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S:\環境整備課\環境係・クリーンセンター業務係\★新共有フォルダ\2-00【下水道・浄化槽】\2-01下水道事業\01【一般管理共通】\018【調査回答】\公営企業に係る経営比較分析表（毎年あり財政係より）\R7(R6年度決算)経営比較分析表\奥多摩町_下水道【経営比較分析表】2024_133086_46_180_000\"/>
    </mc:Choice>
  </mc:AlternateContent>
  <xr:revisionPtr revIDLastSave="0" documentId="13_ncr:1_{2F0F9AFB-7812-4D37-8503-36676BD27F60}" xr6:coauthVersionLast="47" xr6:coauthVersionMax="47" xr10:uidLastSave="{00000000-0000-0000-0000-000000000000}"/>
  <workbookProtection workbookAlgorithmName="SHA-512" workbookHashValue="NeuK3lszV4NK6jdv33oHZLOk5Vu3pcLNBXTVvoLd1DuRDsn+w66GgF8DbPLwslNiq1nJruQYklMDN3U1ivG6Ng==" workbookSaltValue="LOI2QFBBJpr4axnlLqVWuA==" workbookSpinCount="100000" lockStructure="1"/>
  <bookViews>
    <workbookView xWindow="912" yWindow="-108" windowWidth="22236" windowHeight="13176"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5"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AD10" i="4" s="1"/>
  <c r="Q6" i="5"/>
  <c r="W10" i="4" s="1"/>
  <c r="P6" i="5"/>
  <c r="P10" i="4" s="1"/>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J85" i="4"/>
  <c r="I85" i="4"/>
  <c r="G85" i="4"/>
  <c r="F85" i="4"/>
  <c r="E85" i="4"/>
  <c r="AT10" i="4"/>
  <c r="AL10" i="4"/>
  <c r="I10" i="4"/>
  <c r="AL8" i="4"/>
  <c r="P8" i="4"/>
  <c r="I8" i="4"/>
</calcChain>
</file>

<file path=xl/sharedStrings.xml><?xml version="1.0" encoding="utf-8"?>
<sst xmlns="http://schemas.openxmlformats.org/spreadsheetml/2006/main" count="326" uniqueCount="116">
  <si>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</si>
  <si>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</si>
  <si>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</si>
  <si>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</si>
  <si>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</si>
  <si>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</si>
  <si>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</si>
  <si>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</si>
  <si>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</si>
  <si>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</si>
  <si>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</si>
  <si>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</si>
  <si>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</si>
  <si>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</si>
  <si>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</si>
  <si>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</si>
  <si>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</si>
  <si>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</si>
  <si>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</si>
  <si>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</si>
  <si>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</si>
  <si>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</si>
  <si>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</si>
  <si>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</si>
  <si>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</si>
  <si>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</si>
  <si>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</si>
  <si>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</si>
  <si>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</si>
  <si>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</si>
  <si>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</si>
  <si>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</si>
  <si>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</si>
  <si>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</si>
  <si>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</si>
  <si>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</si>
  <si>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</si>
  <si>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</si>
  <si>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</si>
  <si>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</si>
  <si>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</si>
  <si>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</si>
  <si>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</si>
  <si>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</si>
  <si>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</si>
  <si>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</si>
  <si>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</si>
  <si>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</si>
  <si>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</si>
  <si>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</si>
  <si>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</si>
  <si>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</si>
  <si>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</si>
  <si>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</si>
  <si>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</si>
  <si>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</si>
  <si>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</si>
  <si>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</si>
  <si>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</si>
  <si>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</si>
  <si>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</si>
  <si>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</si>
  <si>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</si>
  <si>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</si>
  <si>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</si>
  <si>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</si>
  <si>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</si>
  <si>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</si>
  <si>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</si>
  <si>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</si>
  <si>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</si>
  <si>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</si>
  <si>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</si>
  <si>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</si>
  <si>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</si>
  <si>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</si>
  <si>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</si>
  <si>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</si>
  <si>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</si>
  <si>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</si>
  <si>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</si>
  <si>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</si>
  <si>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</si>
  <si>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</si>
  <si>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</si>
  <si>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</si>
  <si>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</si>
  <si>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</si>
  <si>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</si>
  <si>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</si>
  <si>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</si>
  <si>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</si>
  <si>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</si>
  <si>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</si>
  <si>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</si>
  <si>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</si>
  <si>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奥多摩町</t>
  </si>
  <si>
    <t>法適用</t>
  </si>
  <si>
    <t>下水道事業</t>
  </si>
  <si>
    <t>特定地域生活排水処理</t>
  </si>
  <si>
    <t>K2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</si>
  <si>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</si>
  <si>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</si>
  <si>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</si>
  <si>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</si>
  <si>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</si>
  <si>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</si>
  <si>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</si>
  <si>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</si>
  <si>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</si>
  <si>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</si>
  <si>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</si>
  <si>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</si>
  <si>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該当なし。</t>
    <phoneticPr fontId="4"/>
  </si>
  <si>
    <t>当町の浄化槽区域は下水道区域外の生活排水対策として位置付けており、下水道区域と同様に水洗化を進めている。しかし、浄化槽区域内の世帯の多くは、高齢者あるいは単身者であり、過疎化の進む当町の中でも更にその傾向が顕著な地域である。さらに立地条件も厳しく、今後整備を予定している箇所は整備コストの面で課題が多い。
このような状況を踏まえ、事業を安定的に継続するため経営戦略による計画的な投資及び財政計画を推進すると共に、今後は継続的に経営指標を把握・分析し、複数年の推移を踏まえた検証を行うことで、より実効性の高い経営改善につなげていく必要がある。</t>
    <phoneticPr fontId="4"/>
  </si>
  <si>
    <t>令和6年度に公営企業に移行したことから、経営比較分析表においては、前年度（令和5年度）の数値がないため、単年度間での数値比較による分析は行わず、本年度の経営の健全性・効率性については、各指標の水準を中心に、類似団体との比較を踏まえて分析を行っている。
④企業債残高対事業規模比率は、類似団体平均と比較して大幅に高い状態であるが、平成26年度以降新たな企業債の借り入れを行っていないため、今後は低下していくと予想される。
⑤経費回収率は、類似団体平均と比較して低い水準にある。使用料収入のみでは事業を運営できておらず一般会計繰入金に依存している経営状況である。今後は施設の老朽化から事業費の上昇が見込まれており、さらに低い水準へと推移しうるため、事業の見直しや使用料の改定について検討する必要がある。
⑥汚水処理原価は、類似団体平均と比較し高い傾向にある。財務状況は一般会計繰入金に大きく依存しており、人口減少も著しいため、コスト削減等に努めていくと共に今後の推移を注視していく必要がある。
⑧水洗化率については、類似団体平均と近い値だが今後の推移をみていき、下水道事業と同様に、適切なアプローチと問題点を整理し、更なる向上を図る。</t>
    <rPh sb="424" eb="425">
      <t>トモ</t>
    </rPh>
    <rPh sb="432" eb="434">
      <t>チュウシ</t>
    </rPh>
    <rPh sb="463" eb="464">
      <t>チカ</t>
    </rPh>
    <rPh sb="465" eb="466">
      <t>アタイ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</si>
</sst>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83B-4ACB-9A1B-0591045EE659}"/>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A83B-4ACB-9A1B-0591045EE659}"/>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8CE-43D5-9E02-65FD30278AEC}"/>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52.59</c:v>
                </c:pt>
              </c:numCache>
            </c:numRef>
          </c:val>
          <c:smooth val="0"/>
          <c:extLst>
            <c:ext xmlns:c16="http://schemas.microsoft.com/office/drawing/2014/chart" uri="{C3380CC4-5D6E-409C-BE32-E72D297353CC}">
              <c16:uniqueId val="{00000001-C8CE-43D5-9E02-65FD30278AEC}"/>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0</c:v>
                </c:pt>
                <c:pt idx="1">
                  <c:v>0</c:v>
                </c:pt>
                <c:pt idx="2">
                  <c:v>0</c:v>
                </c:pt>
                <c:pt idx="3">
                  <c:v>0</c:v>
                </c:pt>
                <c:pt idx="4">
                  <c:v>79.83</c:v>
                </c:pt>
              </c:numCache>
            </c:numRef>
          </c:val>
          <c:extLst>
            <c:ext xmlns:c16="http://schemas.microsoft.com/office/drawing/2014/chart" uri="{C3380CC4-5D6E-409C-BE32-E72D297353CC}">
              <c16:uniqueId val="{00000000-49F0-44D8-B32B-23AAECF26B25}"/>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87.02</c:v>
                </c:pt>
              </c:numCache>
            </c:numRef>
          </c:val>
          <c:smooth val="0"/>
          <c:extLst>
            <c:ext xmlns:c16="http://schemas.microsoft.com/office/drawing/2014/chart" uri="{C3380CC4-5D6E-409C-BE32-E72D297353CC}">
              <c16:uniqueId val="{00000001-49F0-44D8-B32B-23AAECF26B25}"/>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0</c:v>
                </c:pt>
                <c:pt idx="1">
                  <c:v>0</c:v>
                </c:pt>
                <c:pt idx="2">
                  <c:v>0</c:v>
                </c:pt>
                <c:pt idx="3">
                  <c:v>0</c:v>
                </c:pt>
                <c:pt idx="4">
                  <c:v>15.36</c:v>
                </c:pt>
              </c:numCache>
            </c:numRef>
          </c:val>
          <c:extLst>
            <c:ext xmlns:c16="http://schemas.microsoft.com/office/drawing/2014/chart" uri="{C3380CC4-5D6E-409C-BE32-E72D297353CC}">
              <c16:uniqueId val="{00000000-D0C2-449D-9971-5862E846AACC}"/>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99.24</c:v>
                </c:pt>
              </c:numCache>
            </c:numRef>
          </c:val>
          <c:smooth val="0"/>
          <c:extLst>
            <c:ext xmlns:c16="http://schemas.microsoft.com/office/drawing/2014/chart" uri="{C3380CC4-5D6E-409C-BE32-E72D297353CC}">
              <c16:uniqueId val="{00000001-D0C2-449D-9971-5862E846AACC}"/>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8C47-4765-AEBB-46EDB8FF5C51}"/>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27.57</c:v>
                </c:pt>
              </c:numCache>
            </c:numRef>
          </c:val>
          <c:smooth val="0"/>
          <c:extLst>
            <c:ext xmlns:c16="http://schemas.microsoft.com/office/drawing/2014/chart" uri="{C3380CC4-5D6E-409C-BE32-E72D297353CC}">
              <c16:uniqueId val="{00000001-8C47-4765-AEBB-46EDB8FF5C51}"/>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253-4D4F-B023-5B6B07BB3DC4}"/>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4253-4D4F-B023-5B6B07BB3DC4}"/>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B3FB-4C0A-ACD7-42012097F70B}"/>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89.91</c:v>
                </c:pt>
              </c:numCache>
            </c:numRef>
          </c:val>
          <c:smooth val="0"/>
          <c:extLst>
            <c:ext xmlns:c16="http://schemas.microsoft.com/office/drawing/2014/chart" uri="{C3380CC4-5D6E-409C-BE32-E72D297353CC}">
              <c16:uniqueId val="{00000001-B3FB-4C0A-ACD7-42012097F70B}"/>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0</c:v>
                </c:pt>
                <c:pt idx="1">
                  <c:v>0</c:v>
                </c:pt>
                <c:pt idx="2">
                  <c:v>0</c:v>
                </c:pt>
                <c:pt idx="3">
                  <c:v>0</c:v>
                </c:pt>
                <c:pt idx="4">
                  <c:v>-214.44</c:v>
                </c:pt>
              </c:numCache>
            </c:numRef>
          </c:val>
          <c:extLst>
            <c:ext xmlns:c16="http://schemas.microsoft.com/office/drawing/2014/chart" uri="{C3380CC4-5D6E-409C-BE32-E72D297353CC}">
              <c16:uniqueId val="{00000000-6DB3-4E48-A8F6-09F7D1CA9834}"/>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103.61</c:v>
                </c:pt>
              </c:numCache>
            </c:numRef>
          </c:val>
          <c:smooth val="0"/>
          <c:extLst>
            <c:ext xmlns:c16="http://schemas.microsoft.com/office/drawing/2014/chart" uri="{C3380CC4-5D6E-409C-BE32-E72D297353CC}">
              <c16:uniqueId val="{00000001-6DB3-4E48-A8F6-09F7D1CA9834}"/>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0</c:v>
                </c:pt>
                <c:pt idx="1">
                  <c:v>0</c:v>
                </c:pt>
                <c:pt idx="2">
                  <c:v>0</c:v>
                </c:pt>
                <c:pt idx="3">
                  <c:v>0</c:v>
                </c:pt>
                <c:pt idx="4">
                  <c:v>1619.95</c:v>
                </c:pt>
              </c:numCache>
            </c:numRef>
          </c:val>
          <c:extLst>
            <c:ext xmlns:c16="http://schemas.microsoft.com/office/drawing/2014/chart" uri="{C3380CC4-5D6E-409C-BE32-E72D297353CC}">
              <c16:uniqueId val="{00000000-C5FF-48E2-807E-164A398C1A9B}"/>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368.83</c:v>
                </c:pt>
              </c:numCache>
            </c:numRef>
          </c:val>
          <c:smooth val="0"/>
          <c:extLst>
            <c:ext xmlns:c16="http://schemas.microsoft.com/office/drawing/2014/chart" uri="{C3380CC4-5D6E-409C-BE32-E72D297353CC}">
              <c16:uniqueId val="{00000001-C5FF-48E2-807E-164A398C1A9B}"/>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0</c:v>
                </c:pt>
                <c:pt idx="1">
                  <c:v>0</c:v>
                </c:pt>
                <c:pt idx="2">
                  <c:v>0</c:v>
                </c:pt>
                <c:pt idx="3">
                  <c:v>0</c:v>
                </c:pt>
                <c:pt idx="4">
                  <c:v>15.58</c:v>
                </c:pt>
              </c:numCache>
            </c:numRef>
          </c:val>
          <c:extLst>
            <c:ext xmlns:c16="http://schemas.microsoft.com/office/drawing/2014/chart" uri="{C3380CC4-5D6E-409C-BE32-E72D297353CC}">
              <c16:uniqueId val="{00000000-3F6F-43CA-918A-6B58848B92B9}"/>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53.25</c:v>
                </c:pt>
              </c:numCache>
            </c:numRef>
          </c:val>
          <c:smooth val="0"/>
          <c:extLst>
            <c:ext xmlns:c16="http://schemas.microsoft.com/office/drawing/2014/chart" uri="{C3380CC4-5D6E-409C-BE32-E72D297353CC}">
              <c16:uniqueId val="{00000001-3F6F-43CA-918A-6B58848B92B9}"/>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0</c:v>
                </c:pt>
                <c:pt idx="1">
                  <c:v>0</c:v>
                </c:pt>
                <c:pt idx="2">
                  <c:v>0</c:v>
                </c:pt>
                <c:pt idx="3">
                  <c:v>0</c:v>
                </c:pt>
                <c:pt idx="4">
                  <c:v>488.29</c:v>
                </c:pt>
              </c:numCache>
            </c:numRef>
          </c:val>
          <c:extLst>
            <c:ext xmlns:c16="http://schemas.microsoft.com/office/drawing/2014/chart" uri="{C3380CC4-5D6E-409C-BE32-E72D297353CC}">
              <c16:uniqueId val="{00000000-8F19-4FC3-8EE8-290C0925D2EF}"/>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325.45</c:v>
                </c:pt>
              </c:numCache>
            </c:numRef>
          </c:val>
          <c:smooth val="0"/>
          <c:extLst>
            <c:ext xmlns:c16="http://schemas.microsoft.com/office/drawing/2014/chart" uri="{C3380CC4-5D6E-409C-BE32-E72D297353CC}">
              <c16:uniqueId val="{00000001-8F19-4FC3-8EE8-290C0925D2EF}"/>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【84.61】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【106.63】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【386.06】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【84.89】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【54.37】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【329.31】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【51.14】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【26.38】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BA17" zoomScaleNormal="100" workbookViewId="0">
      <selection activeCell="CJ35" sqref="CJ35"/>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9" t="s">
        <v>0</v>
      </c>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row>
    <row r="3" spans="1:78" ht="9.75" customHeight="1" x14ac:dyDescent="0.2">
      <c r="A3" s="2"/>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row>
    <row r="4" spans="1:78" ht="9.75" customHeight="1" x14ac:dyDescent="0.2">
      <c r="A4" s="2"/>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0" t="str">
        <f>データ!H6</f>
        <v>東京都　奥多摩町</v>
      </c>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9" t="s">
        <v>1</v>
      </c>
      <c r="C7" s="59"/>
      <c r="D7" s="59"/>
      <c r="E7" s="59"/>
      <c r="F7" s="59"/>
      <c r="G7" s="59"/>
      <c r="H7" s="59"/>
      <c r="I7" s="59" t="s">
        <v>2</v>
      </c>
      <c r="J7" s="59"/>
      <c r="K7" s="59"/>
      <c r="L7" s="59"/>
      <c r="M7" s="59"/>
      <c r="N7" s="59"/>
      <c r="O7" s="59"/>
      <c r="P7" s="59" t="s">
        <v>3</v>
      </c>
      <c r="Q7" s="59"/>
      <c r="R7" s="59"/>
      <c r="S7" s="59"/>
      <c r="T7" s="59"/>
      <c r="U7" s="59"/>
      <c r="V7" s="59"/>
      <c r="W7" s="59" t="s">
        <v>4</v>
      </c>
      <c r="X7" s="59"/>
      <c r="Y7" s="59"/>
      <c r="Z7" s="59"/>
      <c r="AA7" s="59"/>
      <c r="AB7" s="59"/>
      <c r="AC7" s="59"/>
      <c r="AD7" s="59" t="s">
        <v>5</v>
      </c>
      <c r="AE7" s="59"/>
      <c r="AF7" s="59"/>
      <c r="AG7" s="59"/>
      <c r="AH7" s="59"/>
      <c r="AI7" s="59"/>
      <c r="AJ7" s="59"/>
      <c r="AK7" s="3"/>
      <c r="AL7" s="59" t="s">
        <v>6</v>
      </c>
      <c r="AM7" s="59"/>
      <c r="AN7" s="59"/>
      <c r="AO7" s="59"/>
      <c r="AP7" s="59"/>
      <c r="AQ7" s="59"/>
      <c r="AR7" s="59"/>
      <c r="AS7" s="59"/>
      <c r="AT7" s="59" t="s">
        <v>7</v>
      </c>
      <c r="AU7" s="59"/>
      <c r="AV7" s="59"/>
      <c r="AW7" s="59"/>
      <c r="AX7" s="59"/>
      <c r="AY7" s="59"/>
      <c r="AZ7" s="59"/>
      <c r="BA7" s="59"/>
      <c r="BB7" s="59" t="s">
        <v>8</v>
      </c>
      <c r="BC7" s="59"/>
      <c r="BD7" s="59"/>
      <c r="BE7" s="59"/>
      <c r="BF7" s="59"/>
      <c r="BG7" s="59"/>
      <c r="BH7" s="59"/>
      <c r="BI7" s="59"/>
      <c r="BJ7" s="3"/>
      <c r="BK7" s="3"/>
      <c r="BL7" s="62" t="s">
        <v>9</v>
      </c>
      <c r="BM7" s="63"/>
      <c r="BN7" s="63"/>
      <c r="BO7" s="63"/>
      <c r="BP7" s="63"/>
      <c r="BQ7" s="63"/>
      <c r="BR7" s="63"/>
      <c r="BS7" s="63"/>
      <c r="BT7" s="63"/>
      <c r="BU7" s="63"/>
      <c r="BV7" s="63"/>
      <c r="BW7" s="63"/>
      <c r="BX7" s="63"/>
      <c r="BY7" s="64"/>
    </row>
    <row r="8" spans="1:78" ht="18.75" customHeight="1" x14ac:dyDescent="0.2">
      <c r="A8" s="2"/>
      <c r="B8" s="65" t="str">
        <f>データ!I6</f>
        <v>法適用</v>
      </c>
      <c r="C8" s="65"/>
      <c r="D8" s="65"/>
      <c r="E8" s="65"/>
      <c r="F8" s="65"/>
      <c r="G8" s="65"/>
      <c r="H8" s="65"/>
      <c r="I8" s="65" t="str">
        <f>データ!J6</f>
        <v>下水道事業</v>
      </c>
      <c r="J8" s="65"/>
      <c r="K8" s="65"/>
      <c r="L8" s="65"/>
      <c r="M8" s="65"/>
      <c r="N8" s="65"/>
      <c r="O8" s="65"/>
      <c r="P8" s="65" t="str">
        <f>データ!K6</f>
        <v>特定地域生活排水処理</v>
      </c>
      <c r="Q8" s="65"/>
      <c r="R8" s="65"/>
      <c r="S8" s="65"/>
      <c r="T8" s="65"/>
      <c r="U8" s="65"/>
      <c r="V8" s="65"/>
      <c r="W8" s="65" t="str">
        <f>データ!L6</f>
        <v>K2</v>
      </c>
      <c r="X8" s="65"/>
      <c r="Y8" s="65"/>
      <c r="Z8" s="65"/>
      <c r="AA8" s="65"/>
      <c r="AB8" s="65"/>
      <c r="AC8" s="65"/>
      <c r="AD8" s="66" t="str">
        <f>データ!$M$6</f>
        <v>非設置</v>
      </c>
      <c r="AE8" s="66"/>
      <c r="AF8" s="66"/>
      <c r="AG8" s="66"/>
      <c r="AH8" s="66"/>
      <c r="AI8" s="66"/>
      <c r="AJ8" s="66"/>
      <c r="AK8" s="3"/>
      <c r="AL8" s="54">
        <f>データ!S6</f>
        <v>4492</v>
      </c>
      <c r="AM8" s="54"/>
      <c r="AN8" s="54"/>
      <c r="AO8" s="54"/>
      <c r="AP8" s="54"/>
      <c r="AQ8" s="54"/>
      <c r="AR8" s="54"/>
      <c r="AS8" s="54"/>
      <c r="AT8" s="53">
        <f>データ!T6</f>
        <v>225.53</v>
      </c>
      <c r="AU8" s="53"/>
      <c r="AV8" s="53"/>
      <c r="AW8" s="53"/>
      <c r="AX8" s="53"/>
      <c r="AY8" s="53"/>
      <c r="AZ8" s="53"/>
      <c r="BA8" s="53"/>
      <c r="BB8" s="53">
        <f>データ!U6</f>
        <v>19.920000000000002</v>
      </c>
      <c r="BC8" s="53"/>
      <c r="BD8" s="53"/>
      <c r="BE8" s="53"/>
      <c r="BF8" s="53"/>
      <c r="BG8" s="53"/>
      <c r="BH8" s="53"/>
      <c r="BI8" s="53"/>
      <c r="BJ8" s="3"/>
      <c r="BK8" s="3"/>
      <c r="BL8" s="67" t="s">
        <v>10</v>
      </c>
      <c r="BM8" s="68"/>
      <c r="BN8" s="57" t="s">
        <v>11</v>
      </c>
      <c r="BO8" s="57"/>
      <c r="BP8" s="57"/>
      <c r="BQ8" s="57"/>
      <c r="BR8" s="57"/>
      <c r="BS8" s="57"/>
      <c r="BT8" s="57"/>
      <c r="BU8" s="57"/>
      <c r="BV8" s="57"/>
      <c r="BW8" s="57"/>
      <c r="BX8" s="57"/>
      <c r="BY8" s="58"/>
    </row>
    <row r="9" spans="1:78" ht="18.75" customHeight="1" x14ac:dyDescent="0.2">
      <c r="A9" s="2"/>
      <c r="B9" s="59" t="s">
        <v>12</v>
      </c>
      <c r="C9" s="59"/>
      <c r="D9" s="59"/>
      <c r="E9" s="59"/>
      <c r="F9" s="59"/>
      <c r="G9" s="59"/>
      <c r="H9" s="59"/>
      <c r="I9" s="59" t="s">
        <v>13</v>
      </c>
      <c r="J9" s="59"/>
      <c r="K9" s="59"/>
      <c r="L9" s="59"/>
      <c r="M9" s="59"/>
      <c r="N9" s="59"/>
      <c r="O9" s="59"/>
      <c r="P9" s="59" t="s">
        <v>14</v>
      </c>
      <c r="Q9" s="59"/>
      <c r="R9" s="59"/>
      <c r="S9" s="59"/>
      <c r="T9" s="59"/>
      <c r="U9" s="59"/>
      <c r="V9" s="59"/>
      <c r="W9" s="59" t="s">
        <v>15</v>
      </c>
      <c r="X9" s="59"/>
      <c r="Y9" s="59"/>
      <c r="Z9" s="59"/>
      <c r="AA9" s="59"/>
      <c r="AB9" s="59"/>
      <c r="AC9" s="59"/>
      <c r="AD9" s="59" t="s">
        <v>16</v>
      </c>
      <c r="AE9" s="59"/>
      <c r="AF9" s="59"/>
      <c r="AG9" s="59"/>
      <c r="AH9" s="59"/>
      <c r="AI9" s="59"/>
      <c r="AJ9" s="59"/>
      <c r="AK9" s="3"/>
      <c r="AL9" s="59" t="s">
        <v>17</v>
      </c>
      <c r="AM9" s="59"/>
      <c r="AN9" s="59"/>
      <c r="AO9" s="59"/>
      <c r="AP9" s="59"/>
      <c r="AQ9" s="59"/>
      <c r="AR9" s="59"/>
      <c r="AS9" s="59"/>
      <c r="AT9" s="59" t="s">
        <v>18</v>
      </c>
      <c r="AU9" s="59"/>
      <c r="AV9" s="59"/>
      <c r="AW9" s="59"/>
      <c r="AX9" s="59"/>
      <c r="AY9" s="59"/>
      <c r="AZ9" s="59"/>
      <c r="BA9" s="59"/>
      <c r="BB9" s="59" t="s">
        <v>19</v>
      </c>
      <c r="BC9" s="59"/>
      <c r="BD9" s="59"/>
      <c r="BE9" s="59"/>
      <c r="BF9" s="59"/>
      <c r="BG9" s="59"/>
      <c r="BH9" s="59"/>
      <c r="BI9" s="59"/>
      <c r="BJ9" s="3"/>
      <c r="BK9" s="3"/>
      <c r="BL9" s="60" t="s">
        <v>20</v>
      </c>
      <c r="BM9" s="61"/>
      <c r="BN9" s="51" t="s">
        <v>21</v>
      </c>
      <c r="BO9" s="51"/>
      <c r="BP9" s="51"/>
      <c r="BQ9" s="51"/>
      <c r="BR9" s="51"/>
      <c r="BS9" s="51"/>
      <c r="BT9" s="51"/>
      <c r="BU9" s="51"/>
      <c r="BV9" s="51"/>
      <c r="BW9" s="51"/>
      <c r="BX9" s="51"/>
      <c r="BY9" s="52"/>
    </row>
    <row r="10" spans="1:78" ht="18.75" customHeight="1" x14ac:dyDescent="0.2">
      <c r="A10" s="2"/>
      <c r="B10" s="53" t="str">
        <f>データ!N6</f>
        <v>-</v>
      </c>
      <c r="C10" s="53"/>
      <c r="D10" s="53"/>
      <c r="E10" s="53"/>
      <c r="F10" s="53"/>
      <c r="G10" s="53"/>
      <c r="H10" s="53"/>
      <c r="I10" s="53">
        <f>データ!O6</f>
        <v>87.13</v>
      </c>
      <c r="J10" s="53"/>
      <c r="K10" s="53"/>
      <c r="L10" s="53"/>
      <c r="M10" s="53"/>
      <c r="N10" s="53"/>
      <c r="O10" s="53"/>
      <c r="P10" s="53">
        <f>データ!P6</f>
        <v>8</v>
      </c>
      <c r="Q10" s="53"/>
      <c r="R10" s="53"/>
      <c r="S10" s="53"/>
      <c r="T10" s="53"/>
      <c r="U10" s="53"/>
      <c r="V10" s="53"/>
      <c r="W10" s="53">
        <f>データ!Q6</f>
        <v>100</v>
      </c>
      <c r="X10" s="53"/>
      <c r="Y10" s="53"/>
      <c r="Z10" s="53"/>
      <c r="AA10" s="53"/>
      <c r="AB10" s="53"/>
      <c r="AC10" s="53"/>
      <c r="AD10" s="54">
        <f>データ!R6</f>
        <v>1331</v>
      </c>
      <c r="AE10" s="54"/>
      <c r="AF10" s="54"/>
      <c r="AG10" s="54"/>
      <c r="AH10" s="54"/>
      <c r="AI10" s="54"/>
      <c r="AJ10" s="54"/>
      <c r="AK10" s="2"/>
      <c r="AL10" s="54">
        <f>データ!V6</f>
        <v>357</v>
      </c>
      <c r="AM10" s="54"/>
      <c r="AN10" s="54"/>
      <c r="AO10" s="54"/>
      <c r="AP10" s="54"/>
      <c r="AQ10" s="54"/>
      <c r="AR10" s="54"/>
      <c r="AS10" s="54"/>
      <c r="AT10" s="53">
        <f>データ!W6</f>
        <v>0.25</v>
      </c>
      <c r="AU10" s="53"/>
      <c r="AV10" s="53"/>
      <c r="AW10" s="53"/>
      <c r="AX10" s="53"/>
      <c r="AY10" s="53"/>
      <c r="AZ10" s="53"/>
      <c r="BA10" s="53"/>
      <c r="BB10" s="53">
        <f>データ!X6</f>
        <v>1428</v>
      </c>
      <c r="BC10" s="53"/>
      <c r="BD10" s="53"/>
      <c r="BE10" s="53"/>
      <c r="BF10" s="53"/>
      <c r="BG10" s="53"/>
      <c r="BH10" s="53"/>
      <c r="BI10" s="53"/>
      <c r="BJ10" s="2"/>
      <c r="BK10" s="2"/>
      <c r="BL10" s="55" t="s">
        <v>22</v>
      </c>
      <c r="BM10" s="56"/>
      <c r="BN10" s="44" t="s">
        <v>23</v>
      </c>
      <c r="BO10" s="44"/>
      <c r="BP10" s="44"/>
      <c r="BQ10" s="44"/>
      <c r="BR10" s="44"/>
      <c r="BS10" s="44"/>
      <c r="BT10" s="44"/>
      <c r="BU10" s="44"/>
      <c r="BV10" s="44"/>
      <c r="BW10" s="44"/>
      <c r="BX10" s="44"/>
      <c r="BY10" s="4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6" t="s">
        <v>24</v>
      </c>
      <c r="BM11" s="46"/>
      <c r="BN11" s="46"/>
      <c r="BO11" s="46"/>
      <c r="BP11" s="46"/>
      <c r="BQ11" s="46"/>
      <c r="BR11" s="46"/>
      <c r="BS11" s="46"/>
      <c r="BT11" s="46"/>
      <c r="BU11" s="46"/>
      <c r="BV11" s="46"/>
      <c r="BW11" s="46"/>
      <c r="BX11" s="46"/>
      <c r="BY11" s="46"/>
      <c r="BZ11" s="4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6"/>
      <c r="BM12" s="46"/>
      <c r="BN12" s="46"/>
      <c r="BO12" s="46"/>
      <c r="BP12" s="46"/>
      <c r="BQ12" s="46"/>
      <c r="BR12" s="46"/>
      <c r="BS12" s="46"/>
      <c r="BT12" s="46"/>
      <c r="BU12" s="46"/>
      <c r="BV12" s="46"/>
      <c r="BW12" s="46"/>
      <c r="BX12" s="46"/>
      <c r="BY12" s="46"/>
      <c r="BZ12" s="4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7"/>
      <c r="BM13" s="47"/>
      <c r="BN13" s="47"/>
      <c r="BO13" s="47"/>
      <c r="BP13" s="47"/>
      <c r="BQ13" s="47"/>
      <c r="BR13" s="47"/>
      <c r="BS13" s="47"/>
      <c r="BT13" s="47"/>
      <c r="BU13" s="47"/>
      <c r="BV13" s="47"/>
      <c r="BW13" s="47"/>
      <c r="BX13" s="47"/>
      <c r="BY13" s="47"/>
      <c r="BZ13" s="47"/>
    </row>
    <row r="14" spans="1:78" ht="13.5" customHeight="1" x14ac:dyDescent="0.2">
      <c r="A14" s="2"/>
      <c r="B14" s="48" t="s">
        <v>25</v>
      </c>
      <c r="C14" s="49"/>
      <c r="D14" s="49"/>
      <c r="E14" s="49"/>
      <c r="F14" s="49"/>
      <c r="G14" s="49"/>
      <c r="H14" s="49"/>
      <c r="I14" s="49"/>
      <c r="J14" s="49"/>
      <c r="K14" s="49"/>
      <c r="L14" s="49"/>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50"/>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115</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113</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114</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【100.06】</v>
      </c>
      <c r="F85" s="12" t="str">
        <f>データ!AT6</f>
        <v>【84.61】</v>
      </c>
      <c r="G85" s="12" t="str">
        <f>データ!BE6</f>
        <v>【106.63】</v>
      </c>
      <c r="H85" s="12" t="str">
        <f>データ!BP6</f>
        <v>【386.06】</v>
      </c>
      <c r="I85" s="12" t="str">
        <f>データ!CA6</f>
        <v>【51.14】</v>
      </c>
      <c r="J85" s="12" t="str">
        <f>データ!CL6</f>
        <v>【329.31】</v>
      </c>
      <c r="K85" s="12" t="str">
        <f>データ!CW6</f>
        <v>【54.37】</v>
      </c>
      <c r="L85" s="12" t="str">
        <f>データ!DH6</f>
        <v>【84.89】</v>
      </c>
      <c r="M85" s="12" t="str">
        <f>データ!DS6</f>
        <v>【26.38】</v>
      </c>
      <c r="N85" s="12" t="str">
        <f>データ!ED6</f>
        <v>【-】</v>
      </c>
      <c r="O85" s="12" t="str">
        <f>データ!EO6</f>
        <v>【-】</v>
      </c>
    </row>
  </sheetData>
  <sheetProtection algorithmName="SHA-512" hashValue="sQbcLfmYmVArz0ZdgcWxJYh1NlMYbU0TBmDqGsxUQbcwglJjYd2+NSXyAXSslB5qOyps2Mo3OqKCLApK0OZxOw==" saltValue="pLP9O8mvnmHGzgfALuB/uQ=="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L45:BZ46"/>
    <mergeCell ref="BN9:BY9"/>
    <mergeCell ref="B10:H10"/>
    <mergeCell ref="I10:O10"/>
    <mergeCell ref="P10:V10"/>
    <mergeCell ref="W10:AC10"/>
    <mergeCell ref="AD10:AJ10"/>
    <mergeCell ref="AL10:AS10"/>
    <mergeCell ref="AT10:BA10"/>
    <mergeCell ref="BB10:BI10"/>
    <mergeCell ref="BL10:BM10"/>
    <mergeCell ref="BN10:BY10"/>
    <mergeCell ref="BL11:BZ13"/>
    <mergeCell ref="B14:BJ15"/>
    <mergeCell ref="BL14:BZ15"/>
    <mergeCell ref="BL16:BZ44"/>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133086</v>
      </c>
      <c r="D6" s="19">
        <f t="shared" si="3"/>
        <v>46</v>
      </c>
      <c r="E6" s="19">
        <f t="shared" si="3"/>
        <v>18</v>
      </c>
      <c r="F6" s="19">
        <f t="shared" si="3"/>
        <v>0</v>
      </c>
      <c r="G6" s="19">
        <f t="shared" si="3"/>
        <v>0</v>
      </c>
      <c r="H6" s="19" t="str">
        <f t="shared" si="3"/>
        <v>東京都　奥多摩町</v>
      </c>
      <c r="I6" s="19" t="str">
        <f t="shared" si="3"/>
        <v>法適用</v>
      </c>
      <c r="J6" s="19" t="str">
        <f t="shared" si="3"/>
        <v>下水道事業</v>
      </c>
      <c r="K6" s="19" t="str">
        <f t="shared" si="3"/>
        <v>特定地域生活排水処理</v>
      </c>
      <c r="L6" s="19" t="str">
        <f t="shared" si="3"/>
        <v>K2</v>
      </c>
      <c r="M6" s="19" t="str">
        <f t="shared" si="3"/>
        <v>非設置</v>
      </c>
      <c r="N6" s="20" t="str">
        <f t="shared" si="3"/>
        <v>-</v>
      </c>
      <c r="O6" s="20">
        <f t="shared" si="3"/>
        <v>87.13</v>
      </c>
      <c r="P6" s="20">
        <f t="shared" si="3"/>
        <v>8</v>
      </c>
      <c r="Q6" s="20">
        <f t="shared" si="3"/>
        <v>100</v>
      </c>
      <c r="R6" s="20">
        <f t="shared" si="3"/>
        <v>1331</v>
      </c>
      <c r="S6" s="20">
        <f t="shared" si="3"/>
        <v>4492</v>
      </c>
      <c r="T6" s="20">
        <f t="shared" si="3"/>
        <v>225.53</v>
      </c>
      <c r="U6" s="20">
        <f t="shared" si="3"/>
        <v>19.920000000000002</v>
      </c>
      <c r="V6" s="20">
        <f t="shared" si="3"/>
        <v>357</v>
      </c>
      <c r="W6" s="20">
        <f t="shared" si="3"/>
        <v>0.25</v>
      </c>
      <c r="X6" s="20">
        <f t="shared" si="3"/>
        <v>1428</v>
      </c>
      <c r="Y6" s="21" t="str">
        <f>IF(Y7="",NA(),Y7)</f>
        <v>-</v>
      </c>
      <c r="Z6" s="21" t="str">
        <f t="shared" ref="Z6:AH6" si="4">IF(Z7="",NA(),Z7)</f>
        <v>-</v>
      </c>
      <c r="AA6" s="21" t="str">
        <f t="shared" si="4"/>
        <v>-</v>
      </c>
      <c r="AB6" s="21" t="str">
        <f t="shared" si="4"/>
        <v>-</v>
      </c>
      <c r="AC6" s="21">
        <f t="shared" si="4"/>
        <v>15.36</v>
      </c>
      <c r="AD6" s="21" t="str">
        <f t="shared" si="4"/>
        <v>-</v>
      </c>
      <c r="AE6" s="21" t="str">
        <f t="shared" si="4"/>
        <v>-</v>
      </c>
      <c r="AF6" s="21" t="str">
        <f t="shared" si="4"/>
        <v>-</v>
      </c>
      <c r="AG6" s="21" t="str">
        <f t="shared" si="4"/>
        <v>-</v>
      </c>
      <c r="AH6" s="21">
        <f t="shared" si="4"/>
        <v>99.24</v>
      </c>
      <c r="AI6" s="20" t="str">
        <f>IF(AI7="","",IF(AI7="-","【-】","【"&amp;SUBSTITUTE(TEXT(AI7,"#,##0.00"),"-","△")&amp;"】"))</f>
        <v>【100.06】</v>
      </c>
      <c r="AJ6" s="21" t="str">
        <f>IF(AJ7="",NA(),AJ7)</f>
        <v>-</v>
      </c>
      <c r="AK6" s="21" t="str">
        <f t="shared" ref="AK6:AS6" si="5">IF(AK7="",NA(),AK7)</f>
        <v>-</v>
      </c>
      <c r="AL6" s="21" t="str">
        <f t="shared" si="5"/>
        <v>-</v>
      </c>
      <c r="AM6" s="21" t="str">
        <f t="shared" si="5"/>
        <v>-</v>
      </c>
      <c r="AN6" s="20">
        <f t="shared" si="5"/>
        <v>0</v>
      </c>
      <c r="AO6" s="21" t="str">
        <f t="shared" si="5"/>
        <v>-</v>
      </c>
      <c r="AP6" s="21" t="str">
        <f t="shared" si="5"/>
        <v>-</v>
      </c>
      <c r="AQ6" s="21" t="str">
        <f t="shared" si="5"/>
        <v>-</v>
      </c>
      <c r="AR6" s="21" t="str">
        <f t="shared" si="5"/>
        <v>-</v>
      </c>
      <c r="AS6" s="21">
        <f t="shared" si="5"/>
        <v>89.91</v>
      </c>
      <c r="AT6" s="20" t="str">
        <f>IF(AT7="","",IF(AT7="-","【-】","【"&amp;SUBSTITUTE(TEXT(AT7,"#,##0.00"),"-","△")&amp;"】"))</f>
        <v>【84.61】</v>
      </c>
      <c r="AU6" s="21" t="str">
        <f>IF(AU7="",NA(),AU7)</f>
        <v>-</v>
      </c>
      <c r="AV6" s="21" t="str">
        <f t="shared" ref="AV6:BD6" si="6">IF(AV7="",NA(),AV7)</f>
        <v>-</v>
      </c>
      <c r="AW6" s="21" t="str">
        <f t="shared" si="6"/>
        <v>-</v>
      </c>
      <c r="AX6" s="21" t="str">
        <f t="shared" si="6"/>
        <v>-</v>
      </c>
      <c r="AY6" s="21">
        <f t="shared" si="6"/>
        <v>-214.44</v>
      </c>
      <c r="AZ6" s="21" t="str">
        <f t="shared" si="6"/>
        <v>-</v>
      </c>
      <c r="BA6" s="21" t="str">
        <f t="shared" si="6"/>
        <v>-</v>
      </c>
      <c r="BB6" s="21" t="str">
        <f t="shared" si="6"/>
        <v>-</v>
      </c>
      <c r="BC6" s="21" t="str">
        <f t="shared" si="6"/>
        <v>-</v>
      </c>
      <c r="BD6" s="21">
        <f t="shared" si="6"/>
        <v>103.61</v>
      </c>
      <c r="BE6" s="20" t="str">
        <f>IF(BE7="","",IF(BE7="-","【-】","【"&amp;SUBSTITUTE(TEXT(BE7,"#,##0.00"),"-","△")&amp;"】"))</f>
        <v>【106.63】</v>
      </c>
      <c r="BF6" s="21" t="str">
        <f>IF(BF7="",NA(),BF7)</f>
        <v>-</v>
      </c>
      <c r="BG6" s="21" t="str">
        <f t="shared" ref="BG6:BO6" si="7">IF(BG7="",NA(),BG7)</f>
        <v>-</v>
      </c>
      <c r="BH6" s="21" t="str">
        <f t="shared" si="7"/>
        <v>-</v>
      </c>
      <c r="BI6" s="21" t="str">
        <f t="shared" si="7"/>
        <v>-</v>
      </c>
      <c r="BJ6" s="21">
        <f t="shared" si="7"/>
        <v>1619.95</v>
      </c>
      <c r="BK6" s="21" t="str">
        <f t="shared" si="7"/>
        <v>-</v>
      </c>
      <c r="BL6" s="21" t="str">
        <f t="shared" si="7"/>
        <v>-</v>
      </c>
      <c r="BM6" s="21" t="str">
        <f t="shared" si="7"/>
        <v>-</v>
      </c>
      <c r="BN6" s="21" t="str">
        <f t="shared" si="7"/>
        <v>-</v>
      </c>
      <c r="BO6" s="21">
        <f t="shared" si="7"/>
        <v>368.83</v>
      </c>
      <c r="BP6" s="20" t="str">
        <f>IF(BP7="","",IF(BP7="-","【-】","【"&amp;SUBSTITUTE(TEXT(BP7,"#,##0.00"),"-","△")&amp;"】"))</f>
        <v>【386.06】</v>
      </c>
      <c r="BQ6" s="21" t="str">
        <f>IF(BQ7="",NA(),BQ7)</f>
        <v>-</v>
      </c>
      <c r="BR6" s="21" t="str">
        <f t="shared" ref="BR6:BZ6" si="8">IF(BR7="",NA(),BR7)</f>
        <v>-</v>
      </c>
      <c r="BS6" s="21" t="str">
        <f t="shared" si="8"/>
        <v>-</v>
      </c>
      <c r="BT6" s="21" t="str">
        <f t="shared" si="8"/>
        <v>-</v>
      </c>
      <c r="BU6" s="21">
        <f t="shared" si="8"/>
        <v>15.58</v>
      </c>
      <c r="BV6" s="21" t="str">
        <f t="shared" si="8"/>
        <v>-</v>
      </c>
      <c r="BW6" s="21" t="str">
        <f t="shared" si="8"/>
        <v>-</v>
      </c>
      <c r="BX6" s="21" t="str">
        <f t="shared" si="8"/>
        <v>-</v>
      </c>
      <c r="BY6" s="21" t="str">
        <f t="shared" si="8"/>
        <v>-</v>
      </c>
      <c r="BZ6" s="21">
        <f t="shared" si="8"/>
        <v>53.25</v>
      </c>
      <c r="CA6" s="20" t="str">
        <f>IF(CA7="","",IF(CA7="-","【-】","【"&amp;SUBSTITUTE(TEXT(CA7,"#,##0.00"),"-","△")&amp;"】"))</f>
        <v>【51.14】</v>
      </c>
      <c r="CB6" s="21" t="str">
        <f>IF(CB7="",NA(),CB7)</f>
        <v>-</v>
      </c>
      <c r="CC6" s="21" t="str">
        <f t="shared" ref="CC6:CK6" si="9">IF(CC7="",NA(),CC7)</f>
        <v>-</v>
      </c>
      <c r="CD6" s="21" t="str">
        <f t="shared" si="9"/>
        <v>-</v>
      </c>
      <c r="CE6" s="21" t="str">
        <f t="shared" si="9"/>
        <v>-</v>
      </c>
      <c r="CF6" s="21">
        <f t="shared" si="9"/>
        <v>488.29</v>
      </c>
      <c r="CG6" s="21" t="str">
        <f t="shared" si="9"/>
        <v>-</v>
      </c>
      <c r="CH6" s="21" t="str">
        <f t="shared" si="9"/>
        <v>-</v>
      </c>
      <c r="CI6" s="21" t="str">
        <f t="shared" si="9"/>
        <v>-</v>
      </c>
      <c r="CJ6" s="21" t="str">
        <f t="shared" si="9"/>
        <v>-</v>
      </c>
      <c r="CK6" s="21">
        <f t="shared" si="9"/>
        <v>325.45</v>
      </c>
      <c r="CL6" s="20" t="str">
        <f>IF(CL7="","",IF(CL7="-","【-】","【"&amp;SUBSTITUTE(TEXT(CL7,"#,##0.00"),"-","△")&amp;"】"))</f>
        <v>【329.31】</v>
      </c>
      <c r="CM6" s="21" t="str">
        <f>IF(CM7="",NA(),CM7)</f>
        <v>-</v>
      </c>
      <c r="CN6" s="21" t="str">
        <f t="shared" ref="CN6:CV6" si="10">IF(CN7="",NA(),CN7)</f>
        <v>-</v>
      </c>
      <c r="CO6" s="21" t="str">
        <f t="shared" si="10"/>
        <v>-</v>
      </c>
      <c r="CP6" s="21" t="str">
        <f t="shared" si="10"/>
        <v>-</v>
      </c>
      <c r="CQ6" s="21" t="str">
        <f t="shared" si="10"/>
        <v>-</v>
      </c>
      <c r="CR6" s="21" t="str">
        <f t="shared" si="10"/>
        <v>-</v>
      </c>
      <c r="CS6" s="21" t="str">
        <f t="shared" si="10"/>
        <v>-</v>
      </c>
      <c r="CT6" s="21" t="str">
        <f t="shared" si="10"/>
        <v>-</v>
      </c>
      <c r="CU6" s="21" t="str">
        <f t="shared" si="10"/>
        <v>-</v>
      </c>
      <c r="CV6" s="21">
        <f t="shared" si="10"/>
        <v>52.59</v>
      </c>
      <c r="CW6" s="20" t="str">
        <f>IF(CW7="","",IF(CW7="-","【-】","【"&amp;SUBSTITUTE(TEXT(CW7,"#,##0.00"),"-","△")&amp;"】"))</f>
        <v>【54.37】</v>
      </c>
      <c r="CX6" s="21" t="str">
        <f>IF(CX7="",NA(),CX7)</f>
        <v>-</v>
      </c>
      <c r="CY6" s="21" t="str">
        <f t="shared" ref="CY6:DG6" si="11">IF(CY7="",NA(),CY7)</f>
        <v>-</v>
      </c>
      <c r="CZ6" s="21" t="str">
        <f t="shared" si="11"/>
        <v>-</v>
      </c>
      <c r="DA6" s="21" t="str">
        <f t="shared" si="11"/>
        <v>-</v>
      </c>
      <c r="DB6" s="21">
        <f t="shared" si="11"/>
        <v>79.83</v>
      </c>
      <c r="DC6" s="21" t="str">
        <f t="shared" si="11"/>
        <v>-</v>
      </c>
      <c r="DD6" s="21" t="str">
        <f t="shared" si="11"/>
        <v>-</v>
      </c>
      <c r="DE6" s="21" t="str">
        <f t="shared" si="11"/>
        <v>-</v>
      </c>
      <c r="DF6" s="21" t="str">
        <f t="shared" si="11"/>
        <v>-</v>
      </c>
      <c r="DG6" s="21">
        <f t="shared" si="11"/>
        <v>87.02</v>
      </c>
      <c r="DH6" s="20" t="str">
        <f>IF(DH7="","",IF(DH7="-","【-】","【"&amp;SUBSTITUTE(TEXT(DH7,"#,##0.00"),"-","△")&amp;"】"))</f>
        <v>【84.89】</v>
      </c>
      <c r="DI6" s="21" t="str">
        <f>IF(DI7="",NA(),DI7)</f>
        <v>-</v>
      </c>
      <c r="DJ6" s="21" t="str">
        <f t="shared" ref="DJ6:DR6" si="12">IF(DJ7="",NA(),DJ7)</f>
        <v>-</v>
      </c>
      <c r="DK6" s="21" t="str">
        <f t="shared" si="12"/>
        <v>-</v>
      </c>
      <c r="DL6" s="21" t="str">
        <f t="shared" si="12"/>
        <v>-</v>
      </c>
      <c r="DM6" s="20">
        <f t="shared" si="12"/>
        <v>0</v>
      </c>
      <c r="DN6" s="21" t="str">
        <f t="shared" si="12"/>
        <v>-</v>
      </c>
      <c r="DO6" s="21" t="str">
        <f t="shared" si="12"/>
        <v>-</v>
      </c>
      <c r="DP6" s="21" t="str">
        <f t="shared" si="12"/>
        <v>-</v>
      </c>
      <c r="DQ6" s="21" t="str">
        <f t="shared" si="12"/>
        <v>-</v>
      </c>
      <c r="DR6" s="21">
        <f t="shared" si="12"/>
        <v>27.57</v>
      </c>
      <c r="DS6" s="20" t="str">
        <f>IF(DS7="","",IF(DS7="-","【-】","【"&amp;SUBSTITUTE(TEXT(DS7,"#,##0.00"),"-","△")&amp;"】"))</f>
        <v>【26.38】</v>
      </c>
      <c r="DT6" s="21" t="str">
        <f>IF(DT7="",NA(),DT7)</f>
        <v>-</v>
      </c>
      <c r="DU6" s="21" t="str">
        <f t="shared" ref="DU6:EC6" si="13">IF(DU7="",NA(),DU7)</f>
        <v>-</v>
      </c>
      <c r="DV6" s="21" t="str">
        <f t="shared" si="13"/>
        <v>-</v>
      </c>
      <c r="DW6" s="21" t="str">
        <f t="shared" si="13"/>
        <v>-</v>
      </c>
      <c r="DX6" s="21" t="str">
        <f t="shared" si="13"/>
        <v>-</v>
      </c>
      <c r="DY6" s="21" t="str">
        <f t="shared" si="13"/>
        <v>-</v>
      </c>
      <c r="DZ6" s="21" t="str">
        <f t="shared" si="13"/>
        <v>-</v>
      </c>
      <c r="EA6" s="21" t="str">
        <f t="shared" si="13"/>
        <v>-</v>
      </c>
      <c r="EB6" s="21" t="str">
        <f t="shared" si="13"/>
        <v>-</v>
      </c>
      <c r="EC6" s="21" t="str">
        <f t="shared" si="13"/>
        <v>-</v>
      </c>
      <c r="ED6" s="20" t="str">
        <f>IF(ED7="","",IF(ED7="-","【-】","【"&amp;SUBSTITUTE(TEXT(ED7,"#,##0.00"),"-","△")&amp;"】"))</f>
        <v>【-】</v>
      </c>
      <c r="EE6" s="21" t="str">
        <f>IF(EE7="",NA(),EE7)</f>
        <v>-</v>
      </c>
      <c r="EF6" s="21" t="str">
        <f t="shared" ref="EF6:EN6" si="14">IF(EF7="",NA(),EF7)</f>
        <v>-</v>
      </c>
      <c r="EG6" s="21" t="str">
        <f t="shared" si="14"/>
        <v>-</v>
      </c>
      <c r="EH6" s="21" t="str">
        <f t="shared" si="14"/>
        <v>-</v>
      </c>
      <c r="EI6" s="21" t="str">
        <f t="shared" si="14"/>
        <v>-</v>
      </c>
      <c r="EJ6" s="21" t="str">
        <f t="shared" si="14"/>
        <v>-</v>
      </c>
      <c r="EK6" s="21" t="str">
        <f t="shared" si="14"/>
        <v>-</v>
      </c>
      <c r="EL6" s="21" t="str">
        <f t="shared" si="14"/>
        <v>-</v>
      </c>
      <c r="EM6" s="21" t="str">
        <f t="shared" si="14"/>
        <v>-</v>
      </c>
      <c r="EN6" s="21" t="str">
        <f t="shared" si="14"/>
        <v>-</v>
      </c>
      <c r="EO6" s="20" t="str">
        <f>IF(EO7="","",IF(EO7="-","【-】","【"&amp;SUBSTITUTE(TEXT(EO7,"#,##0.00"),"-","△")&amp;"】"))</f>
        <v>【-】</v>
      </c>
    </row>
    <row r="7" spans="1:148" s="22" customFormat="1" x14ac:dyDescent="0.2">
      <c r="A7" s="14"/>
      <c r="B7" s="23">
        <v>2024</v>
      </c>
      <c r="C7" s="23">
        <v>133086</v>
      </c>
      <c r="D7" s="23">
        <v>46</v>
      </c>
      <c r="E7" s="23">
        <v>18</v>
      </c>
      <c r="F7" s="23">
        <v>0</v>
      </c>
      <c r="G7" s="23">
        <v>0</v>
      </c>
      <c r="H7" s="23" t="s">
        <v>96</v>
      </c>
      <c r="I7" s="23" t="s">
        <v>97</v>
      </c>
      <c r="J7" s="23" t="s">
        <v>98</v>
      </c>
      <c r="K7" s="23" t="s">
        <v>99</v>
      </c>
      <c r="L7" s="23" t="s">
        <v>100</v>
      </c>
      <c r="M7" s="23" t="s">
        <v>101</v>
      </c>
      <c r="N7" s="24" t="s">
        <v>102</v>
      </c>
      <c r="O7" s="24">
        <v>87.13</v>
      </c>
      <c r="P7" s="24">
        <v>8</v>
      </c>
      <c r="Q7" s="24">
        <v>100</v>
      </c>
      <c r="R7" s="24">
        <v>1331</v>
      </c>
      <c r="S7" s="24">
        <v>4492</v>
      </c>
      <c r="T7" s="24">
        <v>225.53</v>
      </c>
      <c r="U7" s="24">
        <v>19.920000000000002</v>
      </c>
      <c r="V7" s="24">
        <v>357</v>
      </c>
      <c r="W7" s="24">
        <v>0.25</v>
      </c>
      <c r="X7" s="24">
        <v>1428</v>
      </c>
      <c r="Y7" s="24" t="s">
        <v>102</v>
      </c>
      <c r="Z7" s="24" t="s">
        <v>102</v>
      </c>
      <c r="AA7" s="24" t="s">
        <v>102</v>
      </c>
      <c r="AB7" s="24" t="s">
        <v>102</v>
      </c>
      <c r="AC7" s="24">
        <v>15.36</v>
      </c>
      <c r="AD7" s="24" t="s">
        <v>102</v>
      </c>
      <c r="AE7" s="24" t="s">
        <v>102</v>
      </c>
      <c r="AF7" s="24" t="s">
        <v>102</v>
      </c>
      <c r="AG7" s="24" t="s">
        <v>102</v>
      </c>
      <c r="AH7" s="24">
        <v>99.24</v>
      </c>
      <c r="AI7" s="24">
        <v>100.06</v>
      </c>
      <c r="AJ7" s="24" t="s">
        <v>102</v>
      </c>
      <c r="AK7" s="24" t="s">
        <v>102</v>
      </c>
      <c r="AL7" s="24" t="s">
        <v>102</v>
      </c>
      <c r="AM7" s="24" t="s">
        <v>102</v>
      </c>
      <c r="AN7" s="24">
        <v>0</v>
      </c>
      <c r="AO7" s="24" t="s">
        <v>102</v>
      </c>
      <c r="AP7" s="24" t="s">
        <v>102</v>
      </c>
      <c r="AQ7" s="24" t="s">
        <v>102</v>
      </c>
      <c r="AR7" s="24" t="s">
        <v>102</v>
      </c>
      <c r="AS7" s="24">
        <v>89.91</v>
      </c>
      <c r="AT7" s="24">
        <v>84.61</v>
      </c>
      <c r="AU7" s="24" t="s">
        <v>102</v>
      </c>
      <c r="AV7" s="24" t="s">
        <v>102</v>
      </c>
      <c r="AW7" s="24" t="s">
        <v>102</v>
      </c>
      <c r="AX7" s="24" t="s">
        <v>102</v>
      </c>
      <c r="AY7" s="24">
        <v>-214.44</v>
      </c>
      <c r="AZ7" s="24" t="s">
        <v>102</v>
      </c>
      <c r="BA7" s="24" t="s">
        <v>102</v>
      </c>
      <c r="BB7" s="24" t="s">
        <v>102</v>
      </c>
      <c r="BC7" s="24" t="s">
        <v>102</v>
      </c>
      <c r="BD7" s="24">
        <v>103.61</v>
      </c>
      <c r="BE7" s="24">
        <v>106.63</v>
      </c>
      <c r="BF7" s="24" t="s">
        <v>102</v>
      </c>
      <c r="BG7" s="24" t="s">
        <v>102</v>
      </c>
      <c r="BH7" s="24" t="s">
        <v>102</v>
      </c>
      <c r="BI7" s="24" t="s">
        <v>102</v>
      </c>
      <c r="BJ7" s="24">
        <v>1619.95</v>
      </c>
      <c r="BK7" s="24" t="s">
        <v>102</v>
      </c>
      <c r="BL7" s="24" t="s">
        <v>102</v>
      </c>
      <c r="BM7" s="24" t="s">
        <v>102</v>
      </c>
      <c r="BN7" s="24" t="s">
        <v>102</v>
      </c>
      <c r="BO7" s="24">
        <v>368.83</v>
      </c>
      <c r="BP7" s="24">
        <v>386.06</v>
      </c>
      <c r="BQ7" s="24" t="s">
        <v>102</v>
      </c>
      <c r="BR7" s="24" t="s">
        <v>102</v>
      </c>
      <c r="BS7" s="24" t="s">
        <v>102</v>
      </c>
      <c r="BT7" s="24" t="s">
        <v>102</v>
      </c>
      <c r="BU7" s="24">
        <v>15.58</v>
      </c>
      <c r="BV7" s="24" t="s">
        <v>102</v>
      </c>
      <c r="BW7" s="24" t="s">
        <v>102</v>
      </c>
      <c r="BX7" s="24" t="s">
        <v>102</v>
      </c>
      <c r="BY7" s="24" t="s">
        <v>102</v>
      </c>
      <c r="BZ7" s="24">
        <v>53.25</v>
      </c>
      <c r="CA7" s="24">
        <v>51.14</v>
      </c>
      <c r="CB7" s="24" t="s">
        <v>102</v>
      </c>
      <c r="CC7" s="24" t="s">
        <v>102</v>
      </c>
      <c r="CD7" s="24" t="s">
        <v>102</v>
      </c>
      <c r="CE7" s="24" t="s">
        <v>102</v>
      </c>
      <c r="CF7" s="24">
        <v>488.29</v>
      </c>
      <c r="CG7" s="24" t="s">
        <v>102</v>
      </c>
      <c r="CH7" s="24" t="s">
        <v>102</v>
      </c>
      <c r="CI7" s="24" t="s">
        <v>102</v>
      </c>
      <c r="CJ7" s="24" t="s">
        <v>102</v>
      </c>
      <c r="CK7" s="24">
        <v>325.45</v>
      </c>
      <c r="CL7" s="24">
        <v>329.31</v>
      </c>
      <c r="CM7" s="24" t="s">
        <v>102</v>
      </c>
      <c r="CN7" s="24" t="s">
        <v>102</v>
      </c>
      <c r="CO7" s="24" t="s">
        <v>102</v>
      </c>
      <c r="CP7" s="24" t="s">
        <v>102</v>
      </c>
      <c r="CQ7" s="24" t="s">
        <v>102</v>
      </c>
      <c r="CR7" s="24" t="s">
        <v>102</v>
      </c>
      <c r="CS7" s="24" t="s">
        <v>102</v>
      </c>
      <c r="CT7" s="24" t="s">
        <v>102</v>
      </c>
      <c r="CU7" s="24" t="s">
        <v>102</v>
      </c>
      <c r="CV7" s="24">
        <v>52.59</v>
      </c>
      <c r="CW7" s="24">
        <v>54.37</v>
      </c>
      <c r="CX7" s="24" t="s">
        <v>102</v>
      </c>
      <c r="CY7" s="24" t="s">
        <v>102</v>
      </c>
      <c r="CZ7" s="24" t="s">
        <v>102</v>
      </c>
      <c r="DA7" s="24" t="s">
        <v>102</v>
      </c>
      <c r="DB7" s="24">
        <v>79.83</v>
      </c>
      <c r="DC7" s="24" t="s">
        <v>102</v>
      </c>
      <c r="DD7" s="24" t="s">
        <v>102</v>
      </c>
      <c r="DE7" s="24" t="s">
        <v>102</v>
      </c>
      <c r="DF7" s="24" t="s">
        <v>102</v>
      </c>
      <c r="DG7" s="24">
        <v>87.02</v>
      </c>
      <c r="DH7" s="24">
        <v>84.89</v>
      </c>
      <c r="DI7" s="24" t="s">
        <v>102</v>
      </c>
      <c r="DJ7" s="24" t="s">
        <v>102</v>
      </c>
      <c r="DK7" s="24" t="s">
        <v>102</v>
      </c>
      <c r="DL7" s="24" t="s">
        <v>102</v>
      </c>
      <c r="DM7" s="24">
        <v>0</v>
      </c>
      <c r="DN7" s="24" t="s">
        <v>102</v>
      </c>
      <c r="DO7" s="24" t="s">
        <v>102</v>
      </c>
      <c r="DP7" s="24" t="s">
        <v>102</v>
      </c>
      <c r="DQ7" s="24" t="s">
        <v>102</v>
      </c>
      <c r="DR7" s="24">
        <v>27.57</v>
      </c>
      <c r="DS7" s="24">
        <v>26.38</v>
      </c>
      <c r="DT7" s="24" t="s">
        <v>102</v>
      </c>
      <c r="DU7" s="24" t="s">
        <v>102</v>
      </c>
      <c r="DV7" s="24" t="s">
        <v>102</v>
      </c>
      <c r="DW7" s="24" t="s">
        <v>102</v>
      </c>
      <c r="DX7" s="24" t="s">
        <v>102</v>
      </c>
      <c r="DY7" s="24" t="s">
        <v>102</v>
      </c>
      <c r="DZ7" s="24" t="s">
        <v>102</v>
      </c>
      <c r="EA7" s="24" t="s">
        <v>102</v>
      </c>
      <c r="EB7" s="24" t="s">
        <v>102</v>
      </c>
      <c r="EC7" s="24" t="s">
        <v>102</v>
      </c>
      <c r="ED7" s="24" t="s">
        <v>102</v>
      </c>
      <c r="EE7" s="24" t="s">
        <v>102</v>
      </c>
      <c r="EF7" s="24" t="s">
        <v>102</v>
      </c>
      <c r="EG7" s="24" t="s">
        <v>102</v>
      </c>
      <c r="EH7" s="24" t="s">
        <v>102</v>
      </c>
      <c r="EI7" s="24" t="s">
        <v>102</v>
      </c>
      <c r="EJ7" s="24" t="s">
        <v>102</v>
      </c>
      <c r="EK7" s="24" t="s">
        <v>102</v>
      </c>
      <c r="EL7" s="24" t="s">
        <v>102</v>
      </c>
      <c r="EM7" s="24" t="s">
        <v>102</v>
      </c>
      <c r="EN7" s="24" t="s">
        <v>102</v>
      </c>
      <c r="EO7" s="24" t="s">
        <v>102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111</v>
      </c>
      <c r="D13" t="s">
        <v>111</v>
      </c>
      <c r="E13" t="s">
        <v>110</v>
      </c>
      <c r="F13" t="s">
        <v>110</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2026-01-28T04:47:39Z</cp:lastPrinted>
  <dcterms:created xsi:type="dcterms:W3CDTF">2025-12-23T06:30:06Z</dcterms:created>
  <dcterms:modified xsi:type="dcterms:W3CDTF">2026-01-28T04:47:53Z</dcterms:modified>
  <cp:category/>
</cp:coreProperties>
</file>