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LGSV2103\users$\ochiai_ryou\desktop\【経営比較分析表】2023_133086_47_1718\"/>
    </mc:Choice>
  </mc:AlternateContent>
  <xr:revisionPtr revIDLastSave="0" documentId="13_ncr:1_{706B29A5-2755-4F0F-9249-B4A4DDF6EB75}" xr6:coauthVersionLast="47" xr6:coauthVersionMax="47" xr10:uidLastSave="{00000000-0000-0000-0000-000000000000}"/>
  <workbookProtection workbookAlgorithmName="SHA-512" workbookHashValue="ks7HR0tRdP/zZJLmsqcCn7x7CR1U9akfgc5hY1c+RRpIWFL3r+K6XzT1fsNn4X2RkSG3WuRDRcPYwXKJjQzL1A==" workbookSaltValue="d1S31nJJMAfVGD4LIOrwdw==" workbookSpinCount="100000" lockStructure="1"/>
  <bookViews>
    <workbookView xWindow="-108" yWindow="-108" windowWidth="23256" windowHeight="12576" xr2:uid="{00000000-000D-0000-FFFF-FFFF0000000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0" i="5" l="1"/>
  <c r="E10" i="5"/>
  <c r="D10" i="5"/>
  <c r="C10" i="5"/>
  <c r="B10" i="5"/>
  <c r="EO6" i="5"/>
  <c r="O86" i="4" s="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K86" i="4" s="1"/>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AD10" i="4" s="1"/>
  <c r="Q6" i="5"/>
  <c r="W10" i="4" s="1"/>
  <c r="P6" i="5"/>
  <c r="P10" i="4" s="1"/>
  <c r="O6" i="5"/>
  <c r="N6" i="5"/>
  <c r="B10" i="4" s="1"/>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J86" i="4"/>
  <c r="I86" i="4"/>
  <c r="H86" i="4"/>
  <c r="E86" i="4"/>
  <c r="AT10" i="4"/>
  <c r="AL10" i="4"/>
  <c r="I10" i="4"/>
  <c r="AL8" i="4"/>
  <c r="P8" i="4"/>
  <c r="I8" i="4"/>
</calcChain>
</file>

<file path=xl/sharedStrings.xml><?xml version="1.0" encoding="utf-8"?>
<sst xmlns="http://schemas.openxmlformats.org/spreadsheetml/2006/main" count="236" uniqueCount="120">
  <si>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</si>
  <si>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</si>
  <si>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</si>
  <si>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</si>
  <si>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</si>
  <si>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</si>
  <si>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</si>
  <si>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</si>
  <si>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</si>
  <si>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</si>
  <si>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</si>
  <si>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</si>
  <si>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</si>
  <si>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</si>
  <si>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</si>
  <si>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</si>
  <si>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</si>
  <si>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</si>
  <si>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</si>
  <si>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</si>
  <si>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</si>
  <si>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</si>
  <si>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</si>
  <si>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</si>
  <si>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</si>
  <si>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</si>
  <si>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</si>
  <si>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</si>
  <si>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</si>
  <si>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</si>
  <si>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</si>
  <si>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</si>
  <si>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</si>
  <si>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</si>
  <si>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</si>
  <si>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</si>
  <si>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</si>
  <si>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</si>
  <si>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</si>
  <si>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</si>
  <si>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</si>
  <si>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</si>
  <si>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</si>
  <si>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</si>
  <si>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</si>
  <si>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</si>
  <si>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</si>
  <si>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</si>
  <si>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</si>
  <si>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</si>
  <si>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</si>
  <si>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</si>
  <si>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</si>
  <si>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</si>
  <si>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</si>
  <si>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</si>
  <si>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</si>
  <si>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</si>
  <si>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</si>
  <si>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</si>
  <si>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</si>
  <si>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</si>
  <si>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</si>
  <si>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</si>
  <si>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</si>
  <si>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</si>
  <si>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</si>
  <si>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</si>
  <si>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</si>
  <si>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</si>
  <si>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</si>
  <si>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</si>
  <si>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</si>
  <si>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</si>
  <si>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</si>
  <si>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</si>
  <si>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</si>
  <si>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</si>
  <si>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</si>
  <si>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</si>
  <si>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</si>
  <si>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</si>
  <si>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</si>
  <si>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</si>
  <si>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</si>
  <si>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</si>
  <si>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</si>
  <si>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</si>
  <si>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</si>
  <si>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</si>
  <si>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</si>
  <si>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</si>
  <si>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</si>
  <si>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</si>
  <si>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</si>
  <si>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</si>
  <si>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</si>
  <si>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</si>
  <si>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東京都　奥多摩町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</si>
  <si>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</si>
  <si>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</si>
  <si>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</si>
  <si>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</si>
  <si>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</si>
  <si>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</si>
  <si>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</si>
  <si>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</si>
  <si>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</si>
  <si>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</si>
  <si>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</si>
  <si>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</si>
  <si>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</si>
  <si>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</si>
  <si>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</si>
  <si>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"R"dd</t>
    <phoneticPr fontId="4"/>
  </si>
  <si>
    <t>"R"dd</t>
    <phoneticPr fontId="4"/>
  </si>
  <si>
    <t>←書式設定</t>
    <rPh sb="1" eb="3">
      <t>ショシキ</t>
    </rPh>
    <rPh sb="3" eb="5">
      <t>セッテイ</t>
    </rPh>
    <phoneticPr fontId="4"/>
  </si>
  <si>
    <t>③当町における下水道事業は、処理区を２つあり、先に整備を行った小河内処理区については、平成11年度に全面供用開始し、20年以上を経過していることから、管路、処理場ともに経年劣化等の状況を確認し、将来の更新を見据えて計画的に事業を進める必要がある。一方、奥多摩処理区については、下流側から下水道管渠を順次供用開始し、平成28年6月に全面供用となったため、設備等の老朽化を考える必要は少ないが、定住人口の比率が高く、設備の稼働状況による劣化等を注視していく必要がある。</t>
    <phoneticPr fontId="4"/>
  </si>
  <si>
    <t>①収益的収支比率は、下水道整備工事に伴う企業債の償還額が大きく、経営状況の改善はしばらくは見込めずにいたが、令和２年度をピークとした償還金元金支払いが減少していることが主な要因として当年度は上昇した。なお、維持管理費については増大しているため、今後も一般会計繰入金に頼らざるを得ない状況は続くことが予想される。
④企業債残高対事業規模比率は、企業債の償還が進んでいることにより近年は減少傾向にあり、令和２年度より類似団体平均を下回った。今後も新たな企業債の借り入れ予定は無く、この傾向が続くことが予想される。
⑤経費回収率は、類似団体平均と比較して低い水準にある。接続率向上による料金収入が増加しているが汚水処理経費の割合が大きく、現状の２０％程度から殆ど変化なく続くことが予想される。
⑥汚水処理原価は、起伏に富んだ地形と集落が点在していることから、マンホールポンプ等の設置数及び管渠延長が都市部と比較し多いこと（以降、地理的要因とする）が影響し、類似団体と比較して高い傾向にある。また、当町の下水道管渠は全面供用開始して間もないことから、接続率向上に伴い有収水量は増加しているが、人口減少も著しいため今後の推移をみていく必要がある。
⑦施設利用率は、類似団体平均と比較して低い水準にある。単独処理を行っている小河内処理区において、当初計画人口として見込んでいた定住人口、観光人口が減少し現有施設の処理能力に余裕があるため、効率的な施設運用に努める必要がある。
⑧水洗化率については、平成２７年度の全面供用開始以降接続の推進に注力しており、類似団体平均を上回っている。引き続き、未接続世帯に対して適切なアプローチを図り更なる向上に努める。</t>
    <rPh sb="54" eb="56">
      <t>レイワ</t>
    </rPh>
    <rPh sb="57" eb="58">
      <t>ネン</t>
    </rPh>
    <rPh sb="58" eb="59">
      <t>ド</t>
    </rPh>
    <rPh sb="66" eb="69">
      <t>ショウカンキン</t>
    </rPh>
    <rPh sb="69" eb="71">
      <t>ガンキン</t>
    </rPh>
    <rPh sb="71" eb="73">
      <t>シハラ</t>
    </rPh>
    <rPh sb="75" eb="77">
      <t>ゲンショウ</t>
    </rPh>
    <rPh sb="84" eb="85">
      <t>オモ</t>
    </rPh>
    <rPh sb="86" eb="88">
      <t>ヨウイン</t>
    </rPh>
    <rPh sb="91" eb="94">
      <t>トウネンド</t>
    </rPh>
    <rPh sb="95" eb="97">
      <t>ジョウショウ</t>
    </rPh>
    <rPh sb="141" eb="143">
      <t>ジョウキョウ</t>
    </rPh>
    <rPh sb="144" eb="145">
      <t>ツヅ</t>
    </rPh>
    <rPh sb="149" eb="151">
      <t>ヨソウ</t>
    </rPh>
    <phoneticPr fontId="4"/>
  </si>
  <si>
    <t>当町は、地理的要因から維持管理にかかる費用が大きく、その財源は一般会計繰入金に依存せざるをえない。また、人口の著しい減少に伴う使用料収入の減少が想定されるため、水洗化率の向上と効率的な維持管理経費の縮減を行う必要がある。
一方、施設の経年劣化は日々進んでおり、今後増大する更新費用に対処するため令和2年度に策定したストックマネジメント計画に基づき、適正かつ合理的な施設管理を進めていく。また、併せて策定した経営戦略による計画的な投資及び財政計画を推進すると共に、令和６年度に適用された公営企業会計により、経営基盤と財政マネジメントの更なる向上に取り組み、下水道事業の健全化に努めていく。</t>
    <rPh sb="237" eb="239">
      <t>テキヨウ</t>
    </rPh>
    <rPh sb="246" eb="248">
      <t>カイケイ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</si>
</sst>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F82-4ADD-8519-6352F0C3B559}"/>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0.36</c:v>
                </c:pt>
                <c:pt idx="1">
                  <c:v>0.39</c:v>
                </c:pt>
                <c:pt idx="2">
                  <c:v>0.1</c:v>
                </c:pt>
                <c:pt idx="3">
                  <c:v>0.08</c:v>
                </c:pt>
                <c:pt idx="4">
                  <c:v>0.06</c:v>
                </c:pt>
              </c:numCache>
            </c:numRef>
          </c:val>
          <c:smooth val="0"/>
          <c:extLst>
            <c:ext xmlns:c16="http://schemas.microsoft.com/office/drawing/2014/chart" uri="{C3380CC4-5D6E-409C-BE32-E72D297353CC}">
              <c16:uniqueId val="{00000001-1F82-4ADD-8519-6352F0C3B559}"/>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R&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15.21</c:v>
                </c:pt>
                <c:pt idx="1">
                  <c:v>15.21</c:v>
                </c:pt>
                <c:pt idx="2">
                  <c:v>14.68</c:v>
                </c:pt>
                <c:pt idx="3">
                  <c:v>14.26</c:v>
                </c:pt>
                <c:pt idx="4">
                  <c:v>13.4</c:v>
                </c:pt>
              </c:numCache>
            </c:numRef>
          </c:val>
          <c:extLst>
            <c:ext xmlns:c16="http://schemas.microsoft.com/office/drawing/2014/chart" uri="{C3380CC4-5D6E-409C-BE32-E72D297353CC}">
              <c16:uniqueId val="{00000000-BBA4-4FAF-B604-45E50BB209D8}"/>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42.47</c:v>
                </c:pt>
                <c:pt idx="1">
                  <c:v>42.4</c:v>
                </c:pt>
                <c:pt idx="2">
                  <c:v>42.28</c:v>
                </c:pt>
                <c:pt idx="3">
                  <c:v>41.06</c:v>
                </c:pt>
                <c:pt idx="4">
                  <c:v>42.09</c:v>
                </c:pt>
              </c:numCache>
            </c:numRef>
          </c:val>
          <c:smooth val="0"/>
          <c:extLst>
            <c:ext xmlns:c16="http://schemas.microsoft.com/office/drawing/2014/chart" uri="{C3380CC4-5D6E-409C-BE32-E72D297353CC}">
              <c16:uniqueId val="{00000001-BBA4-4FAF-B604-45E50BB209D8}"/>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R&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89.69</c:v>
                </c:pt>
                <c:pt idx="1">
                  <c:v>94.28</c:v>
                </c:pt>
                <c:pt idx="2">
                  <c:v>91.65</c:v>
                </c:pt>
                <c:pt idx="3">
                  <c:v>91.6</c:v>
                </c:pt>
                <c:pt idx="4">
                  <c:v>92.07</c:v>
                </c:pt>
              </c:numCache>
            </c:numRef>
          </c:val>
          <c:extLst>
            <c:ext xmlns:c16="http://schemas.microsoft.com/office/drawing/2014/chart" uri="{C3380CC4-5D6E-409C-BE32-E72D297353CC}">
              <c16:uniqueId val="{00000000-ED16-42F6-B678-73046BA72FE5}"/>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83.75</c:v>
                </c:pt>
                <c:pt idx="1">
                  <c:v>84.19</c:v>
                </c:pt>
                <c:pt idx="2">
                  <c:v>84.34</c:v>
                </c:pt>
                <c:pt idx="3">
                  <c:v>84.34</c:v>
                </c:pt>
                <c:pt idx="4">
                  <c:v>84.73</c:v>
                </c:pt>
              </c:numCache>
            </c:numRef>
          </c:val>
          <c:smooth val="0"/>
          <c:extLst>
            <c:ext xmlns:c16="http://schemas.microsoft.com/office/drawing/2014/chart" uri="{C3380CC4-5D6E-409C-BE32-E72D297353CC}">
              <c16:uniqueId val="{00000001-ED16-42F6-B678-73046BA72FE5}"/>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R&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41.19</c:v>
                </c:pt>
                <c:pt idx="1">
                  <c:v>43.69</c:v>
                </c:pt>
                <c:pt idx="2">
                  <c:v>47.45</c:v>
                </c:pt>
                <c:pt idx="3">
                  <c:v>48.39</c:v>
                </c:pt>
                <c:pt idx="4">
                  <c:v>62.08</c:v>
                </c:pt>
              </c:numCache>
            </c:numRef>
          </c:val>
          <c:extLst>
            <c:ext xmlns:c16="http://schemas.microsoft.com/office/drawing/2014/chart" uri="{C3380CC4-5D6E-409C-BE32-E72D297353CC}">
              <c16:uniqueId val="{00000000-07A5-4E68-8A33-6DFBCD82D7E7}"/>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07A5-4E68-8A33-6DFBCD82D7E7}"/>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R&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6D6-4CFE-BDD3-40FAFC1DDFF5}"/>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6D6-4CFE-BDD3-40FAFC1DDFF5}"/>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R&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CBD-43C6-A602-D03DFD46B3C9}"/>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CBD-43C6-A602-D03DFD46B3C9}"/>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R&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E8AC-496E-A283-C174EDBAC5AD}"/>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8AC-496E-A283-C174EDBAC5AD}"/>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R&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5A6-4820-A558-AA0C1F97D22E}"/>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5A6-4820-A558-AA0C1F97D22E}"/>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R&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1470.23</c:v>
                </c:pt>
                <c:pt idx="1">
                  <c:v>1105.2</c:v>
                </c:pt>
                <c:pt idx="2">
                  <c:v>923.9</c:v>
                </c:pt>
                <c:pt idx="3">
                  <c:v>845.72</c:v>
                </c:pt>
                <c:pt idx="4">
                  <c:v>776.6</c:v>
                </c:pt>
              </c:numCache>
            </c:numRef>
          </c:val>
          <c:extLst>
            <c:ext xmlns:c16="http://schemas.microsoft.com/office/drawing/2014/chart" uri="{C3380CC4-5D6E-409C-BE32-E72D297353CC}">
              <c16:uniqueId val="{00000000-691A-4553-8304-B863D23CE59F}"/>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1206.79</c:v>
                </c:pt>
                <c:pt idx="1">
                  <c:v>1258.43</c:v>
                </c:pt>
                <c:pt idx="2">
                  <c:v>1163.75</c:v>
                </c:pt>
                <c:pt idx="3">
                  <c:v>1195.47</c:v>
                </c:pt>
                <c:pt idx="4">
                  <c:v>1168.69</c:v>
                </c:pt>
              </c:numCache>
            </c:numRef>
          </c:val>
          <c:smooth val="0"/>
          <c:extLst>
            <c:ext xmlns:c16="http://schemas.microsoft.com/office/drawing/2014/chart" uri="{C3380CC4-5D6E-409C-BE32-E72D297353CC}">
              <c16:uniqueId val="{00000001-691A-4553-8304-B863D23CE59F}"/>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R&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20.46</c:v>
                </c:pt>
                <c:pt idx="1">
                  <c:v>21.05</c:v>
                </c:pt>
                <c:pt idx="2">
                  <c:v>19.149999999999999</c:v>
                </c:pt>
                <c:pt idx="3">
                  <c:v>18.29</c:v>
                </c:pt>
                <c:pt idx="4">
                  <c:v>18.600000000000001</c:v>
                </c:pt>
              </c:numCache>
            </c:numRef>
          </c:val>
          <c:extLst>
            <c:ext xmlns:c16="http://schemas.microsoft.com/office/drawing/2014/chart" uri="{C3380CC4-5D6E-409C-BE32-E72D297353CC}">
              <c16:uniqueId val="{00000000-2547-4092-8CF0-189B308A403E}"/>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71.84</c:v>
                </c:pt>
                <c:pt idx="1">
                  <c:v>73.36</c:v>
                </c:pt>
                <c:pt idx="2">
                  <c:v>72.599999999999994</c:v>
                </c:pt>
                <c:pt idx="3">
                  <c:v>69.430000000000007</c:v>
                </c:pt>
                <c:pt idx="4">
                  <c:v>70.709999999999994</c:v>
                </c:pt>
              </c:numCache>
            </c:numRef>
          </c:val>
          <c:smooth val="0"/>
          <c:extLst>
            <c:ext xmlns:c16="http://schemas.microsoft.com/office/drawing/2014/chart" uri="{C3380CC4-5D6E-409C-BE32-E72D297353CC}">
              <c16:uniqueId val="{00000001-2547-4092-8CF0-189B308A403E}"/>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R&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629.92999999999995</c:v>
                </c:pt>
                <c:pt idx="1">
                  <c:v>616.91</c:v>
                </c:pt>
                <c:pt idx="2">
                  <c:v>686.32</c:v>
                </c:pt>
                <c:pt idx="3">
                  <c:v>721.08</c:v>
                </c:pt>
                <c:pt idx="4">
                  <c:v>678.09</c:v>
                </c:pt>
              </c:numCache>
            </c:numRef>
          </c:val>
          <c:extLst>
            <c:ext xmlns:c16="http://schemas.microsoft.com/office/drawing/2014/chart" uri="{C3380CC4-5D6E-409C-BE32-E72D297353CC}">
              <c16:uniqueId val="{00000000-4437-4330-8832-9F4713271A60}"/>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228.47</c:v>
                </c:pt>
                <c:pt idx="1">
                  <c:v>224.88</c:v>
                </c:pt>
                <c:pt idx="2">
                  <c:v>228.64</c:v>
                </c:pt>
                <c:pt idx="3">
                  <c:v>239.46</c:v>
                </c:pt>
                <c:pt idx="4">
                  <c:v>233.15</c:v>
                </c:pt>
              </c:numCache>
            </c:numRef>
          </c:val>
          <c:smooth val="0"/>
          <c:extLst>
            <c:ext xmlns:c16="http://schemas.microsoft.com/office/drawing/2014/chart" uri="{C3380CC4-5D6E-409C-BE32-E72D297353CC}">
              <c16:uniqueId val="{00000001-4437-4330-8832-9F4713271A60}"/>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R&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【1,156.82】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【86.21】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【43.28】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【215.73】</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【75.33】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366260"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8261985" y="2956560"/>
          <a:ext cx="3558540" cy="250507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4991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5680710" y="10715625"/>
          <a:ext cx="4575810" cy="240411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A40" zoomScale="60" zoomScaleNormal="60" workbookViewId="0">
      <selection activeCell="CQ44" sqref="CQ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2">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2">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29" t="str">
        <f>データ!H6</f>
        <v>東京都　奥多摩町</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2">
      <c r="A8" s="2"/>
      <c r="B8" s="39" t="str">
        <f>データ!I6</f>
        <v>法非適用</v>
      </c>
      <c r="C8" s="39"/>
      <c r="D8" s="39"/>
      <c r="E8" s="39"/>
      <c r="F8" s="39"/>
      <c r="G8" s="39"/>
      <c r="H8" s="39"/>
      <c r="I8" s="39" t="str">
        <f>データ!J6</f>
        <v>下水道事業</v>
      </c>
      <c r="J8" s="39"/>
      <c r="K8" s="39"/>
      <c r="L8" s="39"/>
      <c r="M8" s="39"/>
      <c r="N8" s="39"/>
      <c r="O8" s="39"/>
      <c r="P8" s="39" t="str">
        <f>データ!K6</f>
        <v>特定環境保全公共下水道</v>
      </c>
      <c r="Q8" s="39"/>
      <c r="R8" s="39"/>
      <c r="S8" s="39"/>
      <c r="T8" s="39"/>
      <c r="U8" s="39"/>
      <c r="V8" s="39"/>
      <c r="W8" s="39" t="str">
        <f>データ!L6</f>
        <v>D2</v>
      </c>
      <c r="X8" s="39"/>
      <c r="Y8" s="39"/>
      <c r="Z8" s="39"/>
      <c r="AA8" s="39"/>
      <c r="AB8" s="39"/>
      <c r="AC8" s="39"/>
      <c r="AD8" s="40" t="str">
        <f>データ!$M$6</f>
        <v>非設置</v>
      </c>
      <c r="AE8" s="40"/>
      <c r="AF8" s="40"/>
      <c r="AG8" s="40"/>
      <c r="AH8" s="40"/>
      <c r="AI8" s="40"/>
      <c r="AJ8" s="40"/>
      <c r="AK8" s="3"/>
      <c r="AL8" s="41">
        <f>データ!S6</f>
        <v>4603</v>
      </c>
      <c r="AM8" s="41"/>
      <c r="AN8" s="41"/>
      <c r="AO8" s="41"/>
      <c r="AP8" s="41"/>
      <c r="AQ8" s="41"/>
      <c r="AR8" s="41"/>
      <c r="AS8" s="41"/>
      <c r="AT8" s="34">
        <f>データ!T6</f>
        <v>225.53</v>
      </c>
      <c r="AU8" s="34"/>
      <c r="AV8" s="34"/>
      <c r="AW8" s="34"/>
      <c r="AX8" s="34"/>
      <c r="AY8" s="34"/>
      <c r="AZ8" s="34"/>
      <c r="BA8" s="34"/>
      <c r="BB8" s="34">
        <f>データ!U6</f>
        <v>20.41</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2">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2">
      <c r="A10" s="2"/>
      <c r="B10" s="34" t="str">
        <f>データ!N6</f>
        <v>-</v>
      </c>
      <c r="C10" s="34"/>
      <c r="D10" s="34"/>
      <c r="E10" s="34"/>
      <c r="F10" s="34"/>
      <c r="G10" s="34"/>
      <c r="H10" s="34"/>
      <c r="I10" s="34" t="str">
        <f>データ!O6</f>
        <v>該当数値なし</v>
      </c>
      <c r="J10" s="34"/>
      <c r="K10" s="34"/>
      <c r="L10" s="34"/>
      <c r="M10" s="34"/>
      <c r="N10" s="34"/>
      <c r="O10" s="34"/>
      <c r="P10" s="34">
        <f>データ!P6</f>
        <v>91.72</v>
      </c>
      <c r="Q10" s="34"/>
      <c r="R10" s="34"/>
      <c r="S10" s="34"/>
      <c r="T10" s="34"/>
      <c r="U10" s="34"/>
      <c r="V10" s="34"/>
      <c r="W10" s="34">
        <f>データ!Q6</f>
        <v>94.9</v>
      </c>
      <c r="X10" s="34"/>
      <c r="Y10" s="34"/>
      <c r="Z10" s="34"/>
      <c r="AA10" s="34"/>
      <c r="AB10" s="34"/>
      <c r="AC10" s="34"/>
      <c r="AD10" s="41">
        <f>データ!R6</f>
        <v>2068</v>
      </c>
      <c r="AE10" s="41"/>
      <c r="AF10" s="41"/>
      <c r="AG10" s="41"/>
      <c r="AH10" s="41"/>
      <c r="AI10" s="41"/>
      <c r="AJ10" s="41"/>
      <c r="AK10" s="2"/>
      <c r="AL10" s="41">
        <f>データ!V6</f>
        <v>4197</v>
      </c>
      <c r="AM10" s="41"/>
      <c r="AN10" s="41"/>
      <c r="AO10" s="41"/>
      <c r="AP10" s="41"/>
      <c r="AQ10" s="41"/>
      <c r="AR10" s="41"/>
      <c r="AS10" s="41"/>
      <c r="AT10" s="34">
        <f>データ!W6</f>
        <v>1.99</v>
      </c>
      <c r="AU10" s="34"/>
      <c r="AV10" s="34"/>
      <c r="AW10" s="34"/>
      <c r="AX10" s="34"/>
      <c r="AY10" s="34"/>
      <c r="AZ10" s="34"/>
      <c r="BA10" s="34"/>
      <c r="BB10" s="34">
        <f>データ!X6</f>
        <v>2109.0500000000002</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2">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2">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2">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118</v>
      </c>
      <c r="BM16" s="65"/>
      <c r="BN16" s="65"/>
      <c r="BO16" s="65"/>
      <c r="BP16" s="65"/>
      <c r="BQ16" s="65"/>
      <c r="BR16" s="65"/>
      <c r="BS16" s="65"/>
      <c r="BT16" s="65"/>
      <c r="BU16" s="65"/>
      <c r="BV16" s="65"/>
      <c r="BW16" s="65"/>
      <c r="BX16" s="65"/>
      <c r="BY16" s="65"/>
      <c r="BZ16" s="66"/>
    </row>
    <row r="17" spans="1:78" ht="13.5" customHeight="1" x14ac:dyDescent="0.2">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2">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2">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2">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2">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2">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2">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2">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2">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2">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2">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2">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2">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2">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2">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2">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2">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15.2" customHeight="1" x14ac:dyDescent="0.2">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2">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2">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2">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2">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2">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2">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2">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2">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2">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34.200000000000003" customHeight="1" x14ac:dyDescent="0.2">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2">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2">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2">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117</v>
      </c>
      <c r="BM47" s="65"/>
      <c r="BN47" s="65"/>
      <c r="BO47" s="65"/>
      <c r="BP47" s="65"/>
      <c r="BQ47" s="65"/>
      <c r="BR47" s="65"/>
      <c r="BS47" s="65"/>
      <c r="BT47" s="65"/>
      <c r="BU47" s="65"/>
      <c r="BV47" s="65"/>
      <c r="BW47" s="65"/>
      <c r="BX47" s="65"/>
      <c r="BY47" s="65"/>
      <c r="BZ47" s="66"/>
    </row>
    <row r="48" spans="1:78" ht="13.5" customHeight="1" x14ac:dyDescent="0.2">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2">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2">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2">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2">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2">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2">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2">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2">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2">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2">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2">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2">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2">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2">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2">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2">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2">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2">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64" t="s">
        <v>119</v>
      </c>
      <c r="BM66" s="65"/>
      <c r="BN66" s="65"/>
      <c r="BO66" s="65"/>
      <c r="BP66" s="65"/>
      <c r="BQ66" s="65"/>
      <c r="BR66" s="65"/>
      <c r="BS66" s="65"/>
      <c r="BT66" s="65"/>
      <c r="BU66" s="65"/>
      <c r="BV66" s="65"/>
      <c r="BW66" s="65"/>
      <c r="BX66" s="65"/>
      <c r="BY66" s="65"/>
      <c r="BZ66" s="66"/>
    </row>
    <row r="67" spans="1:78" ht="13.5" customHeight="1" x14ac:dyDescent="0.2">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64"/>
      <c r="BM67" s="65"/>
      <c r="BN67" s="65"/>
      <c r="BO67" s="65"/>
      <c r="BP67" s="65"/>
      <c r="BQ67" s="65"/>
      <c r="BR67" s="65"/>
      <c r="BS67" s="65"/>
      <c r="BT67" s="65"/>
      <c r="BU67" s="65"/>
      <c r="BV67" s="65"/>
      <c r="BW67" s="65"/>
      <c r="BX67" s="65"/>
      <c r="BY67" s="65"/>
      <c r="BZ67" s="66"/>
    </row>
    <row r="68" spans="1:78" ht="13.5" customHeight="1" x14ac:dyDescent="0.2">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64"/>
      <c r="BM68" s="65"/>
      <c r="BN68" s="65"/>
      <c r="BO68" s="65"/>
      <c r="BP68" s="65"/>
      <c r="BQ68" s="65"/>
      <c r="BR68" s="65"/>
      <c r="BS68" s="65"/>
      <c r="BT68" s="65"/>
      <c r="BU68" s="65"/>
      <c r="BV68" s="65"/>
      <c r="BW68" s="65"/>
      <c r="BX68" s="65"/>
      <c r="BY68" s="65"/>
      <c r="BZ68" s="66"/>
    </row>
    <row r="69" spans="1:78" ht="13.5" customHeight="1" x14ac:dyDescent="0.2">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64"/>
      <c r="BM69" s="65"/>
      <c r="BN69" s="65"/>
      <c r="BO69" s="65"/>
      <c r="BP69" s="65"/>
      <c r="BQ69" s="65"/>
      <c r="BR69" s="65"/>
      <c r="BS69" s="65"/>
      <c r="BT69" s="65"/>
      <c r="BU69" s="65"/>
      <c r="BV69" s="65"/>
      <c r="BW69" s="65"/>
      <c r="BX69" s="65"/>
      <c r="BY69" s="65"/>
      <c r="BZ69" s="66"/>
    </row>
    <row r="70" spans="1:78" ht="13.5" customHeight="1" x14ac:dyDescent="0.2">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64"/>
      <c r="BM70" s="65"/>
      <c r="BN70" s="65"/>
      <c r="BO70" s="65"/>
      <c r="BP70" s="65"/>
      <c r="BQ70" s="65"/>
      <c r="BR70" s="65"/>
      <c r="BS70" s="65"/>
      <c r="BT70" s="65"/>
      <c r="BU70" s="65"/>
      <c r="BV70" s="65"/>
      <c r="BW70" s="65"/>
      <c r="BX70" s="65"/>
      <c r="BY70" s="65"/>
      <c r="BZ70" s="66"/>
    </row>
    <row r="71" spans="1:78" ht="13.5" customHeight="1" x14ac:dyDescent="0.2">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64"/>
      <c r="BM71" s="65"/>
      <c r="BN71" s="65"/>
      <c r="BO71" s="65"/>
      <c r="BP71" s="65"/>
      <c r="BQ71" s="65"/>
      <c r="BR71" s="65"/>
      <c r="BS71" s="65"/>
      <c r="BT71" s="65"/>
      <c r="BU71" s="65"/>
      <c r="BV71" s="65"/>
      <c r="BW71" s="65"/>
      <c r="BX71" s="65"/>
      <c r="BY71" s="65"/>
      <c r="BZ71" s="66"/>
    </row>
    <row r="72" spans="1:78" ht="13.5" customHeight="1" x14ac:dyDescent="0.2">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64"/>
      <c r="BM72" s="65"/>
      <c r="BN72" s="65"/>
      <c r="BO72" s="65"/>
      <c r="BP72" s="65"/>
      <c r="BQ72" s="65"/>
      <c r="BR72" s="65"/>
      <c r="BS72" s="65"/>
      <c r="BT72" s="65"/>
      <c r="BU72" s="65"/>
      <c r="BV72" s="65"/>
      <c r="BW72" s="65"/>
      <c r="BX72" s="65"/>
      <c r="BY72" s="65"/>
      <c r="BZ72" s="66"/>
    </row>
    <row r="73" spans="1:78" ht="13.5" customHeight="1" x14ac:dyDescent="0.2">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64"/>
      <c r="BM73" s="65"/>
      <c r="BN73" s="65"/>
      <c r="BO73" s="65"/>
      <c r="BP73" s="65"/>
      <c r="BQ73" s="65"/>
      <c r="BR73" s="65"/>
      <c r="BS73" s="65"/>
      <c r="BT73" s="65"/>
      <c r="BU73" s="65"/>
      <c r="BV73" s="65"/>
      <c r="BW73" s="65"/>
      <c r="BX73" s="65"/>
      <c r="BY73" s="65"/>
      <c r="BZ73" s="66"/>
    </row>
    <row r="74" spans="1:78" ht="13.5" customHeight="1" x14ac:dyDescent="0.2">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64"/>
      <c r="BM74" s="65"/>
      <c r="BN74" s="65"/>
      <c r="BO74" s="65"/>
      <c r="BP74" s="65"/>
      <c r="BQ74" s="65"/>
      <c r="BR74" s="65"/>
      <c r="BS74" s="65"/>
      <c r="BT74" s="65"/>
      <c r="BU74" s="65"/>
      <c r="BV74" s="65"/>
      <c r="BW74" s="65"/>
      <c r="BX74" s="65"/>
      <c r="BY74" s="65"/>
      <c r="BZ74" s="66"/>
    </row>
    <row r="75" spans="1:78" ht="13.5" customHeight="1" x14ac:dyDescent="0.2">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64"/>
      <c r="BM75" s="65"/>
      <c r="BN75" s="65"/>
      <c r="BO75" s="65"/>
      <c r="BP75" s="65"/>
      <c r="BQ75" s="65"/>
      <c r="BR75" s="65"/>
      <c r="BS75" s="65"/>
      <c r="BT75" s="65"/>
      <c r="BU75" s="65"/>
      <c r="BV75" s="65"/>
      <c r="BW75" s="65"/>
      <c r="BX75" s="65"/>
      <c r="BY75" s="65"/>
      <c r="BZ75" s="66"/>
    </row>
    <row r="76" spans="1:78" ht="13.5" customHeight="1" x14ac:dyDescent="0.2">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64"/>
      <c r="BM76" s="65"/>
      <c r="BN76" s="65"/>
      <c r="BO76" s="65"/>
      <c r="BP76" s="65"/>
      <c r="BQ76" s="65"/>
      <c r="BR76" s="65"/>
      <c r="BS76" s="65"/>
      <c r="BT76" s="65"/>
      <c r="BU76" s="65"/>
      <c r="BV76" s="65"/>
      <c r="BW76" s="65"/>
      <c r="BX76" s="65"/>
      <c r="BY76" s="65"/>
      <c r="BZ76" s="66"/>
    </row>
    <row r="77" spans="1:78" ht="13.5" customHeight="1" x14ac:dyDescent="0.2">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64"/>
      <c r="BM77" s="65"/>
      <c r="BN77" s="65"/>
      <c r="BO77" s="65"/>
      <c r="BP77" s="65"/>
      <c r="BQ77" s="65"/>
      <c r="BR77" s="65"/>
      <c r="BS77" s="65"/>
      <c r="BT77" s="65"/>
      <c r="BU77" s="65"/>
      <c r="BV77" s="65"/>
      <c r="BW77" s="65"/>
      <c r="BX77" s="65"/>
      <c r="BY77" s="65"/>
      <c r="BZ77" s="66"/>
    </row>
    <row r="78" spans="1:78" ht="13.5" customHeight="1" x14ac:dyDescent="0.2">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64"/>
      <c r="BM78" s="65"/>
      <c r="BN78" s="65"/>
      <c r="BO78" s="65"/>
      <c r="BP78" s="65"/>
      <c r="BQ78" s="65"/>
      <c r="BR78" s="65"/>
      <c r="BS78" s="65"/>
      <c r="BT78" s="65"/>
      <c r="BU78" s="65"/>
      <c r="BV78" s="65"/>
      <c r="BW78" s="65"/>
      <c r="BX78" s="65"/>
      <c r="BY78" s="65"/>
      <c r="BZ78" s="66"/>
    </row>
    <row r="79" spans="1:78" ht="13.5" customHeight="1" x14ac:dyDescent="0.2">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64"/>
      <c r="BM79" s="65"/>
      <c r="BN79" s="65"/>
      <c r="BO79" s="65"/>
      <c r="BP79" s="65"/>
      <c r="BQ79" s="65"/>
      <c r="BR79" s="65"/>
      <c r="BS79" s="65"/>
      <c r="BT79" s="65"/>
      <c r="BU79" s="65"/>
      <c r="BV79" s="65"/>
      <c r="BW79" s="65"/>
      <c r="BX79" s="65"/>
      <c r="BY79" s="65"/>
      <c r="BZ79" s="66"/>
    </row>
    <row r="80" spans="1:78" ht="13.5" customHeight="1" x14ac:dyDescent="0.2">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64"/>
      <c r="BM80" s="65"/>
      <c r="BN80" s="65"/>
      <c r="BO80" s="65"/>
      <c r="BP80" s="65"/>
      <c r="BQ80" s="65"/>
      <c r="BR80" s="65"/>
      <c r="BS80" s="65"/>
      <c r="BT80" s="65"/>
      <c r="BU80" s="65"/>
      <c r="BV80" s="65"/>
      <c r="BW80" s="65"/>
      <c r="BX80" s="65"/>
      <c r="BY80" s="65"/>
      <c r="BZ80" s="66"/>
    </row>
    <row r="81" spans="1:78" ht="13.5" customHeight="1" x14ac:dyDescent="0.2">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64"/>
      <c r="BM81" s="65"/>
      <c r="BN81" s="65"/>
      <c r="BO81" s="65"/>
      <c r="BP81" s="65"/>
      <c r="BQ81" s="65"/>
      <c r="BR81" s="65"/>
      <c r="BS81" s="65"/>
      <c r="BT81" s="65"/>
      <c r="BU81" s="65"/>
      <c r="BV81" s="65"/>
      <c r="BW81" s="65"/>
      <c r="BX81" s="65"/>
      <c r="BY81" s="65"/>
      <c r="BZ81" s="66"/>
    </row>
    <row r="82" spans="1:78" ht="13.5" customHeight="1" x14ac:dyDescent="0.2">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7"/>
      <c r="BM82" s="68"/>
      <c r="BN82" s="68"/>
      <c r="BO82" s="68"/>
      <c r="BP82" s="68"/>
      <c r="BQ82" s="68"/>
      <c r="BR82" s="68"/>
      <c r="BS82" s="68"/>
      <c r="BT82" s="68"/>
      <c r="BU82" s="68"/>
      <c r="BV82" s="68"/>
      <c r="BW82" s="68"/>
      <c r="BX82" s="68"/>
      <c r="BY82" s="68"/>
      <c r="BZ82" s="69"/>
    </row>
    <row r="83" spans="1:78" x14ac:dyDescent="0.2">
      <c r="C83" s="70" t="s">
        <v>30</v>
      </c>
      <c r="D83" s="70"/>
      <c r="E83" s="70"/>
      <c r="F83" s="70"/>
      <c r="G83" s="70"/>
      <c r="H83" s="70"/>
      <c r="I83" s="70"/>
      <c r="J83" s="70"/>
      <c r="K83" s="70"/>
      <c r="L83" s="70"/>
      <c r="M83" s="70"/>
      <c r="N83" s="70"/>
      <c r="O83" s="70"/>
      <c r="P83" s="70"/>
      <c r="Q83" s="70"/>
      <c r="R83" s="70"/>
      <c r="S83" s="70"/>
      <c r="T83" s="70"/>
      <c r="U83" s="70"/>
      <c r="V83" s="70"/>
      <c r="W83" s="70"/>
      <c r="X83" s="70"/>
      <c r="Y83" s="70"/>
      <c r="Z83" s="70"/>
      <c r="AA83" s="70"/>
      <c r="AB83" s="70"/>
      <c r="AC83" s="70"/>
      <c r="AD83" s="70"/>
      <c r="AE83" s="70"/>
      <c r="AF83" s="70"/>
      <c r="AG83" s="70"/>
      <c r="AH83" s="70"/>
      <c r="AI83" s="70"/>
      <c r="AJ83" s="70"/>
      <c r="AK83" s="70"/>
      <c r="AL83" s="70"/>
      <c r="AM83" s="70"/>
      <c r="AN83" s="70"/>
      <c r="AO83" s="70"/>
      <c r="AP83" s="70"/>
      <c r="AQ83" s="70"/>
      <c r="AR83" s="70"/>
      <c r="AS83" s="70"/>
      <c r="AT83" s="70"/>
      <c r="AU83" s="70"/>
      <c r="AV83" s="70"/>
      <c r="AW83" s="70"/>
      <c r="AX83" s="70"/>
      <c r="AY83" s="70"/>
      <c r="AZ83" s="70"/>
      <c r="BA83" s="70"/>
      <c r="BB83" s="70"/>
      <c r="BC83" s="70"/>
      <c r="BD83" s="70"/>
      <c r="BE83" s="70"/>
      <c r="BF83" s="70"/>
      <c r="BG83" s="70"/>
      <c r="BH83" s="70"/>
      <c r="BI83" s="70"/>
      <c r="BJ83" s="70"/>
    </row>
    <row r="84" spans="1:78" x14ac:dyDescent="0.2">
      <c r="C84" s="2"/>
    </row>
    <row r="85" spans="1:78" hidden="1" x14ac:dyDescent="0.2">
      <c r="B85" s="12" t="s">
        <v>31</v>
      </c>
      <c r="C85" s="12"/>
      <c r="D85" s="12"/>
      <c r="E85" s="12" t="s">
        <v>32</v>
      </c>
      <c r="F85" s="12" t="s">
        <v>33</v>
      </c>
      <c r="G85" s="12" t="s">
        <v>34</v>
      </c>
      <c r="H85" s="12" t="s">
        <v>35</v>
      </c>
      <c r="I85" s="12" t="s">
        <v>36</v>
      </c>
      <c r="J85" s="12" t="s">
        <v>37</v>
      </c>
      <c r="K85" s="12" t="s">
        <v>38</v>
      </c>
      <c r="L85" s="12" t="s">
        <v>39</v>
      </c>
      <c r="M85" s="12" t="s">
        <v>40</v>
      </c>
      <c r="N85" s="12" t="s">
        <v>41</v>
      </c>
      <c r="O85" s="12" t="s">
        <v>42</v>
      </c>
    </row>
    <row r="86" spans="1:78" hidden="1" x14ac:dyDescent="0.2">
      <c r="B86" s="12"/>
      <c r="C86" s="12"/>
      <c r="D86" s="12"/>
      <c r="E86" s="12" t="str">
        <f>データ!AI6</f>
        <v/>
      </c>
      <c r="F86" s="12" t="s">
        <v>43</v>
      </c>
      <c r="G86" s="12" t="s">
        <v>43</v>
      </c>
      <c r="H86" s="12" t="str">
        <f>データ!BP6</f>
        <v>【1,156.82】</v>
      </c>
      <c r="I86" s="12" t="str">
        <f>データ!CA6</f>
        <v>【75.33】</v>
      </c>
      <c r="J86" s="12" t="str">
        <f>データ!CL6</f>
        <v>【215.73】</v>
      </c>
      <c r="K86" s="12" t="str">
        <f>データ!CW6</f>
        <v>【43.28】</v>
      </c>
      <c r="L86" s="12" t="str">
        <f>データ!DH6</f>
        <v>【86.21】</v>
      </c>
      <c r="M86" s="12" t="s">
        <v>44</v>
      </c>
      <c r="N86" s="12" t="s">
        <v>44</v>
      </c>
      <c r="O86" s="12" t="str">
        <f>データ!EO6</f>
        <v>【0.11】</v>
      </c>
    </row>
  </sheetData>
  <sheetProtection algorithmName="SHA-512" hashValue="3Y3+hQMdVcDJF6aof9Yxv+ZYcXTQzcqntnLZZbrRbMmjuE3vQaGWK7rdcR8yvfnQHVyAasT9BpCfDVslyytzzg==" saltValue="3ytCfdhTFvoiJWJNCVX9JQ=="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4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2" x14ac:dyDescent="0.2"/>
  <cols>
    <col min="2" max="144" width="11.88671875" customWidth="1"/>
  </cols>
  <sheetData>
    <row r="1" spans="1:145" x14ac:dyDescent="0.2">
      <c r="A1" t="s">
        <v>45</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5" x14ac:dyDescent="0.2">
      <c r="A2" s="14" t="s">
        <v>46</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5" x14ac:dyDescent="0.2">
      <c r="A3" s="14" t="s">
        <v>47</v>
      </c>
      <c r="B3" s="15" t="s">
        <v>48</v>
      </c>
      <c r="C3" s="15" t="s">
        <v>49</v>
      </c>
      <c r="D3" s="15" t="s">
        <v>50</v>
      </c>
      <c r="E3" s="15" t="s">
        <v>51</v>
      </c>
      <c r="F3" s="15" t="s">
        <v>52</v>
      </c>
      <c r="G3" s="15" t="s">
        <v>53</v>
      </c>
      <c r="H3" s="72" t="s">
        <v>54</v>
      </c>
      <c r="I3" s="73"/>
      <c r="J3" s="73"/>
      <c r="K3" s="73"/>
      <c r="L3" s="73"/>
      <c r="M3" s="73"/>
      <c r="N3" s="73"/>
      <c r="O3" s="73"/>
      <c r="P3" s="73"/>
      <c r="Q3" s="73"/>
      <c r="R3" s="73"/>
      <c r="S3" s="73"/>
      <c r="T3" s="73"/>
      <c r="U3" s="73"/>
      <c r="V3" s="73"/>
      <c r="W3" s="73"/>
      <c r="X3" s="74"/>
      <c r="Y3" s="78" t="s">
        <v>55</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56</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5" x14ac:dyDescent="0.2">
      <c r="A4" s="14" t="s">
        <v>57</v>
      </c>
      <c r="B4" s="16"/>
      <c r="C4" s="16"/>
      <c r="D4" s="16"/>
      <c r="E4" s="16"/>
      <c r="F4" s="16"/>
      <c r="G4" s="16"/>
      <c r="H4" s="75"/>
      <c r="I4" s="76"/>
      <c r="J4" s="76"/>
      <c r="K4" s="76"/>
      <c r="L4" s="76"/>
      <c r="M4" s="76"/>
      <c r="N4" s="76"/>
      <c r="O4" s="76"/>
      <c r="P4" s="76"/>
      <c r="Q4" s="76"/>
      <c r="R4" s="76"/>
      <c r="S4" s="76"/>
      <c r="T4" s="76"/>
      <c r="U4" s="76"/>
      <c r="V4" s="76"/>
      <c r="W4" s="76"/>
      <c r="X4" s="77"/>
      <c r="Y4" s="71" t="s">
        <v>58</v>
      </c>
      <c r="Z4" s="71"/>
      <c r="AA4" s="71"/>
      <c r="AB4" s="71"/>
      <c r="AC4" s="71"/>
      <c r="AD4" s="71"/>
      <c r="AE4" s="71"/>
      <c r="AF4" s="71"/>
      <c r="AG4" s="71"/>
      <c r="AH4" s="71"/>
      <c r="AI4" s="71"/>
      <c r="AJ4" s="71" t="s">
        <v>59</v>
      </c>
      <c r="AK4" s="71"/>
      <c r="AL4" s="71"/>
      <c r="AM4" s="71"/>
      <c r="AN4" s="71"/>
      <c r="AO4" s="71"/>
      <c r="AP4" s="71"/>
      <c r="AQ4" s="71"/>
      <c r="AR4" s="71"/>
      <c r="AS4" s="71"/>
      <c r="AT4" s="71"/>
      <c r="AU4" s="71" t="s">
        <v>60</v>
      </c>
      <c r="AV4" s="71"/>
      <c r="AW4" s="71"/>
      <c r="AX4" s="71"/>
      <c r="AY4" s="71"/>
      <c r="AZ4" s="71"/>
      <c r="BA4" s="71"/>
      <c r="BB4" s="71"/>
      <c r="BC4" s="71"/>
      <c r="BD4" s="71"/>
      <c r="BE4" s="71"/>
      <c r="BF4" s="71" t="s">
        <v>61</v>
      </c>
      <c r="BG4" s="71"/>
      <c r="BH4" s="71"/>
      <c r="BI4" s="71"/>
      <c r="BJ4" s="71"/>
      <c r="BK4" s="71"/>
      <c r="BL4" s="71"/>
      <c r="BM4" s="71"/>
      <c r="BN4" s="71"/>
      <c r="BO4" s="71"/>
      <c r="BP4" s="71"/>
      <c r="BQ4" s="71" t="s">
        <v>62</v>
      </c>
      <c r="BR4" s="71"/>
      <c r="BS4" s="71"/>
      <c r="BT4" s="71"/>
      <c r="BU4" s="71"/>
      <c r="BV4" s="71"/>
      <c r="BW4" s="71"/>
      <c r="BX4" s="71"/>
      <c r="BY4" s="71"/>
      <c r="BZ4" s="71"/>
      <c r="CA4" s="71"/>
      <c r="CB4" s="71" t="s">
        <v>63</v>
      </c>
      <c r="CC4" s="71"/>
      <c r="CD4" s="71"/>
      <c r="CE4" s="71"/>
      <c r="CF4" s="71"/>
      <c r="CG4" s="71"/>
      <c r="CH4" s="71"/>
      <c r="CI4" s="71"/>
      <c r="CJ4" s="71"/>
      <c r="CK4" s="71"/>
      <c r="CL4" s="71"/>
      <c r="CM4" s="71" t="s">
        <v>64</v>
      </c>
      <c r="CN4" s="71"/>
      <c r="CO4" s="71"/>
      <c r="CP4" s="71"/>
      <c r="CQ4" s="71"/>
      <c r="CR4" s="71"/>
      <c r="CS4" s="71"/>
      <c r="CT4" s="71"/>
      <c r="CU4" s="71"/>
      <c r="CV4" s="71"/>
      <c r="CW4" s="71"/>
      <c r="CX4" s="71" t="s">
        <v>65</v>
      </c>
      <c r="CY4" s="71"/>
      <c r="CZ4" s="71"/>
      <c r="DA4" s="71"/>
      <c r="DB4" s="71"/>
      <c r="DC4" s="71"/>
      <c r="DD4" s="71"/>
      <c r="DE4" s="71"/>
      <c r="DF4" s="71"/>
      <c r="DG4" s="71"/>
      <c r="DH4" s="71"/>
      <c r="DI4" s="71" t="s">
        <v>66</v>
      </c>
      <c r="DJ4" s="71"/>
      <c r="DK4" s="71"/>
      <c r="DL4" s="71"/>
      <c r="DM4" s="71"/>
      <c r="DN4" s="71"/>
      <c r="DO4" s="71"/>
      <c r="DP4" s="71"/>
      <c r="DQ4" s="71"/>
      <c r="DR4" s="71"/>
      <c r="DS4" s="71"/>
      <c r="DT4" s="71" t="s">
        <v>67</v>
      </c>
      <c r="DU4" s="71"/>
      <c r="DV4" s="71"/>
      <c r="DW4" s="71"/>
      <c r="DX4" s="71"/>
      <c r="DY4" s="71"/>
      <c r="DZ4" s="71"/>
      <c r="EA4" s="71"/>
      <c r="EB4" s="71"/>
      <c r="EC4" s="71"/>
      <c r="ED4" s="71"/>
      <c r="EE4" s="71" t="s">
        <v>68</v>
      </c>
      <c r="EF4" s="71"/>
      <c r="EG4" s="71"/>
      <c r="EH4" s="71"/>
      <c r="EI4" s="71"/>
      <c r="EJ4" s="71"/>
      <c r="EK4" s="71"/>
      <c r="EL4" s="71"/>
      <c r="EM4" s="71"/>
      <c r="EN4" s="71"/>
      <c r="EO4" s="71"/>
    </row>
    <row r="5" spans="1:145" x14ac:dyDescent="0.2">
      <c r="A5" s="14" t="s">
        <v>69</v>
      </c>
      <c r="B5" s="17"/>
      <c r="C5" s="17"/>
      <c r="D5" s="17"/>
      <c r="E5" s="17"/>
      <c r="F5" s="17"/>
      <c r="G5" s="17"/>
      <c r="H5" s="18" t="s">
        <v>70</v>
      </c>
      <c r="I5" s="18" t="s">
        <v>71</v>
      </c>
      <c r="J5" s="18" t="s">
        <v>72</v>
      </c>
      <c r="K5" s="18" t="s">
        <v>73</v>
      </c>
      <c r="L5" s="18" t="s">
        <v>74</v>
      </c>
      <c r="M5" s="18" t="s">
        <v>5</v>
      </c>
      <c r="N5" s="18" t="s">
        <v>75</v>
      </c>
      <c r="O5" s="18" t="s">
        <v>76</v>
      </c>
      <c r="P5" s="18" t="s">
        <v>77</v>
      </c>
      <c r="Q5" s="18" t="s">
        <v>78</v>
      </c>
      <c r="R5" s="18" t="s">
        <v>79</v>
      </c>
      <c r="S5" s="18" t="s">
        <v>80</v>
      </c>
      <c r="T5" s="18" t="s">
        <v>81</v>
      </c>
      <c r="U5" s="18" t="s">
        <v>82</v>
      </c>
      <c r="V5" s="18" t="s">
        <v>83</v>
      </c>
      <c r="W5" s="18" t="s">
        <v>84</v>
      </c>
      <c r="X5" s="18" t="s">
        <v>85</v>
      </c>
      <c r="Y5" s="18" t="s">
        <v>86</v>
      </c>
      <c r="Z5" s="18" t="s">
        <v>87</v>
      </c>
      <c r="AA5" s="18" t="s">
        <v>88</v>
      </c>
      <c r="AB5" s="18" t="s">
        <v>89</v>
      </c>
      <c r="AC5" s="18" t="s">
        <v>90</v>
      </c>
      <c r="AD5" s="18" t="s">
        <v>91</v>
      </c>
      <c r="AE5" s="18" t="s">
        <v>92</v>
      </c>
      <c r="AF5" s="18" t="s">
        <v>93</v>
      </c>
      <c r="AG5" s="18" t="s">
        <v>94</v>
      </c>
      <c r="AH5" s="18" t="s">
        <v>95</v>
      </c>
      <c r="AI5" s="18" t="s">
        <v>31</v>
      </c>
      <c r="AJ5" s="18" t="s">
        <v>86</v>
      </c>
      <c r="AK5" s="18" t="s">
        <v>87</v>
      </c>
      <c r="AL5" s="18" t="s">
        <v>88</v>
      </c>
      <c r="AM5" s="18" t="s">
        <v>89</v>
      </c>
      <c r="AN5" s="18" t="s">
        <v>90</v>
      </c>
      <c r="AO5" s="18" t="s">
        <v>91</v>
      </c>
      <c r="AP5" s="18" t="s">
        <v>92</v>
      </c>
      <c r="AQ5" s="18" t="s">
        <v>93</v>
      </c>
      <c r="AR5" s="18" t="s">
        <v>94</v>
      </c>
      <c r="AS5" s="18" t="s">
        <v>95</v>
      </c>
      <c r="AT5" s="18" t="s">
        <v>96</v>
      </c>
      <c r="AU5" s="18" t="s">
        <v>86</v>
      </c>
      <c r="AV5" s="18" t="s">
        <v>87</v>
      </c>
      <c r="AW5" s="18" t="s">
        <v>88</v>
      </c>
      <c r="AX5" s="18" t="s">
        <v>89</v>
      </c>
      <c r="AY5" s="18" t="s">
        <v>90</v>
      </c>
      <c r="AZ5" s="18" t="s">
        <v>91</v>
      </c>
      <c r="BA5" s="18" t="s">
        <v>92</v>
      </c>
      <c r="BB5" s="18" t="s">
        <v>93</v>
      </c>
      <c r="BC5" s="18" t="s">
        <v>94</v>
      </c>
      <c r="BD5" s="18" t="s">
        <v>95</v>
      </c>
      <c r="BE5" s="18" t="s">
        <v>96</v>
      </c>
      <c r="BF5" s="18" t="s">
        <v>86</v>
      </c>
      <c r="BG5" s="18" t="s">
        <v>87</v>
      </c>
      <c r="BH5" s="18" t="s">
        <v>88</v>
      </c>
      <c r="BI5" s="18" t="s">
        <v>89</v>
      </c>
      <c r="BJ5" s="18" t="s">
        <v>90</v>
      </c>
      <c r="BK5" s="18" t="s">
        <v>91</v>
      </c>
      <c r="BL5" s="18" t="s">
        <v>92</v>
      </c>
      <c r="BM5" s="18" t="s">
        <v>93</v>
      </c>
      <c r="BN5" s="18" t="s">
        <v>94</v>
      </c>
      <c r="BO5" s="18" t="s">
        <v>95</v>
      </c>
      <c r="BP5" s="18" t="s">
        <v>96</v>
      </c>
      <c r="BQ5" s="18" t="s">
        <v>86</v>
      </c>
      <c r="BR5" s="18" t="s">
        <v>87</v>
      </c>
      <c r="BS5" s="18" t="s">
        <v>88</v>
      </c>
      <c r="BT5" s="18" t="s">
        <v>89</v>
      </c>
      <c r="BU5" s="18" t="s">
        <v>90</v>
      </c>
      <c r="BV5" s="18" t="s">
        <v>91</v>
      </c>
      <c r="BW5" s="18" t="s">
        <v>92</v>
      </c>
      <c r="BX5" s="18" t="s">
        <v>93</v>
      </c>
      <c r="BY5" s="18" t="s">
        <v>94</v>
      </c>
      <c r="BZ5" s="18" t="s">
        <v>95</v>
      </c>
      <c r="CA5" s="18" t="s">
        <v>96</v>
      </c>
      <c r="CB5" s="18" t="s">
        <v>86</v>
      </c>
      <c r="CC5" s="18" t="s">
        <v>87</v>
      </c>
      <c r="CD5" s="18" t="s">
        <v>88</v>
      </c>
      <c r="CE5" s="18" t="s">
        <v>89</v>
      </c>
      <c r="CF5" s="18" t="s">
        <v>90</v>
      </c>
      <c r="CG5" s="18" t="s">
        <v>91</v>
      </c>
      <c r="CH5" s="18" t="s">
        <v>92</v>
      </c>
      <c r="CI5" s="18" t="s">
        <v>93</v>
      </c>
      <c r="CJ5" s="18" t="s">
        <v>94</v>
      </c>
      <c r="CK5" s="18" t="s">
        <v>95</v>
      </c>
      <c r="CL5" s="18" t="s">
        <v>96</v>
      </c>
      <c r="CM5" s="18" t="s">
        <v>86</v>
      </c>
      <c r="CN5" s="18" t="s">
        <v>87</v>
      </c>
      <c r="CO5" s="18" t="s">
        <v>88</v>
      </c>
      <c r="CP5" s="18" t="s">
        <v>89</v>
      </c>
      <c r="CQ5" s="18" t="s">
        <v>90</v>
      </c>
      <c r="CR5" s="18" t="s">
        <v>91</v>
      </c>
      <c r="CS5" s="18" t="s">
        <v>92</v>
      </c>
      <c r="CT5" s="18" t="s">
        <v>93</v>
      </c>
      <c r="CU5" s="18" t="s">
        <v>94</v>
      </c>
      <c r="CV5" s="18" t="s">
        <v>95</v>
      </c>
      <c r="CW5" s="18" t="s">
        <v>96</v>
      </c>
      <c r="CX5" s="18" t="s">
        <v>86</v>
      </c>
      <c r="CY5" s="18" t="s">
        <v>87</v>
      </c>
      <c r="CZ5" s="18" t="s">
        <v>88</v>
      </c>
      <c r="DA5" s="18" t="s">
        <v>89</v>
      </c>
      <c r="DB5" s="18" t="s">
        <v>90</v>
      </c>
      <c r="DC5" s="18" t="s">
        <v>91</v>
      </c>
      <c r="DD5" s="18" t="s">
        <v>92</v>
      </c>
      <c r="DE5" s="18" t="s">
        <v>93</v>
      </c>
      <c r="DF5" s="18" t="s">
        <v>94</v>
      </c>
      <c r="DG5" s="18" t="s">
        <v>95</v>
      </c>
      <c r="DH5" s="18" t="s">
        <v>96</v>
      </c>
      <c r="DI5" s="18" t="s">
        <v>86</v>
      </c>
      <c r="DJ5" s="18" t="s">
        <v>87</v>
      </c>
      <c r="DK5" s="18" t="s">
        <v>88</v>
      </c>
      <c r="DL5" s="18" t="s">
        <v>89</v>
      </c>
      <c r="DM5" s="18" t="s">
        <v>90</v>
      </c>
      <c r="DN5" s="18" t="s">
        <v>91</v>
      </c>
      <c r="DO5" s="18" t="s">
        <v>92</v>
      </c>
      <c r="DP5" s="18" t="s">
        <v>93</v>
      </c>
      <c r="DQ5" s="18" t="s">
        <v>94</v>
      </c>
      <c r="DR5" s="18" t="s">
        <v>95</v>
      </c>
      <c r="DS5" s="18" t="s">
        <v>96</v>
      </c>
      <c r="DT5" s="18" t="s">
        <v>86</v>
      </c>
      <c r="DU5" s="18" t="s">
        <v>87</v>
      </c>
      <c r="DV5" s="18" t="s">
        <v>88</v>
      </c>
      <c r="DW5" s="18" t="s">
        <v>89</v>
      </c>
      <c r="DX5" s="18" t="s">
        <v>90</v>
      </c>
      <c r="DY5" s="18" t="s">
        <v>91</v>
      </c>
      <c r="DZ5" s="18" t="s">
        <v>92</v>
      </c>
      <c r="EA5" s="18" t="s">
        <v>93</v>
      </c>
      <c r="EB5" s="18" t="s">
        <v>94</v>
      </c>
      <c r="EC5" s="18" t="s">
        <v>95</v>
      </c>
      <c r="ED5" s="18" t="s">
        <v>96</v>
      </c>
      <c r="EE5" s="18" t="s">
        <v>86</v>
      </c>
      <c r="EF5" s="18" t="s">
        <v>87</v>
      </c>
      <c r="EG5" s="18" t="s">
        <v>88</v>
      </c>
      <c r="EH5" s="18" t="s">
        <v>89</v>
      </c>
      <c r="EI5" s="18" t="s">
        <v>90</v>
      </c>
      <c r="EJ5" s="18" t="s">
        <v>91</v>
      </c>
      <c r="EK5" s="18" t="s">
        <v>92</v>
      </c>
      <c r="EL5" s="18" t="s">
        <v>93</v>
      </c>
      <c r="EM5" s="18" t="s">
        <v>94</v>
      </c>
      <c r="EN5" s="18" t="s">
        <v>95</v>
      </c>
      <c r="EO5" s="18" t="s">
        <v>96</v>
      </c>
    </row>
    <row r="6" spans="1:145" s="22" customFormat="1" x14ac:dyDescent="0.2">
      <c r="A6" s="14" t="s">
        <v>97</v>
      </c>
      <c r="B6" s="19">
        <f>B7</f>
        <v>2023</v>
      </c>
      <c r="C6" s="19">
        <f t="shared" ref="C6:X6" si="3">C7</f>
        <v>133086</v>
      </c>
      <c r="D6" s="19">
        <f t="shared" si="3"/>
        <v>47</v>
      </c>
      <c r="E6" s="19">
        <f t="shared" si="3"/>
        <v>17</v>
      </c>
      <c r="F6" s="19">
        <f t="shared" si="3"/>
        <v>4</v>
      </c>
      <c r="G6" s="19">
        <f t="shared" si="3"/>
        <v>0</v>
      </c>
      <c r="H6" s="19" t="str">
        <f t="shared" si="3"/>
        <v>東京都　奥多摩町</v>
      </c>
      <c r="I6" s="19" t="str">
        <f t="shared" si="3"/>
        <v>法非適用</v>
      </c>
      <c r="J6" s="19" t="str">
        <f t="shared" si="3"/>
        <v>下水道事業</v>
      </c>
      <c r="K6" s="19" t="str">
        <f t="shared" si="3"/>
        <v>特定環境保全公共下水道</v>
      </c>
      <c r="L6" s="19" t="str">
        <f t="shared" si="3"/>
        <v>D2</v>
      </c>
      <c r="M6" s="19" t="str">
        <f t="shared" si="3"/>
        <v>非設置</v>
      </c>
      <c r="N6" s="20" t="str">
        <f t="shared" si="3"/>
        <v>-</v>
      </c>
      <c r="O6" s="20" t="str">
        <f t="shared" si="3"/>
        <v>該当数値なし</v>
      </c>
      <c r="P6" s="20">
        <f t="shared" si="3"/>
        <v>91.72</v>
      </c>
      <c r="Q6" s="20">
        <f t="shared" si="3"/>
        <v>94.9</v>
      </c>
      <c r="R6" s="20">
        <f t="shared" si="3"/>
        <v>2068</v>
      </c>
      <c r="S6" s="20">
        <f t="shared" si="3"/>
        <v>4603</v>
      </c>
      <c r="T6" s="20">
        <f t="shared" si="3"/>
        <v>225.53</v>
      </c>
      <c r="U6" s="20">
        <f t="shared" si="3"/>
        <v>20.41</v>
      </c>
      <c r="V6" s="20">
        <f t="shared" si="3"/>
        <v>4197</v>
      </c>
      <c r="W6" s="20">
        <f t="shared" si="3"/>
        <v>1.99</v>
      </c>
      <c r="X6" s="20">
        <f t="shared" si="3"/>
        <v>2109.0500000000002</v>
      </c>
      <c r="Y6" s="21">
        <f>IF(Y7="",NA(),Y7)</f>
        <v>41.19</v>
      </c>
      <c r="Z6" s="21">
        <f t="shared" ref="Z6:AH6" si="4">IF(Z7="",NA(),Z7)</f>
        <v>43.69</v>
      </c>
      <c r="AA6" s="21">
        <f t="shared" si="4"/>
        <v>47.45</v>
      </c>
      <c r="AB6" s="21">
        <f t="shared" si="4"/>
        <v>48.39</v>
      </c>
      <c r="AC6" s="21">
        <f t="shared" si="4"/>
        <v>62.08</v>
      </c>
      <c r="AD6" s="20" t="e">
        <f t="shared" si="4"/>
        <v>#N/A</v>
      </c>
      <c r="AE6" s="20" t="e">
        <f t="shared" si="4"/>
        <v>#N/A</v>
      </c>
      <c r="AF6" s="20" t="e">
        <f t="shared" si="4"/>
        <v>#N/A</v>
      </c>
      <c r="AG6" s="20" t="e">
        <f t="shared" si="4"/>
        <v>#N/A</v>
      </c>
      <c r="AH6" s="20" t="e">
        <f t="shared" si="4"/>
        <v>#N/A</v>
      </c>
      <c r="AI6" s="20" t="str">
        <f>IF(AI7="","",IF(AI7="-","【-】","【"&amp;SUBSTITUTE(TEXT(AI7,"#,##0.00"),"-","△")&amp;"】"))</f>
        <v/>
      </c>
      <c r="AJ6" s="20" t="e">
        <f>IF(AJ7="",NA(),AJ7)</f>
        <v>#N/A</v>
      </c>
      <c r="AK6" s="20" t="e">
        <f t="shared" ref="AK6:AS6" si="5">IF(AK7="",NA(),AK7)</f>
        <v>#N/A</v>
      </c>
      <c r="AL6" s="20" t="e">
        <f t="shared" si="5"/>
        <v>#N/A</v>
      </c>
      <c r="AM6" s="20" t="e">
        <f t="shared" si="5"/>
        <v>#N/A</v>
      </c>
      <c r="AN6" s="20" t="e">
        <f t="shared" si="5"/>
        <v>#N/A</v>
      </c>
      <c r="AO6" s="20" t="e">
        <f t="shared" si="5"/>
        <v>#N/A</v>
      </c>
      <c r="AP6" s="20" t="e">
        <f t="shared" si="5"/>
        <v>#N/A</v>
      </c>
      <c r="AQ6" s="20" t="e">
        <f t="shared" si="5"/>
        <v>#N/A</v>
      </c>
      <c r="AR6" s="20" t="e">
        <f t="shared" si="5"/>
        <v>#N/A</v>
      </c>
      <c r="AS6" s="20" t="e">
        <f t="shared" si="5"/>
        <v>#N/A</v>
      </c>
      <c r="AT6" s="20" t="str">
        <f>IF(AT7="","",IF(AT7="-","【-】","【"&amp;SUBSTITUTE(TEXT(AT7,"#,##0.00"),"-","△")&amp;"】"))</f>
        <v/>
      </c>
      <c r="AU6" s="20" t="e">
        <f>IF(AU7="",NA(),AU7)</f>
        <v>#N/A</v>
      </c>
      <c r="AV6" s="20" t="e">
        <f t="shared" ref="AV6:BD6" si="6">IF(AV7="",NA(),AV7)</f>
        <v>#N/A</v>
      </c>
      <c r="AW6" s="20" t="e">
        <f t="shared" si="6"/>
        <v>#N/A</v>
      </c>
      <c r="AX6" s="20" t="e">
        <f t="shared" si="6"/>
        <v>#N/A</v>
      </c>
      <c r="AY6" s="20" t="e">
        <f t="shared" si="6"/>
        <v>#N/A</v>
      </c>
      <c r="AZ6" s="20" t="e">
        <f t="shared" si="6"/>
        <v>#N/A</v>
      </c>
      <c r="BA6" s="20" t="e">
        <f t="shared" si="6"/>
        <v>#N/A</v>
      </c>
      <c r="BB6" s="20" t="e">
        <f t="shared" si="6"/>
        <v>#N/A</v>
      </c>
      <c r="BC6" s="20" t="e">
        <f t="shared" si="6"/>
        <v>#N/A</v>
      </c>
      <c r="BD6" s="20" t="e">
        <f t="shared" si="6"/>
        <v>#N/A</v>
      </c>
      <c r="BE6" s="20" t="str">
        <f>IF(BE7="","",IF(BE7="-","【-】","【"&amp;SUBSTITUTE(TEXT(BE7,"#,##0.00"),"-","△")&amp;"】"))</f>
        <v/>
      </c>
      <c r="BF6" s="21">
        <f>IF(BF7="",NA(),BF7)</f>
        <v>1470.23</v>
      </c>
      <c r="BG6" s="21">
        <f t="shared" ref="BG6:BO6" si="7">IF(BG7="",NA(),BG7)</f>
        <v>1105.2</v>
      </c>
      <c r="BH6" s="21">
        <f t="shared" si="7"/>
        <v>923.9</v>
      </c>
      <c r="BI6" s="21">
        <f t="shared" si="7"/>
        <v>845.72</v>
      </c>
      <c r="BJ6" s="21">
        <f t="shared" si="7"/>
        <v>776.6</v>
      </c>
      <c r="BK6" s="21">
        <f t="shared" si="7"/>
        <v>1206.79</v>
      </c>
      <c r="BL6" s="21">
        <f t="shared" si="7"/>
        <v>1258.43</v>
      </c>
      <c r="BM6" s="21">
        <f t="shared" si="7"/>
        <v>1163.75</v>
      </c>
      <c r="BN6" s="21">
        <f t="shared" si="7"/>
        <v>1195.47</v>
      </c>
      <c r="BO6" s="21">
        <f t="shared" si="7"/>
        <v>1168.69</v>
      </c>
      <c r="BP6" s="20" t="str">
        <f>IF(BP7="","",IF(BP7="-","【-】","【"&amp;SUBSTITUTE(TEXT(BP7,"#,##0.00"),"-","△")&amp;"】"))</f>
        <v>【1,156.82】</v>
      </c>
      <c r="BQ6" s="21">
        <f>IF(BQ7="",NA(),BQ7)</f>
        <v>20.46</v>
      </c>
      <c r="BR6" s="21">
        <f t="shared" ref="BR6:BZ6" si="8">IF(BR7="",NA(),BR7)</f>
        <v>21.05</v>
      </c>
      <c r="BS6" s="21">
        <f t="shared" si="8"/>
        <v>19.149999999999999</v>
      </c>
      <c r="BT6" s="21">
        <f t="shared" si="8"/>
        <v>18.29</v>
      </c>
      <c r="BU6" s="21">
        <f t="shared" si="8"/>
        <v>18.600000000000001</v>
      </c>
      <c r="BV6" s="21">
        <f t="shared" si="8"/>
        <v>71.84</v>
      </c>
      <c r="BW6" s="21">
        <f t="shared" si="8"/>
        <v>73.36</v>
      </c>
      <c r="BX6" s="21">
        <f t="shared" si="8"/>
        <v>72.599999999999994</v>
      </c>
      <c r="BY6" s="21">
        <f t="shared" si="8"/>
        <v>69.430000000000007</v>
      </c>
      <c r="BZ6" s="21">
        <f t="shared" si="8"/>
        <v>70.709999999999994</v>
      </c>
      <c r="CA6" s="20" t="str">
        <f>IF(CA7="","",IF(CA7="-","【-】","【"&amp;SUBSTITUTE(TEXT(CA7,"#,##0.00"),"-","△")&amp;"】"))</f>
        <v>【75.33】</v>
      </c>
      <c r="CB6" s="21">
        <f>IF(CB7="",NA(),CB7)</f>
        <v>629.92999999999995</v>
      </c>
      <c r="CC6" s="21">
        <f t="shared" ref="CC6:CK6" si="9">IF(CC7="",NA(),CC7)</f>
        <v>616.91</v>
      </c>
      <c r="CD6" s="21">
        <f t="shared" si="9"/>
        <v>686.32</v>
      </c>
      <c r="CE6" s="21">
        <f t="shared" si="9"/>
        <v>721.08</v>
      </c>
      <c r="CF6" s="21">
        <f t="shared" si="9"/>
        <v>678.09</v>
      </c>
      <c r="CG6" s="21">
        <f t="shared" si="9"/>
        <v>228.47</v>
      </c>
      <c r="CH6" s="21">
        <f t="shared" si="9"/>
        <v>224.88</v>
      </c>
      <c r="CI6" s="21">
        <f t="shared" si="9"/>
        <v>228.64</v>
      </c>
      <c r="CJ6" s="21">
        <f t="shared" si="9"/>
        <v>239.46</v>
      </c>
      <c r="CK6" s="21">
        <f t="shared" si="9"/>
        <v>233.15</v>
      </c>
      <c r="CL6" s="20" t="str">
        <f>IF(CL7="","",IF(CL7="-","【-】","【"&amp;SUBSTITUTE(TEXT(CL7,"#,##0.00"),"-","△")&amp;"】"))</f>
        <v>【215.73】</v>
      </c>
      <c r="CM6" s="21">
        <f>IF(CM7="",NA(),CM7)</f>
        <v>15.21</v>
      </c>
      <c r="CN6" s="21">
        <f t="shared" ref="CN6:CV6" si="10">IF(CN7="",NA(),CN7)</f>
        <v>15.21</v>
      </c>
      <c r="CO6" s="21">
        <f t="shared" si="10"/>
        <v>14.68</v>
      </c>
      <c r="CP6" s="21">
        <f t="shared" si="10"/>
        <v>14.26</v>
      </c>
      <c r="CQ6" s="21">
        <f t="shared" si="10"/>
        <v>13.4</v>
      </c>
      <c r="CR6" s="21">
        <f t="shared" si="10"/>
        <v>42.47</v>
      </c>
      <c r="CS6" s="21">
        <f t="shared" si="10"/>
        <v>42.4</v>
      </c>
      <c r="CT6" s="21">
        <f t="shared" si="10"/>
        <v>42.28</v>
      </c>
      <c r="CU6" s="21">
        <f t="shared" si="10"/>
        <v>41.06</v>
      </c>
      <c r="CV6" s="21">
        <f t="shared" si="10"/>
        <v>42.09</v>
      </c>
      <c r="CW6" s="20" t="str">
        <f>IF(CW7="","",IF(CW7="-","【-】","【"&amp;SUBSTITUTE(TEXT(CW7,"#,##0.00"),"-","△")&amp;"】"))</f>
        <v>【43.28】</v>
      </c>
      <c r="CX6" s="21">
        <f>IF(CX7="",NA(),CX7)</f>
        <v>89.69</v>
      </c>
      <c r="CY6" s="21">
        <f t="shared" ref="CY6:DG6" si="11">IF(CY7="",NA(),CY7)</f>
        <v>94.28</v>
      </c>
      <c r="CZ6" s="21">
        <f t="shared" si="11"/>
        <v>91.65</v>
      </c>
      <c r="DA6" s="21">
        <f t="shared" si="11"/>
        <v>91.6</v>
      </c>
      <c r="DB6" s="21">
        <f t="shared" si="11"/>
        <v>92.07</v>
      </c>
      <c r="DC6" s="21">
        <f t="shared" si="11"/>
        <v>83.75</v>
      </c>
      <c r="DD6" s="21">
        <f t="shared" si="11"/>
        <v>84.19</v>
      </c>
      <c r="DE6" s="21">
        <f t="shared" si="11"/>
        <v>84.34</v>
      </c>
      <c r="DF6" s="21">
        <f t="shared" si="11"/>
        <v>84.34</v>
      </c>
      <c r="DG6" s="21">
        <f t="shared" si="11"/>
        <v>84.73</v>
      </c>
      <c r="DH6" s="20" t="str">
        <f>IF(DH7="","",IF(DH7="-","【-】","【"&amp;SUBSTITUTE(TEXT(DH7,"#,##0.00"),"-","△")&amp;"】"))</f>
        <v>【86.21】</v>
      </c>
      <c r="DI6" s="20" t="e">
        <f>IF(DI7="",NA(),DI7)</f>
        <v>#N/A</v>
      </c>
      <c r="DJ6" s="20" t="e">
        <f t="shared" ref="DJ6:DR6" si="12">IF(DJ7="",NA(),DJ7)</f>
        <v>#N/A</v>
      </c>
      <c r="DK6" s="20" t="e">
        <f t="shared" si="12"/>
        <v>#N/A</v>
      </c>
      <c r="DL6" s="20" t="e">
        <f t="shared" si="12"/>
        <v>#N/A</v>
      </c>
      <c r="DM6" s="20" t="e">
        <f t="shared" si="12"/>
        <v>#N/A</v>
      </c>
      <c r="DN6" s="20" t="e">
        <f t="shared" si="12"/>
        <v>#N/A</v>
      </c>
      <c r="DO6" s="20" t="e">
        <f t="shared" si="12"/>
        <v>#N/A</v>
      </c>
      <c r="DP6" s="20" t="e">
        <f t="shared" si="12"/>
        <v>#N/A</v>
      </c>
      <c r="DQ6" s="20" t="e">
        <f t="shared" si="12"/>
        <v>#N/A</v>
      </c>
      <c r="DR6" s="20" t="e">
        <f t="shared" si="12"/>
        <v>#N/A</v>
      </c>
      <c r="DS6" s="20" t="str">
        <f>IF(DS7="","",IF(DS7="-","【-】","【"&amp;SUBSTITUTE(TEXT(DS7,"#,##0.00"),"-","△")&amp;"】"))</f>
        <v/>
      </c>
      <c r="DT6" s="20" t="e">
        <f>IF(DT7="",NA(),DT7)</f>
        <v>#N/A</v>
      </c>
      <c r="DU6" s="20" t="e">
        <f t="shared" ref="DU6:EC6" si="13">IF(DU7="",NA(),DU7)</f>
        <v>#N/A</v>
      </c>
      <c r="DV6" s="20" t="e">
        <f t="shared" si="13"/>
        <v>#N/A</v>
      </c>
      <c r="DW6" s="20" t="e">
        <f t="shared" si="13"/>
        <v>#N/A</v>
      </c>
      <c r="DX6" s="20" t="e">
        <f t="shared" si="13"/>
        <v>#N/A</v>
      </c>
      <c r="DY6" s="20" t="e">
        <f t="shared" si="13"/>
        <v>#N/A</v>
      </c>
      <c r="DZ6" s="20" t="e">
        <f t="shared" si="13"/>
        <v>#N/A</v>
      </c>
      <c r="EA6" s="20" t="e">
        <f t="shared" si="13"/>
        <v>#N/A</v>
      </c>
      <c r="EB6" s="20" t="e">
        <f t="shared" si="13"/>
        <v>#N/A</v>
      </c>
      <c r="EC6" s="20" t="e">
        <f t="shared" si="13"/>
        <v>#N/A</v>
      </c>
      <c r="ED6" s="20" t="str">
        <f>IF(ED7="","",IF(ED7="-","【-】","【"&amp;SUBSTITUTE(TEXT(ED7,"#,##0.00"),"-","△")&amp;"】"))</f>
        <v/>
      </c>
      <c r="EE6" s="20">
        <f>IF(EE7="",NA(),EE7)</f>
        <v>0</v>
      </c>
      <c r="EF6" s="20">
        <f t="shared" ref="EF6:EN6" si="14">IF(EF7="",NA(),EF7)</f>
        <v>0</v>
      </c>
      <c r="EG6" s="20">
        <f t="shared" si="14"/>
        <v>0</v>
      </c>
      <c r="EH6" s="20">
        <f t="shared" si="14"/>
        <v>0</v>
      </c>
      <c r="EI6" s="20">
        <f t="shared" si="14"/>
        <v>0</v>
      </c>
      <c r="EJ6" s="21">
        <f t="shared" si="14"/>
        <v>0.36</v>
      </c>
      <c r="EK6" s="21">
        <f t="shared" si="14"/>
        <v>0.39</v>
      </c>
      <c r="EL6" s="21">
        <f t="shared" si="14"/>
        <v>0.1</v>
      </c>
      <c r="EM6" s="21">
        <f t="shared" si="14"/>
        <v>0.08</v>
      </c>
      <c r="EN6" s="21">
        <f t="shared" si="14"/>
        <v>0.06</v>
      </c>
      <c r="EO6" s="20" t="str">
        <f>IF(EO7="","",IF(EO7="-","【-】","【"&amp;SUBSTITUTE(TEXT(EO7,"#,##0.00"),"-","△")&amp;"】"))</f>
        <v>【0.11】</v>
      </c>
    </row>
    <row r="7" spans="1:145" s="22" customFormat="1" x14ac:dyDescent="0.2">
      <c r="A7" s="14"/>
      <c r="B7" s="23">
        <v>2023</v>
      </c>
      <c r="C7" s="23">
        <v>133086</v>
      </c>
      <c r="D7" s="23">
        <v>47</v>
      </c>
      <c r="E7" s="23">
        <v>17</v>
      </c>
      <c r="F7" s="23">
        <v>4</v>
      </c>
      <c r="G7" s="23">
        <v>0</v>
      </c>
      <c r="H7" s="23" t="s">
        <v>98</v>
      </c>
      <c r="I7" s="23" t="s">
        <v>99</v>
      </c>
      <c r="J7" s="23" t="s">
        <v>100</v>
      </c>
      <c r="K7" s="23" t="s">
        <v>101</v>
      </c>
      <c r="L7" s="23" t="s">
        <v>102</v>
      </c>
      <c r="M7" s="23" t="s">
        <v>103</v>
      </c>
      <c r="N7" s="24" t="s">
        <v>104</v>
      </c>
      <c r="O7" s="24" t="s">
        <v>105</v>
      </c>
      <c r="P7" s="24">
        <v>91.72</v>
      </c>
      <c r="Q7" s="24">
        <v>94.9</v>
      </c>
      <c r="R7" s="24">
        <v>2068</v>
      </c>
      <c r="S7" s="24">
        <v>4603</v>
      </c>
      <c r="T7" s="24">
        <v>225.53</v>
      </c>
      <c r="U7" s="24">
        <v>20.41</v>
      </c>
      <c r="V7" s="24">
        <v>4197</v>
      </c>
      <c r="W7" s="24">
        <v>1.99</v>
      </c>
      <c r="X7" s="24">
        <v>2109.0500000000002</v>
      </c>
      <c r="Y7" s="24">
        <v>41.19</v>
      </c>
      <c r="Z7" s="24">
        <v>43.69</v>
      </c>
      <c r="AA7" s="24">
        <v>47.45</v>
      </c>
      <c r="AB7" s="24">
        <v>48.39</v>
      </c>
      <c r="AC7" s="24">
        <v>62.08</v>
      </c>
      <c r="AD7" s="24"/>
      <c r="AE7" s="24"/>
      <c r="AF7" s="24"/>
      <c r="AG7" s="24"/>
      <c r="AH7" s="24"/>
      <c r="AI7" s="24"/>
      <c r="AJ7" s="24"/>
      <c r="AK7" s="24"/>
      <c r="AL7" s="24"/>
      <c r="AM7" s="24"/>
      <c r="AN7" s="24"/>
      <c r="AO7" s="24"/>
      <c r="AP7" s="24"/>
      <c r="AQ7" s="24"/>
      <c r="AR7" s="24"/>
      <c r="AS7" s="24"/>
      <c r="AT7" s="24"/>
      <c r="AU7" s="24"/>
      <c r="AV7" s="24"/>
      <c r="AW7" s="24"/>
      <c r="AX7" s="24"/>
      <c r="AY7" s="24"/>
      <c r="AZ7" s="24"/>
      <c r="BA7" s="24"/>
      <c r="BB7" s="24"/>
      <c r="BC7" s="24"/>
      <c r="BD7" s="24"/>
      <c r="BE7" s="24"/>
      <c r="BF7" s="24">
        <v>1470.23</v>
      </c>
      <c r="BG7" s="24">
        <v>1105.2</v>
      </c>
      <c r="BH7" s="24">
        <v>923.9</v>
      </c>
      <c r="BI7" s="24">
        <v>845.72</v>
      </c>
      <c r="BJ7" s="24">
        <v>776.6</v>
      </c>
      <c r="BK7" s="24">
        <v>1206.79</v>
      </c>
      <c r="BL7" s="24">
        <v>1258.43</v>
      </c>
      <c r="BM7" s="24">
        <v>1163.75</v>
      </c>
      <c r="BN7" s="24">
        <v>1195.47</v>
      </c>
      <c r="BO7" s="24">
        <v>1168.69</v>
      </c>
      <c r="BP7" s="24">
        <v>1156.82</v>
      </c>
      <c r="BQ7" s="24">
        <v>20.46</v>
      </c>
      <c r="BR7" s="24">
        <v>21.05</v>
      </c>
      <c r="BS7" s="24">
        <v>19.149999999999999</v>
      </c>
      <c r="BT7" s="24">
        <v>18.29</v>
      </c>
      <c r="BU7" s="24">
        <v>18.600000000000001</v>
      </c>
      <c r="BV7" s="24">
        <v>71.84</v>
      </c>
      <c r="BW7" s="24">
        <v>73.36</v>
      </c>
      <c r="BX7" s="24">
        <v>72.599999999999994</v>
      </c>
      <c r="BY7" s="24">
        <v>69.430000000000007</v>
      </c>
      <c r="BZ7" s="24">
        <v>70.709999999999994</v>
      </c>
      <c r="CA7" s="24">
        <v>75.33</v>
      </c>
      <c r="CB7" s="24">
        <v>629.92999999999995</v>
      </c>
      <c r="CC7" s="24">
        <v>616.91</v>
      </c>
      <c r="CD7" s="24">
        <v>686.32</v>
      </c>
      <c r="CE7" s="24">
        <v>721.08</v>
      </c>
      <c r="CF7" s="24">
        <v>678.09</v>
      </c>
      <c r="CG7" s="24">
        <v>228.47</v>
      </c>
      <c r="CH7" s="24">
        <v>224.88</v>
      </c>
      <c r="CI7" s="24">
        <v>228.64</v>
      </c>
      <c r="CJ7" s="24">
        <v>239.46</v>
      </c>
      <c r="CK7" s="24">
        <v>233.15</v>
      </c>
      <c r="CL7" s="24">
        <v>215.73</v>
      </c>
      <c r="CM7" s="24">
        <v>15.21</v>
      </c>
      <c r="CN7" s="24">
        <v>15.21</v>
      </c>
      <c r="CO7" s="24">
        <v>14.68</v>
      </c>
      <c r="CP7" s="24">
        <v>14.26</v>
      </c>
      <c r="CQ7" s="24">
        <v>13.4</v>
      </c>
      <c r="CR7" s="24">
        <v>42.47</v>
      </c>
      <c r="CS7" s="24">
        <v>42.4</v>
      </c>
      <c r="CT7" s="24">
        <v>42.28</v>
      </c>
      <c r="CU7" s="24">
        <v>41.06</v>
      </c>
      <c r="CV7" s="24">
        <v>42.09</v>
      </c>
      <c r="CW7" s="24">
        <v>43.28</v>
      </c>
      <c r="CX7" s="24">
        <v>89.69</v>
      </c>
      <c r="CY7" s="24">
        <v>94.28</v>
      </c>
      <c r="CZ7" s="24">
        <v>91.65</v>
      </c>
      <c r="DA7" s="24">
        <v>91.6</v>
      </c>
      <c r="DB7" s="24">
        <v>92.07</v>
      </c>
      <c r="DC7" s="24">
        <v>83.75</v>
      </c>
      <c r="DD7" s="24">
        <v>84.19</v>
      </c>
      <c r="DE7" s="24">
        <v>84.34</v>
      </c>
      <c r="DF7" s="24">
        <v>84.34</v>
      </c>
      <c r="DG7" s="24">
        <v>84.73</v>
      </c>
      <c r="DH7" s="24">
        <v>86.21</v>
      </c>
      <c r="DI7" s="24"/>
      <c r="DJ7" s="24"/>
      <c r="DK7" s="24"/>
      <c r="DL7" s="24"/>
      <c r="DM7" s="24"/>
      <c r="DN7" s="24"/>
      <c r="DO7" s="24"/>
      <c r="DP7" s="24"/>
      <c r="DQ7" s="24"/>
      <c r="DR7" s="24"/>
      <c r="DS7" s="24"/>
      <c r="DT7" s="24"/>
      <c r="DU7" s="24"/>
      <c r="DV7" s="24"/>
      <c r="DW7" s="24"/>
      <c r="DX7" s="24"/>
      <c r="DY7" s="24"/>
      <c r="DZ7" s="24"/>
      <c r="EA7" s="24"/>
      <c r="EB7" s="24"/>
      <c r="EC7" s="24"/>
      <c r="ED7" s="24"/>
      <c r="EE7" s="24">
        <v>0</v>
      </c>
      <c r="EF7" s="24">
        <v>0</v>
      </c>
      <c r="EG7" s="24">
        <v>0</v>
      </c>
      <c r="EH7" s="24">
        <v>0</v>
      </c>
      <c r="EI7" s="24">
        <v>0</v>
      </c>
      <c r="EJ7" s="24">
        <v>0.36</v>
      </c>
      <c r="EK7" s="24">
        <v>0.39</v>
      </c>
      <c r="EL7" s="24">
        <v>0.1</v>
      </c>
      <c r="EM7" s="24">
        <v>0.08</v>
      </c>
      <c r="EN7" s="24">
        <v>0.06</v>
      </c>
      <c r="EO7" s="24">
        <v>0.11</v>
      </c>
    </row>
    <row r="8" spans="1:145" x14ac:dyDescent="0.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row>
    <row r="9" spans="1:145" x14ac:dyDescent="0.2">
      <c r="A9" s="26"/>
      <c r="B9" s="26" t="s">
        <v>106</v>
      </c>
      <c r="C9" s="26" t="s">
        <v>107</v>
      </c>
      <c r="D9" s="26" t="s">
        <v>108</v>
      </c>
      <c r="E9" s="26" t="s">
        <v>109</v>
      </c>
      <c r="F9" s="26" t="s">
        <v>110</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5" x14ac:dyDescent="0.2">
      <c r="A10" s="26" t="s">
        <v>48</v>
      </c>
      <c r="B10" s="27">
        <f>DATEVALUE($B7-B11&amp;"/1/"&amp;B12)</f>
        <v>36892</v>
      </c>
      <c r="C10" s="27">
        <f>DATEVALUE($B7-C11&amp;"/1/"&amp;C12)</f>
        <v>37257</v>
      </c>
      <c r="D10" s="27">
        <f>DATEVALUE($B7-D11&amp;"/1/"&amp;D12)</f>
        <v>37623</v>
      </c>
      <c r="E10" s="27">
        <f>DATEVALUE($B7-E11&amp;"/1/"&amp;E12)</f>
        <v>37989</v>
      </c>
      <c r="F10" s="27">
        <f>DATEVALUE($B7-F11&amp;"/1/"&amp;F12)</f>
        <v>38356</v>
      </c>
    </row>
    <row r="11" spans="1:145" x14ac:dyDescent="0.2">
      <c r="B11">
        <v>22</v>
      </c>
      <c r="C11">
        <v>21</v>
      </c>
      <c r="D11">
        <v>20</v>
      </c>
      <c r="E11">
        <v>19</v>
      </c>
      <c r="F11">
        <v>18</v>
      </c>
      <c r="G11" t="s">
        <v>111</v>
      </c>
    </row>
    <row r="12" spans="1:145" x14ac:dyDescent="0.2">
      <c r="B12">
        <v>1</v>
      </c>
      <c r="C12">
        <v>1</v>
      </c>
      <c r="D12">
        <v>2</v>
      </c>
      <c r="E12">
        <v>3</v>
      </c>
      <c r="F12">
        <v>4</v>
      </c>
      <c r="G12" t="s">
        <v>112</v>
      </c>
    </row>
    <row r="13" spans="1:145" x14ac:dyDescent="0.2">
      <c r="B13" t="s">
        <v>113</v>
      </c>
      <c r="C13" t="s">
        <v>114</v>
      </c>
      <c r="D13" t="s">
        <v>114</v>
      </c>
      <c r="E13" t="s">
        <v>115</v>
      </c>
      <c r="F13" t="s">
        <v>114</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落合 諒</cp:lastModifiedBy>
  <cp:lastPrinted>2025-02-04T06:54:20Z</cp:lastPrinted>
  <dcterms:created xsi:type="dcterms:W3CDTF">2025-01-24T07:30:48Z</dcterms:created>
  <dcterms:modified xsi:type="dcterms:W3CDTF">2025-02-04T07:02:18Z</dcterms:modified>
  <cp:category/>
</cp:coreProperties>
</file>