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D:\Profiles\0089.HINOHARA-I\Desktop\高畑係長へ（修正前データ）\"/>
    </mc:Choice>
  </mc:AlternateContent>
  <xr:revisionPtr revIDLastSave="0" documentId="13_ncr:1_{9DD292BA-C448-4DAC-B689-5FC9CD53DD6B}" xr6:coauthVersionLast="36" xr6:coauthVersionMax="36" xr10:uidLastSave="{00000000-0000-0000-0000-000000000000}"/>
  <workbookProtection workbookAlgorithmName="SHA-512" workbookHashValue="YEZBHvKJhMLwqAx/3/0bKQoIpybFVZpV+3i5iZ6kPehNfp6bgqilqKv7GnZKEnTqO78vK3pD9mbW49CedYWOUg==" workbookSaltValue="tBZdDnFxqmdmvEyZcWvmoA=="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Q6" i="5"/>
  <c r="W10" i="4" s="1"/>
  <c r="P6" i="5"/>
  <c r="O6" i="5"/>
  <c r="I10" i="4" s="1"/>
  <c r="N6" i="5"/>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J85" i="4"/>
  <c r="H85" i="4"/>
  <c r="G85" i="4"/>
  <c r="F85" i="4"/>
  <c r="BB10" i="4"/>
  <c r="AD10" i="4"/>
  <c r="P10" i="4"/>
  <c r="B10" i="4"/>
  <c r="AT8" i="4"/>
  <c r="AD8" i="4"/>
  <c r="W8" i="4"/>
  <c r="B6" i="4"/>
</calcChain>
</file>

<file path=xl/sharedStrings.xml><?xml version="1.0" encoding="utf-8"?>
<sst xmlns="http://schemas.openxmlformats.org/spreadsheetml/2006/main" count="320" uniqueCount="116">
  <si>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</si>
  <si>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</si>
  <si>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</si>
  <si>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</si>
  <si>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</si>
  <si>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</si>
  <si>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</si>
  <si>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</si>
  <si>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</si>
  <si>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</si>
  <si>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</si>
  <si>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</si>
  <si>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</si>
  <si>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</si>
  <si>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</si>
  <si>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</si>
  <si>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</si>
  <si>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</si>
  <si>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</si>
  <si>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</si>
  <si>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</si>
  <si>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</si>
  <si>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</si>
  <si>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</si>
  <si>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</si>
  <si>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</si>
  <si>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</si>
  <si>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</si>
  <si>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</si>
  <si>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</si>
  <si>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</si>
  <si>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</si>
  <si>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</si>
  <si>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</si>
  <si>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</si>
  <si>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</si>
  <si>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</si>
  <si>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</si>
  <si>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</si>
  <si>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</si>
  <si>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</si>
  <si>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</si>
  <si>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</si>
  <si>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</si>
  <si>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</si>
  <si>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</si>
  <si>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</si>
  <si>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</si>
  <si>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</si>
  <si>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</si>
  <si>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</si>
  <si>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</si>
  <si>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</si>
  <si>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</si>
  <si>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</si>
  <si>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</si>
  <si>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</si>
  <si>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</si>
  <si>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</si>
  <si>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</si>
  <si>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</si>
  <si>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</si>
  <si>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</si>
  <si>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</si>
  <si>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</si>
  <si>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</si>
  <si>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</si>
  <si>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</si>
  <si>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</si>
  <si>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</si>
  <si>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</si>
  <si>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</si>
  <si>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</si>
  <si>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</si>
  <si>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</si>
  <si>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</si>
  <si>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</si>
  <si>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</si>
  <si>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</si>
  <si>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</si>
  <si>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</si>
  <si>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</si>
  <si>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</si>
  <si>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</si>
  <si>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</si>
  <si>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</si>
  <si>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</si>
  <si>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</si>
  <si>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</si>
  <si>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</si>
  <si>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</si>
  <si>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</si>
  <si>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</si>
  <si>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</si>
  <si>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</si>
  <si>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</si>
  <si>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檜原村</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</si>
  <si>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</si>
  <si>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</si>
  <si>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</si>
  <si>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</si>
  <si>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</si>
  <si>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</si>
  <si>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</si>
  <si>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</si>
  <si>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</si>
  <si>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</si>
  <si>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</si>
  <si>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</si>
  <si>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</si>
  <si>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</si>
  <si>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</si>
  <si>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</si>
  <si>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①収益的収支比率が、103.09％となっているのは、長期前受金戻入が多いためであり、引き続き使用料収入の増加のため、下水道未接続者へ接続を促していく。
②累積欠損金はない。
③流動比率は、11.79％であるが、流動負債の多くが、建設改良費等に充てられた企業債等であり、支払余力はあると考えている。
④企業債残高対事業規模比率は、料金収入に対する企業債（地方債）の割合を表す指標である。今後は少しずつではあるが減少が見込まれる。
⑤経費回収率は、使用料で回収すべき経費をどの程度使用料で賄えているかを示した指標である。地域特性上、経費回収率が低くなる。今後、地方債償還金の減少が見込めることなどから多少は改善されると考えている。
⑥汚水処理原価は、汚水処理に係るコストを示した指標である。地理的要因によりコストが比較的高くなる。今後、地方債償還金が減少することで改善される見込みである。
⑧水洗化率は、下水道処理区域内の内、実際に水洗便所を設置して汚水処理に接続している人口の比率を表した指標である。横ばいの状態が続いている。類似団体平均より若干高い数値である。</t>
    <rPh sb="26" eb="28">
      <t>チョウキ</t>
    </rPh>
    <rPh sb="28" eb="30">
      <t>マエウ</t>
    </rPh>
    <rPh sb="30" eb="31">
      <t>キン</t>
    </rPh>
    <rPh sb="31" eb="33">
      <t>モドシイレ</t>
    </rPh>
    <rPh sb="34" eb="35">
      <t>オオ</t>
    </rPh>
    <rPh sb="42" eb="43">
      <t>ヒ</t>
    </rPh>
    <rPh sb="44" eb="45">
      <t>ツヅ</t>
    </rPh>
    <rPh sb="77" eb="79">
      <t>ルイセキ</t>
    </rPh>
    <rPh sb="79" eb="81">
      <t>ケッソン</t>
    </rPh>
    <rPh sb="81" eb="82">
      <t>キン</t>
    </rPh>
    <rPh sb="88" eb="90">
      <t>リュウドウ</t>
    </rPh>
    <rPh sb="90" eb="92">
      <t>ヒリツ</t>
    </rPh>
    <rPh sb="105" eb="107">
      <t>リュウドウ</t>
    </rPh>
    <rPh sb="107" eb="109">
      <t>フサイ</t>
    </rPh>
    <rPh sb="110" eb="111">
      <t>オオ</t>
    </rPh>
    <rPh sb="114" eb="116">
      <t>ケンセツ</t>
    </rPh>
    <rPh sb="116" eb="118">
      <t>カイリョウ</t>
    </rPh>
    <rPh sb="118" eb="119">
      <t>ヒ</t>
    </rPh>
    <rPh sb="119" eb="120">
      <t>トウ</t>
    </rPh>
    <rPh sb="121" eb="122">
      <t>ア</t>
    </rPh>
    <rPh sb="126" eb="128">
      <t>キギョウ</t>
    </rPh>
    <rPh sb="128" eb="129">
      <t>サイ</t>
    </rPh>
    <rPh sb="129" eb="130">
      <t>トウ</t>
    </rPh>
    <rPh sb="134" eb="136">
      <t>シハラ</t>
    </rPh>
    <rPh sb="136" eb="138">
      <t>ヨリョク</t>
    </rPh>
    <rPh sb="142" eb="143">
      <t>カンガ</t>
    </rPh>
    <rPh sb="195" eb="196">
      <t>スコ</t>
    </rPh>
    <rPh sb="298" eb="300">
      <t>タショウ</t>
    </rPh>
    <phoneticPr fontId="4"/>
  </si>
  <si>
    <t>①有形固定資産減価償却率は、法定耐用年数に近い資産が多いことを示しており、将来の施設の更新等の必要性を推測することができる。類似団体と比較し、低い数値となっているが、状況を把握し、投資計画等を検討していく。
②今後状況を把握し、投資計画等を検討していく。
③本村は、平成１２年度より下水道整備を行っており、比較的新しく、現段階では管きょの更新・老朽化対策を必要としないため０％となっている。</t>
    <rPh sb="1" eb="3">
      <t>ユウケイ</t>
    </rPh>
    <rPh sb="3" eb="5">
      <t>コテイ</t>
    </rPh>
    <rPh sb="5" eb="7">
      <t>シサン</t>
    </rPh>
    <rPh sb="7" eb="9">
      <t>ゲンカ</t>
    </rPh>
    <rPh sb="9" eb="11">
      <t>ショウキャク</t>
    </rPh>
    <rPh sb="11" eb="12">
      <t>リツ</t>
    </rPh>
    <rPh sb="14" eb="16">
      <t>ホウテイ</t>
    </rPh>
    <rPh sb="16" eb="18">
      <t>タイヨウ</t>
    </rPh>
    <rPh sb="18" eb="20">
      <t>ネンスウ</t>
    </rPh>
    <rPh sb="21" eb="22">
      <t>チカ</t>
    </rPh>
    <rPh sb="23" eb="25">
      <t>シサン</t>
    </rPh>
    <rPh sb="26" eb="27">
      <t>オオ</t>
    </rPh>
    <rPh sb="31" eb="32">
      <t>シメ</t>
    </rPh>
    <rPh sb="37" eb="39">
      <t>ショウライ</t>
    </rPh>
    <rPh sb="40" eb="42">
      <t>シセツ</t>
    </rPh>
    <rPh sb="43" eb="45">
      <t>コウシン</t>
    </rPh>
    <rPh sb="45" eb="46">
      <t>トウ</t>
    </rPh>
    <rPh sb="47" eb="49">
      <t>ヒツヨウ</t>
    </rPh>
    <rPh sb="49" eb="50">
      <t>セイ</t>
    </rPh>
    <rPh sb="51" eb="53">
      <t>スイソク</t>
    </rPh>
    <rPh sb="62" eb="64">
      <t>ルイジ</t>
    </rPh>
    <rPh sb="64" eb="66">
      <t>ダンタイ</t>
    </rPh>
    <rPh sb="67" eb="69">
      <t>ヒカク</t>
    </rPh>
    <rPh sb="71" eb="72">
      <t>ヒク</t>
    </rPh>
    <rPh sb="73" eb="75">
      <t>スウチ</t>
    </rPh>
    <rPh sb="83" eb="85">
      <t>ジョウキョウ</t>
    </rPh>
    <rPh sb="86" eb="88">
      <t>ハアク</t>
    </rPh>
    <rPh sb="90" eb="92">
      <t>トウシ</t>
    </rPh>
    <rPh sb="92" eb="94">
      <t>ケイカク</t>
    </rPh>
    <rPh sb="94" eb="95">
      <t>トウ</t>
    </rPh>
    <rPh sb="96" eb="98">
      <t>ケントウ</t>
    </rPh>
    <rPh sb="105" eb="107">
      <t>コンゴ</t>
    </rPh>
    <phoneticPr fontId="4"/>
  </si>
  <si>
    <t>本村における地域特性を加味すると、使用料収入による収支バランスをとることが難しいと考えられる。また、令和4年度に工事がすべて完了となっており、今後は経営状況は少しずつ改善される見込みである。今後、経営戦略を策定し状況等を把握し、経営改善していく。</t>
    <rPh sb="79" eb="80">
      <t>スコ</t>
    </rPh>
    <rPh sb="106" eb="108">
      <t>ジョウキョウ</t>
    </rPh>
    <rPh sb="108" eb="109">
      <t>トウ</t>
    </rPh>
    <rPh sb="110" eb="112">
      <t>ハアク</t>
    </rPh>
    <rPh sb="114" eb="116">
      <t>ケイエイ</t>
    </rPh>
    <rPh sb="116" eb="118">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</si>
</sst>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C81-441B-B8A9-DA7821C2452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0.06</c:v>
                </c:pt>
              </c:numCache>
            </c:numRef>
          </c:val>
          <c:smooth val="0"/>
          <c:extLst>
            <c:ext xmlns:c16="http://schemas.microsoft.com/office/drawing/2014/chart" uri="{C3380CC4-5D6E-409C-BE32-E72D297353CC}">
              <c16:uniqueId val="{00000001-DC81-441B-B8A9-DA7821C2452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83-4883-B1E2-1DD9BD6727D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42.09</c:v>
                </c:pt>
              </c:numCache>
            </c:numRef>
          </c:val>
          <c:smooth val="0"/>
          <c:extLst>
            <c:ext xmlns:c16="http://schemas.microsoft.com/office/drawing/2014/chart" uri="{C3380CC4-5D6E-409C-BE32-E72D297353CC}">
              <c16:uniqueId val="{00000001-2083-4883-B1E2-1DD9BD6727D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89.73</c:v>
                </c:pt>
              </c:numCache>
            </c:numRef>
          </c:val>
          <c:extLst>
            <c:ext xmlns:c16="http://schemas.microsoft.com/office/drawing/2014/chart" uri="{C3380CC4-5D6E-409C-BE32-E72D297353CC}">
              <c16:uniqueId val="{00000000-6B46-43E1-BEDC-602FBF5649F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84.73</c:v>
                </c:pt>
              </c:numCache>
            </c:numRef>
          </c:val>
          <c:smooth val="0"/>
          <c:extLst>
            <c:ext xmlns:c16="http://schemas.microsoft.com/office/drawing/2014/chart" uri="{C3380CC4-5D6E-409C-BE32-E72D297353CC}">
              <c16:uniqueId val="{00000001-6B46-43E1-BEDC-602FBF5649F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103.9</c:v>
                </c:pt>
              </c:numCache>
            </c:numRef>
          </c:val>
          <c:extLst>
            <c:ext xmlns:c16="http://schemas.microsoft.com/office/drawing/2014/chart" uri="{C3380CC4-5D6E-409C-BE32-E72D297353CC}">
              <c16:uniqueId val="{00000000-2AFC-43B4-9DAC-BBF582203F1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2AFC-43B4-9DAC-BBF582203F1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3.27</c:v>
                </c:pt>
              </c:numCache>
            </c:numRef>
          </c:val>
          <c:extLst>
            <c:ext xmlns:c16="http://schemas.microsoft.com/office/drawing/2014/chart" uri="{C3380CC4-5D6E-409C-BE32-E72D297353CC}">
              <c16:uniqueId val="{00000000-C0DE-4DA2-B483-FE7A7D8691A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26.77</c:v>
                </c:pt>
              </c:numCache>
            </c:numRef>
          </c:val>
          <c:smooth val="0"/>
          <c:extLst>
            <c:ext xmlns:c16="http://schemas.microsoft.com/office/drawing/2014/chart" uri="{C3380CC4-5D6E-409C-BE32-E72D297353CC}">
              <c16:uniqueId val="{00000001-C0DE-4DA2-B483-FE7A7D8691A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ECE-4A93-BD30-3354745D99B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7.0000000000000007E-2</c:v>
                </c:pt>
              </c:numCache>
            </c:numRef>
          </c:val>
          <c:smooth val="0"/>
          <c:extLst>
            <c:ext xmlns:c16="http://schemas.microsoft.com/office/drawing/2014/chart" uri="{C3380CC4-5D6E-409C-BE32-E72D297353CC}">
              <c16:uniqueId val="{00000001-6ECE-4A93-BD30-3354745D99B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580-4634-87DD-C28B2BF0060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69.540000000000006</c:v>
                </c:pt>
              </c:numCache>
            </c:numRef>
          </c:val>
          <c:smooth val="0"/>
          <c:extLst>
            <c:ext xmlns:c16="http://schemas.microsoft.com/office/drawing/2014/chart" uri="{C3380CC4-5D6E-409C-BE32-E72D297353CC}">
              <c16:uniqueId val="{00000001-5580-4634-87DD-C28B2BF0060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11.79</c:v>
                </c:pt>
              </c:numCache>
            </c:numRef>
          </c:val>
          <c:extLst>
            <c:ext xmlns:c16="http://schemas.microsoft.com/office/drawing/2014/chart" uri="{C3380CC4-5D6E-409C-BE32-E72D297353CC}">
              <c16:uniqueId val="{00000000-3770-42A2-9C84-8D1E78DECC8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50.63</c:v>
                </c:pt>
              </c:numCache>
            </c:numRef>
          </c:val>
          <c:smooth val="0"/>
          <c:extLst>
            <c:ext xmlns:c16="http://schemas.microsoft.com/office/drawing/2014/chart" uri="{C3380CC4-5D6E-409C-BE32-E72D297353CC}">
              <c16:uniqueId val="{00000001-3770-42A2-9C84-8D1E78DECC8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4436.78</c:v>
                </c:pt>
              </c:numCache>
            </c:numRef>
          </c:val>
          <c:extLst>
            <c:ext xmlns:c16="http://schemas.microsoft.com/office/drawing/2014/chart" uri="{C3380CC4-5D6E-409C-BE32-E72D297353CC}">
              <c16:uniqueId val="{00000000-708D-43BC-9910-42317505B24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1168.69</c:v>
                </c:pt>
              </c:numCache>
            </c:numRef>
          </c:val>
          <c:smooth val="0"/>
          <c:extLst>
            <c:ext xmlns:c16="http://schemas.microsoft.com/office/drawing/2014/chart" uri="{C3380CC4-5D6E-409C-BE32-E72D297353CC}">
              <c16:uniqueId val="{00000001-708D-43BC-9910-42317505B24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14.01</c:v>
                </c:pt>
              </c:numCache>
            </c:numRef>
          </c:val>
          <c:extLst>
            <c:ext xmlns:c16="http://schemas.microsoft.com/office/drawing/2014/chart" uri="{C3380CC4-5D6E-409C-BE32-E72D297353CC}">
              <c16:uniqueId val="{00000000-418D-4079-970E-F2F31CF20D5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70.709999999999994</c:v>
                </c:pt>
              </c:numCache>
            </c:numRef>
          </c:val>
          <c:smooth val="0"/>
          <c:extLst>
            <c:ext xmlns:c16="http://schemas.microsoft.com/office/drawing/2014/chart" uri="{C3380CC4-5D6E-409C-BE32-E72D297353CC}">
              <c16:uniqueId val="{00000001-418D-4079-970E-F2F31CF20D5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819.66</c:v>
                </c:pt>
              </c:numCache>
            </c:numRef>
          </c:val>
          <c:extLst>
            <c:ext xmlns:c16="http://schemas.microsoft.com/office/drawing/2014/chart" uri="{C3380CC4-5D6E-409C-BE32-E72D297353CC}">
              <c16:uniqueId val="{00000000-9DFA-4A1A-88AF-B1458DDFCC6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233.15</c:v>
                </c:pt>
              </c:numCache>
            </c:numRef>
          </c:val>
          <c:smooth val="0"/>
          <c:extLst>
            <c:ext xmlns:c16="http://schemas.microsoft.com/office/drawing/2014/chart" uri="{C3380CC4-5D6E-409C-BE32-E72D297353CC}">
              <c16:uniqueId val="{00000001-9DFA-4A1A-88AF-B1458DDFCC6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0"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東京都　檜原村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1986</v>
      </c>
      <c r="AM8" s="41"/>
      <c r="AN8" s="41"/>
      <c r="AO8" s="41"/>
      <c r="AP8" s="41"/>
      <c r="AQ8" s="41"/>
      <c r="AR8" s="41"/>
      <c r="AS8" s="41"/>
      <c r="AT8" s="34">
        <f>データ!T6</f>
        <v>105.41</v>
      </c>
      <c r="AU8" s="34"/>
      <c r="AV8" s="34"/>
      <c r="AW8" s="34"/>
      <c r="AX8" s="34"/>
      <c r="AY8" s="34"/>
      <c r="AZ8" s="34"/>
      <c r="BA8" s="34"/>
      <c r="BB8" s="34">
        <f>データ!U6</f>
        <v>18.84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69.02</v>
      </c>
      <c r="J10" s="34"/>
      <c r="K10" s="34"/>
      <c r="L10" s="34"/>
      <c r="M10" s="34"/>
      <c r="N10" s="34"/>
      <c r="O10" s="34"/>
      <c r="P10" s="34">
        <f>データ!P6</f>
        <v>89.99</v>
      </c>
      <c r="Q10" s="34"/>
      <c r="R10" s="34"/>
      <c r="S10" s="34"/>
      <c r="T10" s="34"/>
      <c r="U10" s="34"/>
      <c r="V10" s="34"/>
      <c r="W10" s="34">
        <f>データ!Q6</f>
        <v>100</v>
      </c>
      <c r="X10" s="34"/>
      <c r="Y10" s="34"/>
      <c r="Z10" s="34"/>
      <c r="AA10" s="34"/>
      <c r="AB10" s="34"/>
      <c r="AC10" s="34"/>
      <c r="AD10" s="41">
        <f>データ!R6</f>
        <v>2068</v>
      </c>
      <c r="AE10" s="41"/>
      <c r="AF10" s="41"/>
      <c r="AG10" s="41"/>
      <c r="AH10" s="41"/>
      <c r="AI10" s="41"/>
      <c r="AJ10" s="41"/>
      <c r="AK10" s="2"/>
      <c r="AL10" s="41">
        <f>データ!V6</f>
        <v>1772</v>
      </c>
      <c r="AM10" s="41"/>
      <c r="AN10" s="41"/>
      <c r="AO10" s="41"/>
      <c r="AP10" s="41"/>
      <c r="AQ10" s="41"/>
      <c r="AR10" s="41"/>
      <c r="AS10" s="41"/>
      <c r="AT10" s="34">
        <f>データ!W6</f>
        <v>1.02</v>
      </c>
      <c r="AU10" s="34"/>
      <c r="AV10" s="34"/>
      <c r="AW10" s="34"/>
      <c r="AX10" s="34"/>
      <c r="AY10" s="34"/>
      <c r="AZ10" s="34"/>
      <c r="BA10" s="34"/>
      <c r="BB10" s="34">
        <f>データ!X6</f>
        <v>1737.25</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sjU7y0IRiypRS3EqXEZu1H50YqCdEqtoS/e7N9znuOxGxXkHK1YO1IyVLytMurBnx1hymdI7BNPE9Y2XNudsvg==" saltValue="KWzWch0UJQ4TkiboWndTp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133078</v>
      </c>
      <c r="D6" s="19">
        <f t="shared" si="3"/>
        <v>46</v>
      </c>
      <c r="E6" s="19">
        <f t="shared" si="3"/>
        <v>17</v>
      </c>
      <c r="F6" s="19">
        <f t="shared" si="3"/>
        <v>4</v>
      </c>
      <c r="G6" s="19">
        <f t="shared" si="3"/>
        <v>0</v>
      </c>
      <c r="H6" s="19" t="str">
        <f t="shared" si="3"/>
        <v>東京都　檜原村</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69.02</v>
      </c>
      <c r="P6" s="20">
        <f t="shared" si="3"/>
        <v>89.99</v>
      </c>
      <c r="Q6" s="20">
        <f t="shared" si="3"/>
        <v>100</v>
      </c>
      <c r="R6" s="20">
        <f t="shared" si="3"/>
        <v>2068</v>
      </c>
      <c r="S6" s="20">
        <f t="shared" si="3"/>
        <v>1986</v>
      </c>
      <c r="T6" s="20">
        <f t="shared" si="3"/>
        <v>105.41</v>
      </c>
      <c r="U6" s="20">
        <f t="shared" si="3"/>
        <v>18.84</v>
      </c>
      <c r="V6" s="20">
        <f t="shared" si="3"/>
        <v>1772</v>
      </c>
      <c r="W6" s="20">
        <f t="shared" si="3"/>
        <v>1.02</v>
      </c>
      <c r="X6" s="20">
        <f t="shared" si="3"/>
        <v>1737.25</v>
      </c>
      <c r="Y6" s="21" t="str">
        <f>IF(Y7="",NA(),Y7)</f>
        <v>-</v>
      </c>
      <c r="Z6" s="21" t="str">
        <f t="shared" ref="Z6:AH6" si="4">IF(Z7="",NA(),Z7)</f>
        <v>-</v>
      </c>
      <c r="AA6" s="21" t="str">
        <f t="shared" si="4"/>
        <v>-</v>
      </c>
      <c r="AB6" s="21" t="str">
        <f t="shared" si="4"/>
        <v>-</v>
      </c>
      <c r="AC6" s="21">
        <f t="shared" si="4"/>
        <v>103.9</v>
      </c>
      <c r="AD6" s="21" t="str">
        <f t="shared" si="4"/>
        <v>-</v>
      </c>
      <c r="AE6" s="21" t="str">
        <f t="shared" si="4"/>
        <v>-</v>
      </c>
      <c r="AF6" s="21" t="str">
        <f t="shared" si="4"/>
        <v>-</v>
      </c>
      <c r="AG6" s="21" t="str">
        <f t="shared" si="4"/>
        <v>-</v>
      </c>
      <c r="AH6" s="21">
        <f t="shared" si="4"/>
        <v>107.11</v>
      </c>
      <c r="AI6" s="20" t="str">
        <f>IF(AI7="","",IF(AI7="-","【-】","【"&amp;SUBSTITUTE(TEXT(AI7,"#,##0.00"),"-","△")&amp;"】"))</f>
        <v>【105.09】</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69.540000000000006</v>
      </c>
      <c r="AT6" s="20" t="str">
        <f>IF(AT7="","",IF(AT7="-","【-】","【"&amp;SUBSTITUTE(TEXT(AT7,"#,##0.00"),"-","△")&amp;"】"))</f>
        <v>【65.73】</v>
      </c>
      <c r="AU6" s="21" t="str">
        <f>IF(AU7="",NA(),AU7)</f>
        <v>-</v>
      </c>
      <c r="AV6" s="21" t="str">
        <f t="shared" ref="AV6:BD6" si="6">IF(AV7="",NA(),AV7)</f>
        <v>-</v>
      </c>
      <c r="AW6" s="21" t="str">
        <f t="shared" si="6"/>
        <v>-</v>
      </c>
      <c r="AX6" s="21" t="str">
        <f t="shared" si="6"/>
        <v>-</v>
      </c>
      <c r="AY6" s="21">
        <f t="shared" si="6"/>
        <v>11.79</v>
      </c>
      <c r="AZ6" s="21" t="str">
        <f t="shared" si="6"/>
        <v>-</v>
      </c>
      <c r="BA6" s="21" t="str">
        <f t="shared" si="6"/>
        <v>-</v>
      </c>
      <c r="BB6" s="21" t="str">
        <f t="shared" si="6"/>
        <v>-</v>
      </c>
      <c r="BC6" s="21" t="str">
        <f t="shared" si="6"/>
        <v>-</v>
      </c>
      <c r="BD6" s="21">
        <f t="shared" si="6"/>
        <v>50.63</v>
      </c>
      <c r="BE6" s="20" t="str">
        <f>IF(BE7="","",IF(BE7="-","【-】","【"&amp;SUBSTITUTE(TEXT(BE7,"#,##0.00"),"-","△")&amp;"】"))</f>
        <v>【48.91】</v>
      </c>
      <c r="BF6" s="21" t="str">
        <f>IF(BF7="",NA(),BF7)</f>
        <v>-</v>
      </c>
      <c r="BG6" s="21" t="str">
        <f t="shared" ref="BG6:BO6" si="7">IF(BG7="",NA(),BG7)</f>
        <v>-</v>
      </c>
      <c r="BH6" s="21" t="str">
        <f t="shared" si="7"/>
        <v>-</v>
      </c>
      <c r="BI6" s="21" t="str">
        <f t="shared" si="7"/>
        <v>-</v>
      </c>
      <c r="BJ6" s="21">
        <f t="shared" si="7"/>
        <v>4436.78</v>
      </c>
      <c r="BK6" s="21" t="str">
        <f t="shared" si="7"/>
        <v>-</v>
      </c>
      <c r="BL6" s="21" t="str">
        <f t="shared" si="7"/>
        <v>-</v>
      </c>
      <c r="BM6" s="21" t="str">
        <f t="shared" si="7"/>
        <v>-</v>
      </c>
      <c r="BN6" s="21" t="str">
        <f t="shared" si="7"/>
        <v>-</v>
      </c>
      <c r="BO6" s="21">
        <f t="shared" si="7"/>
        <v>1168.69</v>
      </c>
      <c r="BP6" s="20" t="str">
        <f>IF(BP7="","",IF(BP7="-","【-】","【"&amp;SUBSTITUTE(TEXT(BP7,"#,##0.00"),"-","△")&amp;"】"))</f>
        <v>【1,156.82】</v>
      </c>
      <c r="BQ6" s="21" t="str">
        <f>IF(BQ7="",NA(),BQ7)</f>
        <v>-</v>
      </c>
      <c r="BR6" s="21" t="str">
        <f t="shared" ref="BR6:BZ6" si="8">IF(BR7="",NA(),BR7)</f>
        <v>-</v>
      </c>
      <c r="BS6" s="21" t="str">
        <f t="shared" si="8"/>
        <v>-</v>
      </c>
      <c r="BT6" s="21" t="str">
        <f t="shared" si="8"/>
        <v>-</v>
      </c>
      <c r="BU6" s="21">
        <f t="shared" si="8"/>
        <v>14.01</v>
      </c>
      <c r="BV6" s="21" t="str">
        <f t="shared" si="8"/>
        <v>-</v>
      </c>
      <c r="BW6" s="21" t="str">
        <f t="shared" si="8"/>
        <v>-</v>
      </c>
      <c r="BX6" s="21" t="str">
        <f t="shared" si="8"/>
        <v>-</v>
      </c>
      <c r="BY6" s="21" t="str">
        <f t="shared" si="8"/>
        <v>-</v>
      </c>
      <c r="BZ6" s="21">
        <f t="shared" si="8"/>
        <v>70.709999999999994</v>
      </c>
      <c r="CA6" s="20" t="str">
        <f>IF(CA7="","",IF(CA7="-","【-】","【"&amp;SUBSTITUTE(TEXT(CA7,"#,##0.00"),"-","△")&amp;"】"))</f>
        <v>【75.33】</v>
      </c>
      <c r="CB6" s="21" t="str">
        <f>IF(CB7="",NA(),CB7)</f>
        <v>-</v>
      </c>
      <c r="CC6" s="21" t="str">
        <f t="shared" ref="CC6:CK6" si="9">IF(CC7="",NA(),CC7)</f>
        <v>-</v>
      </c>
      <c r="CD6" s="21" t="str">
        <f t="shared" si="9"/>
        <v>-</v>
      </c>
      <c r="CE6" s="21" t="str">
        <f t="shared" si="9"/>
        <v>-</v>
      </c>
      <c r="CF6" s="21">
        <f t="shared" si="9"/>
        <v>819.66</v>
      </c>
      <c r="CG6" s="21" t="str">
        <f t="shared" si="9"/>
        <v>-</v>
      </c>
      <c r="CH6" s="21" t="str">
        <f t="shared" si="9"/>
        <v>-</v>
      </c>
      <c r="CI6" s="21" t="str">
        <f t="shared" si="9"/>
        <v>-</v>
      </c>
      <c r="CJ6" s="21" t="str">
        <f t="shared" si="9"/>
        <v>-</v>
      </c>
      <c r="CK6" s="21">
        <f t="shared" si="9"/>
        <v>233.15</v>
      </c>
      <c r="CL6" s="20" t="str">
        <f>IF(CL7="","",IF(CL7="-","【-】","【"&amp;SUBSTITUTE(TEXT(CL7,"#,##0.00"),"-","△")&amp;"】"))</f>
        <v>【215.73】</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42.09</v>
      </c>
      <c r="CW6" s="20" t="str">
        <f>IF(CW7="","",IF(CW7="-","【-】","【"&amp;SUBSTITUTE(TEXT(CW7,"#,##0.00"),"-","△")&amp;"】"))</f>
        <v>【43.28】</v>
      </c>
      <c r="CX6" s="21" t="str">
        <f>IF(CX7="",NA(),CX7)</f>
        <v>-</v>
      </c>
      <c r="CY6" s="21" t="str">
        <f t="shared" ref="CY6:DG6" si="11">IF(CY7="",NA(),CY7)</f>
        <v>-</v>
      </c>
      <c r="CZ6" s="21" t="str">
        <f t="shared" si="11"/>
        <v>-</v>
      </c>
      <c r="DA6" s="21" t="str">
        <f t="shared" si="11"/>
        <v>-</v>
      </c>
      <c r="DB6" s="21">
        <f t="shared" si="11"/>
        <v>89.73</v>
      </c>
      <c r="DC6" s="21" t="str">
        <f t="shared" si="11"/>
        <v>-</v>
      </c>
      <c r="DD6" s="21" t="str">
        <f t="shared" si="11"/>
        <v>-</v>
      </c>
      <c r="DE6" s="21" t="str">
        <f t="shared" si="11"/>
        <v>-</v>
      </c>
      <c r="DF6" s="21" t="str">
        <f t="shared" si="11"/>
        <v>-</v>
      </c>
      <c r="DG6" s="21">
        <f t="shared" si="11"/>
        <v>84.73</v>
      </c>
      <c r="DH6" s="20" t="str">
        <f>IF(DH7="","",IF(DH7="-","【-】","【"&amp;SUBSTITUTE(TEXT(DH7,"#,##0.00"),"-","△")&amp;"】"))</f>
        <v>【86.21】</v>
      </c>
      <c r="DI6" s="21" t="str">
        <f>IF(DI7="",NA(),DI7)</f>
        <v>-</v>
      </c>
      <c r="DJ6" s="21" t="str">
        <f t="shared" ref="DJ6:DR6" si="12">IF(DJ7="",NA(),DJ7)</f>
        <v>-</v>
      </c>
      <c r="DK6" s="21" t="str">
        <f t="shared" si="12"/>
        <v>-</v>
      </c>
      <c r="DL6" s="21" t="str">
        <f t="shared" si="12"/>
        <v>-</v>
      </c>
      <c r="DM6" s="21">
        <f t="shared" si="12"/>
        <v>3.27</v>
      </c>
      <c r="DN6" s="21" t="str">
        <f t="shared" si="12"/>
        <v>-</v>
      </c>
      <c r="DO6" s="21" t="str">
        <f t="shared" si="12"/>
        <v>-</v>
      </c>
      <c r="DP6" s="21" t="str">
        <f t="shared" si="12"/>
        <v>-</v>
      </c>
      <c r="DQ6" s="21" t="str">
        <f t="shared" si="12"/>
        <v>-</v>
      </c>
      <c r="DR6" s="21">
        <f t="shared" si="12"/>
        <v>26.77</v>
      </c>
      <c r="DS6" s="20" t="str">
        <f>IF(DS7="","",IF(DS7="-","【-】","【"&amp;SUBSTITUTE(TEXT(DS7,"#,##0.00"),"-","△")&amp;"】"))</f>
        <v>【29.62】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7.0000000000000007E-2</v>
      </c>
      <c r="ED6" s="20" t="str">
        <f>IF(ED7="","",IF(ED7="-","【-】","【"&amp;SUBSTITUTE(TEXT(ED7,"#,##0.00"),"-","△")&amp;"】"))</f>
        <v>【0.09】</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0.06</v>
      </c>
      <c r="EO6" s="20" t="str">
        <f>IF(EO7="","",IF(EO7="-","【-】","【"&amp;SUBSTITUTE(TEXT(EO7,"#,##0.00"),"-","△")&amp;"】"))</f>
        <v>【0.11】</v>
      </c>
    </row>
    <row r="7" spans="1:148" s="22" customFormat="1" x14ac:dyDescent="0.15">
      <c r="A7" s="14"/>
      <c r="B7" s="23">
        <v>2023</v>
      </c>
      <c r="C7" s="23">
        <v>133078</v>
      </c>
      <c r="D7" s="23">
        <v>46</v>
      </c>
      <c r="E7" s="23">
        <v>17</v>
      </c>
      <c r="F7" s="23">
        <v>4</v>
      </c>
      <c r="G7" s="23">
        <v>0</v>
      </c>
      <c r="H7" s="23" t="s">
        <v>96</v>
      </c>
      <c r="I7" s="23" t="s">
        <v>97</v>
      </c>
      <c r="J7" s="23" t="s">
        <v>98</v>
      </c>
      <c r="K7" s="23" t="s">
        <v>99</v>
      </c>
      <c r="L7" s="23" t="s">
        <v>100</v>
      </c>
      <c r="M7" s="23" t="s">
        <v>101</v>
      </c>
      <c r="N7" s="24" t="s">
        <v>102</v>
      </c>
      <c r="O7" s="24">
        <v>69.02</v>
      </c>
      <c r="P7" s="24">
        <v>89.99</v>
      </c>
      <c r="Q7" s="24">
        <v>100</v>
      </c>
      <c r="R7" s="24">
        <v>2068</v>
      </c>
      <c r="S7" s="24">
        <v>1986</v>
      </c>
      <c r="T7" s="24">
        <v>105.41</v>
      </c>
      <c r="U7" s="24">
        <v>18.84</v>
      </c>
      <c r="V7" s="24">
        <v>1772</v>
      </c>
      <c r="W7" s="24">
        <v>1.02</v>
      </c>
      <c r="X7" s="24">
        <v>1737.25</v>
      </c>
      <c r="Y7" s="24" t="s">
        <v>102</v>
      </c>
      <c r="Z7" s="24" t="s">
        <v>102</v>
      </c>
      <c r="AA7" s="24" t="s">
        <v>102</v>
      </c>
      <c r="AB7" s="24" t="s">
        <v>102</v>
      </c>
      <c r="AC7" s="24">
        <v>103.9</v>
      </c>
      <c r="AD7" s="24" t="s">
        <v>102</v>
      </c>
      <c r="AE7" s="24" t="s">
        <v>102</v>
      </c>
      <c r="AF7" s="24" t="s">
        <v>102</v>
      </c>
      <c r="AG7" s="24" t="s">
        <v>102</v>
      </c>
      <c r="AH7" s="24">
        <v>107.11</v>
      </c>
      <c r="AI7" s="24">
        <v>105.09</v>
      </c>
      <c r="AJ7" s="24" t="s">
        <v>102</v>
      </c>
      <c r="AK7" s="24" t="s">
        <v>102</v>
      </c>
      <c r="AL7" s="24" t="s">
        <v>102</v>
      </c>
      <c r="AM7" s="24" t="s">
        <v>102</v>
      </c>
      <c r="AN7" s="24">
        <v>0</v>
      </c>
      <c r="AO7" s="24" t="s">
        <v>102</v>
      </c>
      <c r="AP7" s="24" t="s">
        <v>102</v>
      </c>
      <c r="AQ7" s="24" t="s">
        <v>102</v>
      </c>
      <c r="AR7" s="24" t="s">
        <v>102</v>
      </c>
      <c r="AS7" s="24">
        <v>69.540000000000006</v>
      </c>
      <c r="AT7" s="24">
        <v>65.73</v>
      </c>
      <c r="AU7" s="24" t="s">
        <v>102</v>
      </c>
      <c r="AV7" s="24" t="s">
        <v>102</v>
      </c>
      <c r="AW7" s="24" t="s">
        <v>102</v>
      </c>
      <c r="AX7" s="24" t="s">
        <v>102</v>
      </c>
      <c r="AY7" s="24">
        <v>11.79</v>
      </c>
      <c r="AZ7" s="24" t="s">
        <v>102</v>
      </c>
      <c r="BA7" s="24" t="s">
        <v>102</v>
      </c>
      <c r="BB7" s="24" t="s">
        <v>102</v>
      </c>
      <c r="BC7" s="24" t="s">
        <v>102</v>
      </c>
      <c r="BD7" s="24">
        <v>50.63</v>
      </c>
      <c r="BE7" s="24">
        <v>48.91</v>
      </c>
      <c r="BF7" s="24" t="s">
        <v>102</v>
      </c>
      <c r="BG7" s="24" t="s">
        <v>102</v>
      </c>
      <c r="BH7" s="24" t="s">
        <v>102</v>
      </c>
      <c r="BI7" s="24" t="s">
        <v>102</v>
      </c>
      <c r="BJ7" s="24">
        <v>4436.78</v>
      </c>
      <c r="BK7" s="24" t="s">
        <v>102</v>
      </c>
      <c r="BL7" s="24" t="s">
        <v>102</v>
      </c>
      <c r="BM7" s="24" t="s">
        <v>102</v>
      </c>
      <c r="BN7" s="24" t="s">
        <v>102</v>
      </c>
      <c r="BO7" s="24">
        <v>1168.69</v>
      </c>
      <c r="BP7" s="24">
        <v>1156.82</v>
      </c>
      <c r="BQ7" s="24" t="s">
        <v>102</v>
      </c>
      <c r="BR7" s="24" t="s">
        <v>102</v>
      </c>
      <c r="BS7" s="24" t="s">
        <v>102</v>
      </c>
      <c r="BT7" s="24" t="s">
        <v>102</v>
      </c>
      <c r="BU7" s="24">
        <v>14.01</v>
      </c>
      <c r="BV7" s="24" t="s">
        <v>102</v>
      </c>
      <c r="BW7" s="24" t="s">
        <v>102</v>
      </c>
      <c r="BX7" s="24" t="s">
        <v>102</v>
      </c>
      <c r="BY7" s="24" t="s">
        <v>102</v>
      </c>
      <c r="BZ7" s="24">
        <v>70.709999999999994</v>
      </c>
      <c r="CA7" s="24">
        <v>75.33</v>
      </c>
      <c r="CB7" s="24" t="s">
        <v>102</v>
      </c>
      <c r="CC7" s="24" t="s">
        <v>102</v>
      </c>
      <c r="CD7" s="24" t="s">
        <v>102</v>
      </c>
      <c r="CE7" s="24" t="s">
        <v>102</v>
      </c>
      <c r="CF7" s="24">
        <v>819.66</v>
      </c>
      <c r="CG7" s="24" t="s">
        <v>102</v>
      </c>
      <c r="CH7" s="24" t="s">
        <v>102</v>
      </c>
      <c r="CI7" s="24" t="s">
        <v>102</v>
      </c>
      <c r="CJ7" s="24" t="s">
        <v>102</v>
      </c>
      <c r="CK7" s="24">
        <v>233.15</v>
      </c>
      <c r="CL7" s="24">
        <v>215.73</v>
      </c>
      <c r="CM7" s="24" t="s">
        <v>102</v>
      </c>
      <c r="CN7" s="24" t="s">
        <v>102</v>
      </c>
      <c r="CO7" s="24" t="s">
        <v>102</v>
      </c>
      <c r="CP7" s="24" t="s">
        <v>102</v>
      </c>
      <c r="CQ7" s="24" t="s">
        <v>102</v>
      </c>
      <c r="CR7" s="24" t="s">
        <v>102</v>
      </c>
      <c r="CS7" s="24" t="s">
        <v>102</v>
      </c>
      <c r="CT7" s="24" t="s">
        <v>102</v>
      </c>
      <c r="CU7" s="24" t="s">
        <v>102</v>
      </c>
      <c r="CV7" s="24">
        <v>42.09</v>
      </c>
      <c r="CW7" s="24">
        <v>43.28</v>
      </c>
      <c r="CX7" s="24" t="s">
        <v>102</v>
      </c>
      <c r="CY7" s="24" t="s">
        <v>102</v>
      </c>
      <c r="CZ7" s="24" t="s">
        <v>102</v>
      </c>
      <c r="DA7" s="24" t="s">
        <v>102</v>
      </c>
      <c r="DB7" s="24">
        <v>89.73</v>
      </c>
      <c r="DC7" s="24" t="s">
        <v>102</v>
      </c>
      <c r="DD7" s="24" t="s">
        <v>102</v>
      </c>
      <c r="DE7" s="24" t="s">
        <v>102</v>
      </c>
      <c r="DF7" s="24" t="s">
        <v>102</v>
      </c>
      <c r="DG7" s="24">
        <v>84.73</v>
      </c>
      <c r="DH7" s="24">
        <v>86.21</v>
      </c>
      <c r="DI7" s="24" t="s">
        <v>102</v>
      </c>
      <c r="DJ7" s="24" t="s">
        <v>102</v>
      </c>
      <c r="DK7" s="24" t="s">
        <v>102</v>
      </c>
      <c r="DL7" s="24" t="s">
        <v>102</v>
      </c>
      <c r="DM7" s="24">
        <v>3.27</v>
      </c>
      <c r="DN7" s="24" t="s">
        <v>102</v>
      </c>
      <c r="DO7" s="24" t="s">
        <v>102</v>
      </c>
      <c r="DP7" s="24" t="s">
        <v>102</v>
      </c>
      <c r="DQ7" s="24" t="s">
        <v>102</v>
      </c>
      <c r="DR7" s="24">
        <v>26.77</v>
      </c>
      <c r="DS7" s="24">
        <v>29.62</v>
      </c>
      <c r="DT7" s="24" t="s">
        <v>102</v>
      </c>
      <c r="DU7" s="24" t="s">
        <v>102</v>
      </c>
      <c r="DV7" s="24" t="s">
        <v>102</v>
      </c>
      <c r="DW7" s="24" t="s">
        <v>102</v>
      </c>
      <c r="DX7" s="24">
        <v>0</v>
      </c>
      <c r="DY7" s="24" t="s">
        <v>102</v>
      </c>
      <c r="DZ7" s="24" t="s">
        <v>102</v>
      </c>
      <c r="EA7" s="24" t="s">
        <v>102</v>
      </c>
      <c r="EB7" s="24" t="s">
        <v>102</v>
      </c>
      <c r="EC7" s="24">
        <v>7.0000000000000007E-2</v>
      </c>
      <c r="ED7" s="24">
        <v>0.09</v>
      </c>
      <c r="EE7" s="24" t="s">
        <v>102</v>
      </c>
      <c r="EF7" s="24" t="s">
        <v>102</v>
      </c>
      <c r="EG7" s="24" t="s">
        <v>102</v>
      </c>
      <c r="EH7" s="24" t="s">
        <v>102</v>
      </c>
      <c r="EI7" s="24">
        <v>0</v>
      </c>
      <c r="EJ7" s="24" t="s">
        <v>102</v>
      </c>
      <c r="EK7" s="24" t="s">
        <v>102</v>
      </c>
      <c r="EL7" s="24" t="s">
        <v>102</v>
      </c>
      <c r="EM7" s="24" t="s">
        <v>102</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髙畑 啓次</cp:lastModifiedBy>
  <dcterms:created xsi:type="dcterms:W3CDTF">2025-01-24T07:10:36Z</dcterms:created>
  <dcterms:modified xsi:type="dcterms:W3CDTF">2025-01-31T07:32:49Z</dcterms:modified>
  <cp:category/>
</cp:coreProperties>
</file>