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mc:AlternateContent xmlns:mc="http://schemas.openxmlformats.org/markup-compatibility/2006">
    <mc:Choice Requires="x15">
      <x15ac:absPath xmlns:x15ac="http://schemas.microsoft.com/office/spreadsheetml/2010/11/ac" url="\\newbun\まちづくり課\02_下水道係\管理係\経営比較分析表\R6\回答\"/>
    </mc:Choice>
  </mc:AlternateContent>
  <xr:revisionPtr revIDLastSave="0" documentId="13_ncr:1_{A1E6FDAC-BD6E-4F84-A1EA-C805C39CA6EB}" xr6:coauthVersionLast="36" xr6:coauthVersionMax="36" xr10:uidLastSave="{00000000-0000-0000-0000-000000000000}"/>
  <workbookProtection workbookAlgorithmName="SHA-512" workbookHashValue="Chirw/y0qXDDQAgwbASlz5Tk3GCPskykg5HP6geKMHM1rwaptNjtIEbq0xTGLgaTtcIUrxrnxozJXIi2DESBPQ==" workbookSaltValue="6ghqi2QXEZ7U46a3MUcMsw==" workbookSpinCount="100000" lockStructure="1"/>
  <bookViews>
    <workbookView xWindow="0" yWindow="0" windowWidth="15345" windowHeight="285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G85" i="4"/>
  <c r="F85" i="4"/>
  <c r="AT10" i="4"/>
  <c r="I10" i="4"/>
  <c r="AL8" i="4"/>
  <c r="P8" i="4"/>
  <c r="I8" i="4"/>
</calcChain>
</file>

<file path=xl/sharedStrings.xml><?xml version="1.0" encoding="utf-8"?>
<sst xmlns="http://schemas.openxmlformats.org/spreadsheetml/2006/main" count="320" uniqueCount="116">
  <si>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</si>
  <si>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</si>
  <si>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</si>
  <si>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</si>
  <si>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</si>
  <si>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</si>
  <si>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</si>
  <si>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</si>
  <si>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</si>
  <si>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</si>
  <si>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</si>
  <si>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</si>
  <si>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</si>
  <si>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</si>
  <si>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</si>
  <si>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</si>
  <si>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</si>
  <si>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</si>
  <si>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</si>
  <si>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</si>
  <si>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</si>
  <si>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</si>
  <si>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</si>
  <si>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</si>
  <si>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</si>
  <si>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</si>
  <si>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</si>
  <si>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</si>
  <si>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</si>
  <si>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</si>
  <si>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</si>
  <si>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</si>
  <si>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</si>
  <si>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</si>
  <si>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</si>
  <si>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</si>
  <si>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</si>
  <si>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</si>
  <si>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</si>
  <si>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</si>
  <si>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</si>
  <si>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</si>
  <si>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</si>
  <si>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</si>
  <si>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</si>
  <si>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</si>
  <si>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</si>
  <si>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</si>
  <si>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</si>
  <si>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</si>
  <si>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</si>
  <si>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</si>
  <si>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</si>
  <si>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</si>
  <si>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</si>
  <si>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</si>
  <si>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</si>
  <si>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</si>
  <si>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</si>
  <si>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</si>
  <si>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</si>
  <si>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</si>
  <si>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</si>
  <si>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</si>
  <si>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</si>
  <si>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</si>
  <si>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</si>
  <si>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</si>
  <si>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</si>
  <si>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</si>
  <si>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</si>
  <si>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</si>
  <si>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</si>
  <si>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</si>
  <si>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</si>
  <si>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</si>
  <si>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</si>
  <si>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</si>
  <si>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</si>
  <si>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</si>
  <si>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</si>
  <si>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</si>
  <si>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</si>
  <si>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</si>
  <si>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</si>
  <si>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</si>
  <si>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</si>
  <si>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</si>
  <si>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</si>
  <si>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</si>
  <si>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</si>
  <si>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</si>
  <si>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</si>
  <si>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</si>
  <si>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</si>
  <si>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</si>
  <si>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日の出町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</si>
  <si>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</si>
  <si>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</si>
  <si>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</si>
  <si>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</si>
  <si>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</si>
  <si>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</si>
  <si>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</si>
  <si>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</si>
  <si>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</si>
  <si>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</si>
  <si>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</si>
  <si>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</si>
  <si>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</si>
  <si>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</si>
  <si>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</si>
  <si>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</si>
  <si>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町内の下水道管渠等は平成22年度末に普及率概成100％を達成しており、その工事の企業債償還は減少しておりますが、今後、日の出町公共下水道ストックマネジメント実施方針のスケジュールに沿った点検・調査、計画策定、実施設計、修繕・改築工事等実施し、投資の平準化を図っており、財政状況の観点から、企業債が必要となり今後増加するものと考えられます。また、人口減少、節水型社会への移行などの要因による下水道使用料が減少傾向のため、収入支出を念頭に経営方針の検討が必要となります。</t>
    <phoneticPr fontId="4"/>
  </si>
  <si>
    <t>①有形固定資産減価償却率は、有形固定資産のうち償却対象資産の減価償却がどの程度進んでいるかを表しており、公営企業会計移行初年度のため、帳簿原価では3.98％と低い数値となっております。
②昭和40年代に開発された住宅団地のコミュニティプラントの寄贈を受けており、これが法定耐用年数を超えたため、管渠延長の割合は、4.10％となります。なお、日の出町の下水道管渠は老朽化への対策が喫緊の課題となっており、令和2年度には「日の出町公共下水道ストックマネジメント実施方針」を策定しており、本計画に基づき取組を進めてまいります。
③管渠老朽化率は、当該年度に更新した管渠延長の割合を表しており、「日の出町公共下水道ストックマネジメント実施方針」に基づく調査において、早急に対応しなければならない管渠があり修繕工事を施工した為、類似団体の平均値及び全国平均共に上回っております。</t>
    <rPh sb="67" eb="69">
      <t>チョウボ</t>
    </rPh>
    <rPh sb="69" eb="71">
      <t>ゲンカ</t>
    </rPh>
    <rPh sb="96" eb="99">
      <t>ジュウタクガイ</t>
    </rPh>
    <rPh sb="100" eb="102">
      <t>トウショ</t>
    </rPh>
    <rPh sb="108" eb="110">
      <t>ダンチ</t>
    </rPh>
    <rPh sb="112" eb="114">
      <t>キゾウ</t>
    </rPh>
    <rPh sb="125" eb="126">
      <t>ウ</t>
    </rPh>
    <rPh sb="332" eb="334">
      <t>タイオウ</t>
    </rPh>
    <rPh sb="350" eb="352">
      <t>コウジ</t>
    </rPh>
    <rPh sb="353" eb="355">
      <t>セコウ</t>
    </rPh>
    <rPh sb="367" eb="368">
      <t>オヨ</t>
    </rPh>
    <phoneticPr fontId="4"/>
  </si>
  <si>
    <t>　日の出町下水道事業は、令和5年4月1日より、地方公営企業法の一部を適用し公営企業会計に移行しており、本表に示す令和5年度決算は公営企業会計移行後初めての決算となります。
①経常収支比率は、単年度の収支が黒字であることを示す100％以上となっていることが必要であり、今回は100％を超えていることから、本年度は黒字での経営が行われていることが伺えます。
③流動比率は、短期的な債務に対する支払能力を表すもので、平均値を下回るものとなっていますが、その多くは建設改良費等に充てられた企業債償還金となっており、返済の原資は使用料収入等により賄うことを見込んでいることから、一概に支払能力がないとはいえないことが伺えます。
④企業債残高対事業規模比率は、使用料収入に対する企業債残高の割合であり、企業債残高の規模を表すもので、類似団体の平均値及び全国平均共に大きく下回っておりますが、今後、下水道管渠の修繕・改修計画があり、その財源として企業債を見込んでいることから、今後増加傾向となることが想定され、今後の財政状況を検討する必要があります。
⑤経費回収率は、使用料で回収すべき経費を、どの程度使用料で賄えているかを表すもので、全国平均を下回っており、⑥汚水処理原価は、有収水量１㎥当たりの汚水処理に要した費用を表すもので、汚水処理に係るコストで、双方共、汚水処理費への町負担が大きいことが伺えます。
⑧水洗化率は、現在処理区域内人口のうち、実際に水洗便所を設置して汚水処理している人口の割合を表すもので、類似団体の平均値及び全国平均共に上回っておりますが、下水道未接続世帯への接続依頼を継続して、水洗化率向上を図ります。</t>
    <rPh sb="133" eb="135">
      <t>コンカイ</t>
    </rPh>
    <rPh sb="368" eb="369">
      <t>オヨ</t>
    </rPh>
    <rPh sb="658" eb="659">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</si>
</sst>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0.78</c:v>
                </c:pt>
              </c:numCache>
            </c:numRef>
          </c:val>
          <c:extLst>
            <c:ext xmlns:c16="http://schemas.microsoft.com/office/drawing/2014/chart" uri="{C3380CC4-5D6E-409C-BE32-E72D297353CC}">
              <c16:uniqueId val="{00000000-2C5D-4098-A9A4-76C113BB46E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2C5D-4098-A9A4-76C113BB46E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59-46F6-AF07-586D7BE2B77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56.51</c:v>
                </c:pt>
              </c:numCache>
            </c:numRef>
          </c:val>
          <c:smooth val="0"/>
          <c:extLst>
            <c:ext xmlns:c16="http://schemas.microsoft.com/office/drawing/2014/chart" uri="{C3380CC4-5D6E-409C-BE32-E72D297353CC}">
              <c16:uniqueId val="{00000001-2C59-46F6-AF07-586D7BE2B77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97.71</c:v>
                </c:pt>
              </c:numCache>
            </c:numRef>
          </c:val>
          <c:extLst>
            <c:ext xmlns:c16="http://schemas.microsoft.com/office/drawing/2014/chart" uri="{C3380CC4-5D6E-409C-BE32-E72D297353CC}">
              <c16:uniqueId val="{00000000-C42B-43C2-A2AC-02C68F9B7C7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90.62</c:v>
                </c:pt>
              </c:numCache>
            </c:numRef>
          </c:val>
          <c:smooth val="0"/>
          <c:extLst>
            <c:ext xmlns:c16="http://schemas.microsoft.com/office/drawing/2014/chart" uri="{C3380CC4-5D6E-409C-BE32-E72D297353CC}">
              <c16:uniqueId val="{00000001-C42B-43C2-A2AC-02C68F9B7C7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107.43</c:v>
                </c:pt>
              </c:numCache>
            </c:numRef>
          </c:val>
          <c:extLst>
            <c:ext xmlns:c16="http://schemas.microsoft.com/office/drawing/2014/chart" uri="{C3380CC4-5D6E-409C-BE32-E72D297353CC}">
              <c16:uniqueId val="{00000000-5BCA-49E5-84BB-779F0CB4B25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106.53</c:v>
                </c:pt>
              </c:numCache>
            </c:numRef>
          </c:val>
          <c:smooth val="0"/>
          <c:extLst>
            <c:ext xmlns:c16="http://schemas.microsoft.com/office/drawing/2014/chart" uri="{C3380CC4-5D6E-409C-BE32-E72D297353CC}">
              <c16:uniqueId val="{00000001-5BCA-49E5-84BB-779F0CB4B25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3.98</c:v>
                </c:pt>
              </c:numCache>
            </c:numRef>
          </c:val>
          <c:extLst>
            <c:ext xmlns:c16="http://schemas.microsoft.com/office/drawing/2014/chart" uri="{C3380CC4-5D6E-409C-BE32-E72D297353CC}">
              <c16:uniqueId val="{00000000-1ADE-4153-9065-1D49352C66A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26.9</c:v>
                </c:pt>
              </c:numCache>
            </c:numRef>
          </c:val>
          <c:smooth val="0"/>
          <c:extLst>
            <c:ext xmlns:c16="http://schemas.microsoft.com/office/drawing/2014/chart" uri="{C3380CC4-5D6E-409C-BE32-E72D297353CC}">
              <c16:uniqueId val="{00000001-1ADE-4153-9065-1D49352C66A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4.0999999999999996</c:v>
                </c:pt>
              </c:numCache>
            </c:numRef>
          </c:val>
          <c:extLst>
            <c:ext xmlns:c16="http://schemas.microsoft.com/office/drawing/2014/chart" uri="{C3380CC4-5D6E-409C-BE32-E72D297353CC}">
              <c16:uniqueId val="{00000000-03A7-46D0-ADFD-8A1D6B84B33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2.08</c:v>
                </c:pt>
              </c:numCache>
            </c:numRef>
          </c:val>
          <c:smooth val="0"/>
          <c:extLst>
            <c:ext xmlns:c16="http://schemas.microsoft.com/office/drawing/2014/chart" uri="{C3380CC4-5D6E-409C-BE32-E72D297353CC}">
              <c16:uniqueId val="{00000001-03A7-46D0-ADFD-8A1D6B84B33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D08-470B-A8CF-700B568D2EE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18.41</c:v>
                </c:pt>
              </c:numCache>
            </c:numRef>
          </c:val>
          <c:smooth val="0"/>
          <c:extLst>
            <c:ext xmlns:c16="http://schemas.microsoft.com/office/drawing/2014/chart" uri="{C3380CC4-5D6E-409C-BE32-E72D297353CC}">
              <c16:uniqueId val="{00000001-CD08-470B-A8CF-700B568D2EE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55.7</c:v>
                </c:pt>
              </c:numCache>
            </c:numRef>
          </c:val>
          <c:extLst>
            <c:ext xmlns:c16="http://schemas.microsoft.com/office/drawing/2014/chart" uri="{C3380CC4-5D6E-409C-BE32-E72D297353CC}">
              <c16:uniqueId val="{00000000-C208-497A-B5A6-C195F864B06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74.790000000000006</c:v>
                </c:pt>
              </c:numCache>
            </c:numRef>
          </c:val>
          <c:smooth val="0"/>
          <c:extLst>
            <c:ext xmlns:c16="http://schemas.microsoft.com/office/drawing/2014/chart" uri="{C3380CC4-5D6E-409C-BE32-E72D297353CC}">
              <c16:uniqueId val="{00000001-C208-497A-B5A6-C195F864B06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197.83</c:v>
                </c:pt>
              </c:numCache>
            </c:numRef>
          </c:val>
          <c:extLst>
            <c:ext xmlns:c16="http://schemas.microsoft.com/office/drawing/2014/chart" uri="{C3380CC4-5D6E-409C-BE32-E72D297353CC}">
              <c16:uniqueId val="{00000000-A1A0-42CC-9A4D-856AD5EC093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767.56</c:v>
                </c:pt>
              </c:numCache>
            </c:numRef>
          </c:val>
          <c:smooth val="0"/>
          <c:extLst>
            <c:ext xmlns:c16="http://schemas.microsoft.com/office/drawing/2014/chart" uri="{C3380CC4-5D6E-409C-BE32-E72D297353CC}">
              <c16:uniqueId val="{00000001-A1A0-42CC-9A4D-856AD5EC093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94.67</c:v>
                </c:pt>
              </c:numCache>
            </c:numRef>
          </c:val>
          <c:extLst>
            <c:ext xmlns:c16="http://schemas.microsoft.com/office/drawing/2014/chart" uri="{C3380CC4-5D6E-409C-BE32-E72D297353CC}">
              <c16:uniqueId val="{00000000-0E7B-4B8C-8C01-6F9D56128DF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90.23</c:v>
                </c:pt>
              </c:numCache>
            </c:numRef>
          </c:val>
          <c:smooth val="0"/>
          <c:extLst>
            <c:ext xmlns:c16="http://schemas.microsoft.com/office/drawing/2014/chart" uri="{C3380CC4-5D6E-409C-BE32-E72D297353CC}">
              <c16:uniqueId val="{00000001-0E7B-4B8C-8C01-6F9D56128DF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172.25</c:v>
                </c:pt>
              </c:numCache>
            </c:numRef>
          </c:val>
          <c:extLst>
            <c:ext xmlns:c16="http://schemas.microsoft.com/office/drawing/2014/chart" uri="{C3380CC4-5D6E-409C-BE32-E72D297353CC}">
              <c16:uniqueId val="{00000000-B2D8-493C-88DB-DE5E2EF5237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170.2</c:v>
                </c:pt>
              </c:numCache>
            </c:numRef>
          </c:val>
          <c:smooth val="0"/>
          <c:extLst>
            <c:ext xmlns:c16="http://schemas.microsoft.com/office/drawing/2014/chart" uri="{C3380CC4-5D6E-409C-BE32-E72D297353CC}">
              <c16:uniqueId val="{00000001-B2D8-493C-88DB-DE5E2EF5237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東京都　日の出町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16300</v>
      </c>
      <c r="AM8" s="41"/>
      <c r="AN8" s="41"/>
      <c r="AO8" s="41"/>
      <c r="AP8" s="41"/>
      <c r="AQ8" s="41"/>
      <c r="AR8" s="41"/>
      <c r="AS8" s="41"/>
      <c r="AT8" s="34">
        <f>データ!T6</f>
        <v>28.07</v>
      </c>
      <c r="AU8" s="34"/>
      <c r="AV8" s="34"/>
      <c r="AW8" s="34"/>
      <c r="AX8" s="34"/>
      <c r="AY8" s="34"/>
      <c r="AZ8" s="34"/>
      <c r="BA8" s="34"/>
      <c r="BB8" s="34">
        <f>データ!U6</f>
        <v>580.69000000000005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76.010000000000005</v>
      </c>
      <c r="J10" s="34"/>
      <c r="K10" s="34"/>
      <c r="L10" s="34"/>
      <c r="M10" s="34"/>
      <c r="N10" s="34"/>
      <c r="O10" s="34"/>
      <c r="P10" s="34">
        <f>データ!P6</f>
        <v>99.96</v>
      </c>
      <c r="Q10" s="34"/>
      <c r="R10" s="34"/>
      <c r="S10" s="34"/>
      <c r="T10" s="34"/>
      <c r="U10" s="34"/>
      <c r="V10" s="34"/>
      <c r="W10" s="34">
        <f>データ!Q6</f>
        <v>88.24</v>
      </c>
      <c r="X10" s="34"/>
      <c r="Y10" s="34"/>
      <c r="Z10" s="34"/>
      <c r="AA10" s="34"/>
      <c r="AB10" s="34"/>
      <c r="AC10" s="34"/>
      <c r="AD10" s="41">
        <f>データ!R6</f>
        <v>2013</v>
      </c>
      <c r="AE10" s="41"/>
      <c r="AF10" s="41"/>
      <c r="AG10" s="41"/>
      <c r="AH10" s="41"/>
      <c r="AI10" s="41"/>
      <c r="AJ10" s="41"/>
      <c r="AK10" s="2"/>
      <c r="AL10" s="41">
        <f>データ!V6</f>
        <v>16240</v>
      </c>
      <c r="AM10" s="41"/>
      <c r="AN10" s="41"/>
      <c r="AO10" s="41"/>
      <c r="AP10" s="41"/>
      <c r="AQ10" s="41"/>
      <c r="AR10" s="41"/>
      <c r="AS10" s="41"/>
      <c r="AT10" s="34">
        <f>データ!W6</f>
        <v>5.27</v>
      </c>
      <c r="AU10" s="34"/>
      <c r="AV10" s="34"/>
      <c r="AW10" s="34"/>
      <c r="AX10" s="34"/>
      <c r="AY10" s="34"/>
      <c r="AZ10" s="34"/>
      <c r="BA10" s="34"/>
      <c r="BB10" s="34">
        <f>データ!X6</f>
        <v>3081.59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113</v>
      </c>
      <c r="BM66" s="77"/>
      <c r="BN66" s="77"/>
      <c r="BO66" s="77"/>
      <c r="BP66" s="77"/>
      <c r="BQ66" s="77"/>
      <c r="BR66" s="77"/>
      <c r="BS66" s="77"/>
      <c r="BT66" s="77"/>
      <c r="BU66" s="77"/>
      <c r="BV66" s="77"/>
      <c r="BW66" s="77"/>
      <c r="BX66" s="77"/>
      <c r="BY66" s="77"/>
      <c r="BZ66" s="7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15">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nNWXR90QB0AEb1fz5dXgV+kJnrw2FyfQEoBJAwlzwC5HQUId+T4dZbRuXhtn06Jj7C1KMiulk1H7InAcEESlCw==" saltValue="NsbYSK52iiBTcQsiBFUpw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133051</v>
      </c>
      <c r="D6" s="19">
        <f t="shared" si="3"/>
        <v>46</v>
      </c>
      <c r="E6" s="19">
        <f t="shared" si="3"/>
        <v>17</v>
      </c>
      <c r="F6" s="19">
        <f t="shared" si="3"/>
        <v>1</v>
      </c>
      <c r="G6" s="19">
        <f t="shared" si="3"/>
        <v>0</v>
      </c>
      <c r="H6" s="19" t="str">
        <f t="shared" si="3"/>
        <v>東京都　日の出町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76.010000000000005</v>
      </c>
      <c r="P6" s="20">
        <f t="shared" si="3"/>
        <v>99.96</v>
      </c>
      <c r="Q6" s="20">
        <f t="shared" si="3"/>
        <v>88.24</v>
      </c>
      <c r="R6" s="20">
        <f t="shared" si="3"/>
        <v>2013</v>
      </c>
      <c r="S6" s="20">
        <f t="shared" si="3"/>
        <v>16300</v>
      </c>
      <c r="T6" s="20">
        <f t="shared" si="3"/>
        <v>28.07</v>
      </c>
      <c r="U6" s="20">
        <f t="shared" si="3"/>
        <v>580.69000000000005</v>
      </c>
      <c r="V6" s="20">
        <f t="shared" si="3"/>
        <v>16240</v>
      </c>
      <c r="W6" s="20">
        <f t="shared" si="3"/>
        <v>5.27</v>
      </c>
      <c r="X6" s="20">
        <f t="shared" si="3"/>
        <v>3081.59</v>
      </c>
      <c r="Y6" s="21" t="str">
        <f>IF(Y7="",NA(),Y7)</f>
        <v>-</v>
      </c>
      <c r="Z6" s="21" t="str">
        <f t="shared" ref="Z6:AH6" si="4">IF(Z7="",NA(),Z7)</f>
        <v>-</v>
      </c>
      <c r="AA6" s="21" t="str">
        <f t="shared" si="4"/>
        <v>-</v>
      </c>
      <c r="AB6" s="21" t="str">
        <f t="shared" si="4"/>
        <v>-</v>
      </c>
      <c r="AC6" s="21">
        <f t="shared" si="4"/>
        <v>107.43</v>
      </c>
      <c r="AD6" s="21" t="str">
        <f t="shared" si="4"/>
        <v>-</v>
      </c>
      <c r="AE6" s="21" t="str">
        <f t="shared" si="4"/>
        <v>-</v>
      </c>
      <c r="AF6" s="21" t="str">
        <f t="shared" si="4"/>
        <v>-</v>
      </c>
      <c r="AG6" s="21" t="str">
        <f t="shared" si="4"/>
        <v>-</v>
      </c>
      <c r="AH6" s="21">
        <f t="shared" si="4"/>
        <v>106.53</v>
      </c>
      <c r="AI6" s="20" t="str">
        <f>IF(AI7="","",IF(AI7="-","【-】","【"&amp;SUBSTITUTE(TEXT(AI7,"#,##0.00"),"-","△")&amp;"】"))</f>
        <v>【105.91】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18.41</v>
      </c>
      <c r="AT6" s="20" t="str">
        <f>IF(AT7="","",IF(AT7="-","【-】","【"&amp;SUBSTITUTE(TEXT(AT7,"#,##0.00"),"-","△")&amp;"】"))</f>
        <v>【3.03】</v>
      </c>
      <c r="AU6" s="21" t="str">
        <f>IF(AU7="",NA(),AU7)</f>
        <v>-</v>
      </c>
      <c r="AV6" s="21" t="str">
        <f t="shared" ref="AV6:BD6" si="6">IF(AV7="",NA(),AV7)</f>
        <v>-</v>
      </c>
      <c r="AW6" s="21" t="str">
        <f t="shared" si="6"/>
        <v>-</v>
      </c>
      <c r="AX6" s="21" t="str">
        <f t="shared" si="6"/>
        <v>-</v>
      </c>
      <c r="AY6" s="21">
        <f t="shared" si="6"/>
        <v>55.7</v>
      </c>
      <c r="AZ6" s="21" t="str">
        <f t="shared" si="6"/>
        <v>-</v>
      </c>
      <c r="BA6" s="21" t="str">
        <f t="shared" si="6"/>
        <v>-</v>
      </c>
      <c r="BB6" s="21" t="str">
        <f t="shared" si="6"/>
        <v>-</v>
      </c>
      <c r="BC6" s="21" t="str">
        <f t="shared" si="6"/>
        <v>-</v>
      </c>
      <c r="BD6" s="21">
        <f t="shared" si="6"/>
        <v>74.790000000000006</v>
      </c>
      <c r="BE6" s="20" t="str">
        <f>IF(BE7="","",IF(BE7="-","【-】","【"&amp;SUBSTITUTE(TEXT(BE7,"#,##0.00"),"-","△")&amp;"】"))</f>
        <v>【78.43】</v>
      </c>
      <c r="BF6" s="21" t="str">
        <f>IF(BF7="",NA(),BF7)</f>
        <v>-</v>
      </c>
      <c r="BG6" s="21" t="str">
        <f t="shared" ref="BG6:BO6" si="7">IF(BG7="",NA(),BG7)</f>
        <v>-</v>
      </c>
      <c r="BH6" s="21" t="str">
        <f t="shared" si="7"/>
        <v>-</v>
      </c>
      <c r="BI6" s="21" t="str">
        <f t="shared" si="7"/>
        <v>-</v>
      </c>
      <c r="BJ6" s="21">
        <f t="shared" si="7"/>
        <v>197.83</v>
      </c>
      <c r="BK6" s="21" t="str">
        <f t="shared" si="7"/>
        <v>-</v>
      </c>
      <c r="BL6" s="21" t="str">
        <f t="shared" si="7"/>
        <v>-</v>
      </c>
      <c r="BM6" s="21" t="str">
        <f t="shared" si="7"/>
        <v>-</v>
      </c>
      <c r="BN6" s="21" t="str">
        <f t="shared" si="7"/>
        <v>-</v>
      </c>
      <c r="BO6" s="21">
        <f t="shared" si="7"/>
        <v>767.56</v>
      </c>
      <c r="BP6" s="20" t="str">
        <f>IF(BP7="","",IF(BP7="-","【-】","【"&amp;SUBSTITUTE(TEXT(BP7,"#,##0.00"),"-","△")&amp;"】"))</f>
        <v>【630.82】</v>
      </c>
      <c r="BQ6" s="21" t="str">
        <f>IF(BQ7="",NA(),BQ7)</f>
        <v>-</v>
      </c>
      <c r="BR6" s="21" t="str">
        <f t="shared" ref="BR6:BZ6" si="8">IF(BR7="",NA(),BR7)</f>
        <v>-</v>
      </c>
      <c r="BS6" s="21" t="str">
        <f t="shared" si="8"/>
        <v>-</v>
      </c>
      <c r="BT6" s="21" t="str">
        <f t="shared" si="8"/>
        <v>-</v>
      </c>
      <c r="BU6" s="21">
        <f t="shared" si="8"/>
        <v>94.67</v>
      </c>
      <c r="BV6" s="21" t="str">
        <f t="shared" si="8"/>
        <v>-</v>
      </c>
      <c r="BW6" s="21" t="str">
        <f t="shared" si="8"/>
        <v>-</v>
      </c>
      <c r="BX6" s="21" t="str">
        <f t="shared" si="8"/>
        <v>-</v>
      </c>
      <c r="BY6" s="21" t="str">
        <f t="shared" si="8"/>
        <v>-</v>
      </c>
      <c r="BZ6" s="21">
        <f t="shared" si="8"/>
        <v>90.23</v>
      </c>
      <c r="CA6" s="20" t="str">
        <f>IF(CA7="","",IF(CA7="-","【-】","【"&amp;SUBSTITUTE(TEXT(CA7,"#,##0.00"),"-","△")&amp;"】"))</f>
        <v>【97.81】</v>
      </c>
      <c r="CB6" s="21" t="str">
        <f>IF(CB7="",NA(),CB7)</f>
        <v>-</v>
      </c>
      <c r="CC6" s="21" t="str">
        <f t="shared" ref="CC6:CK6" si="9">IF(CC7="",NA(),CC7)</f>
        <v>-</v>
      </c>
      <c r="CD6" s="21" t="str">
        <f t="shared" si="9"/>
        <v>-</v>
      </c>
      <c r="CE6" s="21" t="str">
        <f t="shared" si="9"/>
        <v>-</v>
      </c>
      <c r="CF6" s="21">
        <f t="shared" si="9"/>
        <v>172.25</v>
      </c>
      <c r="CG6" s="21" t="str">
        <f t="shared" si="9"/>
        <v>-</v>
      </c>
      <c r="CH6" s="21" t="str">
        <f t="shared" si="9"/>
        <v>-</v>
      </c>
      <c r="CI6" s="21" t="str">
        <f t="shared" si="9"/>
        <v>-</v>
      </c>
      <c r="CJ6" s="21" t="str">
        <f t="shared" si="9"/>
        <v>-</v>
      </c>
      <c r="CK6" s="21">
        <f t="shared" si="9"/>
        <v>170.2</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56.51</v>
      </c>
      <c r="CW6" s="20" t="str">
        <f>IF(CW7="","",IF(CW7="-","【-】","【"&amp;SUBSTITUTE(TEXT(CW7,"#,##0.00"),"-","△")&amp;"】"))</f>
        <v>【58.94】</v>
      </c>
      <c r="CX6" s="21" t="str">
        <f>IF(CX7="",NA(),CX7)</f>
        <v>-</v>
      </c>
      <c r="CY6" s="21" t="str">
        <f t="shared" ref="CY6:DG6" si="11">IF(CY7="",NA(),CY7)</f>
        <v>-</v>
      </c>
      <c r="CZ6" s="21" t="str">
        <f t="shared" si="11"/>
        <v>-</v>
      </c>
      <c r="DA6" s="21" t="str">
        <f t="shared" si="11"/>
        <v>-</v>
      </c>
      <c r="DB6" s="21">
        <f t="shared" si="11"/>
        <v>97.71</v>
      </c>
      <c r="DC6" s="21" t="str">
        <f t="shared" si="11"/>
        <v>-</v>
      </c>
      <c r="DD6" s="21" t="str">
        <f t="shared" si="11"/>
        <v>-</v>
      </c>
      <c r="DE6" s="21" t="str">
        <f t="shared" si="11"/>
        <v>-</v>
      </c>
      <c r="DF6" s="21" t="str">
        <f t="shared" si="11"/>
        <v>-</v>
      </c>
      <c r="DG6" s="21">
        <f t="shared" si="11"/>
        <v>90.62</v>
      </c>
      <c r="DH6" s="20" t="str">
        <f>IF(DH7="","",IF(DH7="-","【-】","【"&amp;SUBSTITUTE(TEXT(DH7,"#,##0.00"),"-","△")&amp;"】"))</f>
        <v>【95.91】</v>
      </c>
      <c r="DI6" s="21" t="str">
        <f>IF(DI7="",NA(),DI7)</f>
        <v>-</v>
      </c>
      <c r="DJ6" s="21" t="str">
        <f t="shared" ref="DJ6:DR6" si="12">IF(DJ7="",NA(),DJ7)</f>
        <v>-</v>
      </c>
      <c r="DK6" s="21" t="str">
        <f t="shared" si="12"/>
        <v>-</v>
      </c>
      <c r="DL6" s="21" t="str">
        <f t="shared" si="12"/>
        <v>-</v>
      </c>
      <c r="DM6" s="21">
        <f t="shared" si="12"/>
        <v>3.98</v>
      </c>
      <c r="DN6" s="21" t="str">
        <f t="shared" si="12"/>
        <v>-</v>
      </c>
      <c r="DO6" s="21" t="str">
        <f t="shared" si="12"/>
        <v>-</v>
      </c>
      <c r="DP6" s="21" t="str">
        <f t="shared" si="12"/>
        <v>-</v>
      </c>
      <c r="DQ6" s="21" t="str">
        <f t="shared" si="12"/>
        <v>-</v>
      </c>
      <c r="DR6" s="21">
        <f t="shared" si="12"/>
        <v>26.9</v>
      </c>
      <c r="DS6" s="20" t="str">
        <f>IF(DS7="","",IF(DS7="-","【-】","【"&amp;SUBSTITUTE(TEXT(DS7,"#,##0.00"),"-","△")&amp;"】"))</f>
        <v>【41.09】</v>
      </c>
      <c r="DT6" s="21" t="str">
        <f>IF(DT7="",NA(),DT7)</f>
        <v>-</v>
      </c>
      <c r="DU6" s="21" t="str">
        <f t="shared" ref="DU6:EC6" si="13">IF(DU7="",NA(),DU7)</f>
        <v>-</v>
      </c>
      <c r="DV6" s="21" t="str">
        <f t="shared" si="13"/>
        <v>-</v>
      </c>
      <c r="DW6" s="21" t="str">
        <f t="shared" si="13"/>
        <v>-</v>
      </c>
      <c r="DX6" s="21">
        <f t="shared" si="13"/>
        <v>4.0999999999999996</v>
      </c>
      <c r="DY6" s="21" t="str">
        <f t="shared" si="13"/>
        <v>-</v>
      </c>
      <c r="DZ6" s="21" t="str">
        <f t="shared" si="13"/>
        <v>-</v>
      </c>
      <c r="EA6" s="21" t="str">
        <f t="shared" si="13"/>
        <v>-</v>
      </c>
      <c r="EB6" s="21" t="str">
        <f t="shared" si="13"/>
        <v>-</v>
      </c>
      <c r="EC6" s="21">
        <f t="shared" si="13"/>
        <v>2.08</v>
      </c>
      <c r="ED6" s="20" t="str">
        <f>IF(ED7="","",IF(ED7="-","【-】","【"&amp;SUBSTITUTE(TEXT(ED7,"#,##0.00"),"-","△")&amp;"】"))</f>
        <v>【8.68】</v>
      </c>
      <c r="EE6" s="21" t="str">
        <f>IF(EE7="",NA(),EE7)</f>
        <v>-</v>
      </c>
      <c r="EF6" s="21" t="str">
        <f t="shared" ref="EF6:EN6" si="14">IF(EF7="",NA(),EF7)</f>
        <v>-</v>
      </c>
      <c r="EG6" s="21" t="str">
        <f t="shared" si="14"/>
        <v>-</v>
      </c>
      <c r="EH6" s="21" t="str">
        <f t="shared" si="14"/>
        <v>-</v>
      </c>
      <c r="EI6" s="21">
        <f t="shared" si="14"/>
        <v>0.78</v>
      </c>
      <c r="EJ6" s="21" t="str">
        <f t="shared" si="14"/>
        <v>-</v>
      </c>
      <c r="EK6" s="21" t="str">
        <f t="shared" si="14"/>
        <v>-</v>
      </c>
      <c r="EL6" s="21" t="str">
        <f t="shared" si="14"/>
        <v>-</v>
      </c>
      <c r="EM6" s="21" t="str">
        <f t="shared" si="14"/>
        <v>-</v>
      </c>
      <c r="EN6" s="21">
        <f t="shared" si="14"/>
        <v>0.09</v>
      </c>
      <c r="EO6" s="20" t="str">
        <f>IF(EO7="","",IF(EO7="-","【-】","【"&amp;SUBSTITUTE(TEXT(EO7,"#,##0.00"),"-","△")&amp;"】"))</f>
        <v>【0.22】</v>
      </c>
    </row>
    <row r="7" spans="1:148" s="22" customFormat="1" x14ac:dyDescent="0.15">
      <c r="A7" s="14"/>
      <c r="B7" s="23">
        <v>2023</v>
      </c>
      <c r="C7" s="23">
        <v>133051</v>
      </c>
      <c r="D7" s="23">
        <v>46</v>
      </c>
      <c r="E7" s="23">
        <v>17</v>
      </c>
      <c r="F7" s="23">
        <v>1</v>
      </c>
      <c r="G7" s="23">
        <v>0</v>
      </c>
      <c r="H7" s="23" t="s">
        <v>96</v>
      </c>
      <c r="I7" s="23" t="s">
        <v>97</v>
      </c>
      <c r="J7" s="23" t="s">
        <v>98</v>
      </c>
      <c r="K7" s="23" t="s">
        <v>99</v>
      </c>
      <c r="L7" s="23" t="s">
        <v>100</v>
      </c>
      <c r="M7" s="23" t="s">
        <v>101</v>
      </c>
      <c r="N7" s="24" t="s">
        <v>102</v>
      </c>
      <c r="O7" s="24">
        <v>76.010000000000005</v>
      </c>
      <c r="P7" s="24">
        <v>99.96</v>
      </c>
      <c r="Q7" s="24">
        <v>88.24</v>
      </c>
      <c r="R7" s="24">
        <v>2013</v>
      </c>
      <c r="S7" s="24">
        <v>16300</v>
      </c>
      <c r="T7" s="24">
        <v>28.07</v>
      </c>
      <c r="U7" s="24">
        <v>580.69000000000005</v>
      </c>
      <c r="V7" s="24">
        <v>16240</v>
      </c>
      <c r="W7" s="24">
        <v>5.27</v>
      </c>
      <c r="X7" s="24">
        <v>3081.59</v>
      </c>
      <c r="Y7" s="24" t="s">
        <v>102</v>
      </c>
      <c r="Z7" s="24" t="s">
        <v>102</v>
      </c>
      <c r="AA7" s="24" t="s">
        <v>102</v>
      </c>
      <c r="AB7" s="24" t="s">
        <v>102</v>
      </c>
      <c r="AC7" s="24">
        <v>107.43</v>
      </c>
      <c r="AD7" s="24" t="s">
        <v>102</v>
      </c>
      <c r="AE7" s="24" t="s">
        <v>102</v>
      </c>
      <c r="AF7" s="24" t="s">
        <v>102</v>
      </c>
      <c r="AG7" s="24" t="s">
        <v>102</v>
      </c>
      <c r="AH7" s="24">
        <v>106.53</v>
      </c>
      <c r="AI7" s="24">
        <v>105.91</v>
      </c>
      <c r="AJ7" s="24" t="s">
        <v>102</v>
      </c>
      <c r="AK7" s="24" t="s">
        <v>102</v>
      </c>
      <c r="AL7" s="24" t="s">
        <v>102</v>
      </c>
      <c r="AM7" s="24" t="s">
        <v>102</v>
      </c>
      <c r="AN7" s="24">
        <v>0</v>
      </c>
      <c r="AO7" s="24" t="s">
        <v>102</v>
      </c>
      <c r="AP7" s="24" t="s">
        <v>102</v>
      </c>
      <c r="AQ7" s="24" t="s">
        <v>102</v>
      </c>
      <c r="AR7" s="24" t="s">
        <v>102</v>
      </c>
      <c r="AS7" s="24">
        <v>18.41</v>
      </c>
      <c r="AT7" s="24">
        <v>3.03</v>
      </c>
      <c r="AU7" s="24" t="s">
        <v>102</v>
      </c>
      <c r="AV7" s="24" t="s">
        <v>102</v>
      </c>
      <c r="AW7" s="24" t="s">
        <v>102</v>
      </c>
      <c r="AX7" s="24" t="s">
        <v>102</v>
      </c>
      <c r="AY7" s="24">
        <v>55.7</v>
      </c>
      <c r="AZ7" s="24" t="s">
        <v>102</v>
      </c>
      <c r="BA7" s="24" t="s">
        <v>102</v>
      </c>
      <c r="BB7" s="24" t="s">
        <v>102</v>
      </c>
      <c r="BC7" s="24" t="s">
        <v>102</v>
      </c>
      <c r="BD7" s="24">
        <v>74.790000000000006</v>
      </c>
      <c r="BE7" s="24">
        <v>78.430000000000007</v>
      </c>
      <c r="BF7" s="24" t="s">
        <v>102</v>
      </c>
      <c r="BG7" s="24" t="s">
        <v>102</v>
      </c>
      <c r="BH7" s="24" t="s">
        <v>102</v>
      </c>
      <c r="BI7" s="24" t="s">
        <v>102</v>
      </c>
      <c r="BJ7" s="24">
        <v>197.83</v>
      </c>
      <c r="BK7" s="24" t="s">
        <v>102</v>
      </c>
      <c r="BL7" s="24" t="s">
        <v>102</v>
      </c>
      <c r="BM7" s="24" t="s">
        <v>102</v>
      </c>
      <c r="BN7" s="24" t="s">
        <v>102</v>
      </c>
      <c r="BO7" s="24">
        <v>767.56</v>
      </c>
      <c r="BP7" s="24">
        <v>630.82000000000005</v>
      </c>
      <c r="BQ7" s="24" t="s">
        <v>102</v>
      </c>
      <c r="BR7" s="24" t="s">
        <v>102</v>
      </c>
      <c r="BS7" s="24" t="s">
        <v>102</v>
      </c>
      <c r="BT7" s="24" t="s">
        <v>102</v>
      </c>
      <c r="BU7" s="24">
        <v>94.67</v>
      </c>
      <c r="BV7" s="24" t="s">
        <v>102</v>
      </c>
      <c r="BW7" s="24" t="s">
        <v>102</v>
      </c>
      <c r="BX7" s="24" t="s">
        <v>102</v>
      </c>
      <c r="BY7" s="24" t="s">
        <v>102</v>
      </c>
      <c r="BZ7" s="24">
        <v>90.23</v>
      </c>
      <c r="CA7" s="24">
        <v>97.81</v>
      </c>
      <c r="CB7" s="24" t="s">
        <v>102</v>
      </c>
      <c r="CC7" s="24" t="s">
        <v>102</v>
      </c>
      <c r="CD7" s="24" t="s">
        <v>102</v>
      </c>
      <c r="CE7" s="24" t="s">
        <v>102</v>
      </c>
      <c r="CF7" s="24">
        <v>172.25</v>
      </c>
      <c r="CG7" s="24" t="s">
        <v>102</v>
      </c>
      <c r="CH7" s="24" t="s">
        <v>102</v>
      </c>
      <c r="CI7" s="24" t="s">
        <v>102</v>
      </c>
      <c r="CJ7" s="24" t="s">
        <v>102</v>
      </c>
      <c r="CK7" s="24">
        <v>170.2</v>
      </c>
      <c r="CL7" s="24">
        <v>138.75</v>
      </c>
      <c r="CM7" s="24" t="s">
        <v>102</v>
      </c>
      <c r="CN7" s="24" t="s">
        <v>102</v>
      </c>
      <c r="CO7" s="24" t="s">
        <v>102</v>
      </c>
      <c r="CP7" s="24" t="s">
        <v>102</v>
      </c>
      <c r="CQ7" s="24" t="s">
        <v>102</v>
      </c>
      <c r="CR7" s="24" t="s">
        <v>102</v>
      </c>
      <c r="CS7" s="24" t="s">
        <v>102</v>
      </c>
      <c r="CT7" s="24" t="s">
        <v>102</v>
      </c>
      <c r="CU7" s="24" t="s">
        <v>102</v>
      </c>
      <c r="CV7" s="24">
        <v>56.51</v>
      </c>
      <c r="CW7" s="24">
        <v>58.94</v>
      </c>
      <c r="CX7" s="24" t="s">
        <v>102</v>
      </c>
      <c r="CY7" s="24" t="s">
        <v>102</v>
      </c>
      <c r="CZ7" s="24" t="s">
        <v>102</v>
      </c>
      <c r="DA7" s="24" t="s">
        <v>102</v>
      </c>
      <c r="DB7" s="24">
        <v>97.71</v>
      </c>
      <c r="DC7" s="24" t="s">
        <v>102</v>
      </c>
      <c r="DD7" s="24" t="s">
        <v>102</v>
      </c>
      <c r="DE7" s="24" t="s">
        <v>102</v>
      </c>
      <c r="DF7" s="24" t="s">
        <v>102</v>
      </c>
      <c r="DG7" s="24">
        <v>90.62</v>
      </c>
      <c r="DH7" s="24">
        <v>95.91</v>
      </c>
      <c r="DI7" s="24" t="s">
        <v>102</v>
      </c>
      <c r="DJ7" s="24" t="s">
        <v>102</v>
      </c>
      <c r="DK7" s="24" t="s">
        <v>102</v>
      </c>
      <c r="DL7" s="24" t="s">
        <v>102</v>
      </c>
      <c r="DM7" s="24">
        <v>3.98</v>
      </c>
      <c r="DN7" s="24" t="s">
        <v>102</v>
      </c>
      <c r="DO7" s="24" t="s">
        <v>102</v>
      </c>
      <c r="DP7" s="24" t="s">
        <v>102</v>
      </c>
      <c r="DQ7" s="24" t="s">
        <v>102</v>
      </c>
      <c r="DR7" s="24">
        <v>26.9</v>
      </c>
      <c r="DS7" s="24">
        <v>41.09</v>
      </c>
      <c r="DT7" s="24" t="s">
        <v>102</v>
      </c>
      <c r="DU7" s="24" t="s">
        <v>102</v>
      </c>
      <c r="DV7" s="24" t="s">
        <v>102</v>
      </c>
      <c r="DW7" s="24" t="s">
        <v>102</v>
      </c>
      <c r="DX7" s="24">
        <v>4.0999999999999996</v>
      </c>
      <c r="DY7" s="24" t="s">
        <v>102</v>
      </c>
      <c r="DZ7" s="24" t="s">
        <v>102</v>
      </c>
      <c r="EA7" s="24" t="s">
        <v>102</v>
      </c>
      <c r="EB7" s="24" t="s">
        <v>102</v>
      </c>
      <c r="EC7" s="24">
        <v>2.08</v>
      </c>
      <c r="ED7" s="24">
        <v>8.68</v>
      </c>
      <c r="EE7" s="24" t="s">
        <v>102</v>
      </c>
      <c r="EF7" s="24" t="s">
        <v>102</v>
      </c>
      <c r="EG7" s="24" t="s">
        <v>102</v>
      </c>
      <c r="EH7" s="24" t="s">
        <v>102</v>
      </c>
      <c r="EI7" s="24">
        <v>0.78</v>
      </c>
      <c r="EJ7" s="24" t="s">
        <v>102</v>
      </c>
      <c r="EK7" s="24" t="s">
        <v>102</v>
      </c>
      <c r="EL7" s="24" t="s">
        <v>102</v>
      </c>
      <c r="EM7" s="24" t="s">
        <v>102</v>
      </c>
      <c r="EN7" s="24">
        <v>0.09</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2025-02-03T09:35:22Z</cp:lastPrinted>
  <dcterms:created xsi:type="dcterms:W3CDTF">2025-01-24T07:00:51Z</dcterms:created>
  <dcterms:modified xsi:type="dcterms:W3CDTF">2025-02-03T12:18:02Z</dcterms:modified>
  <cp:category/>
</cp:coreProperties>
</file>