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ewbun\企画財政課\財政係\14_1_財政状況資料集（旧総務省＝財政比較分析表）\R1年度\02_追加提出(2回目)\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U37" i="10"/>
  <c r="C37" i="10"/>
  <c r="CO36" i="10"/>
  <c r="BW36" i="10"/>
  <c r="BE36" i="10"/>
  <c r="AM36" i="10"/>
  <c r="U36" i="10"/>
  <c r="C36" i="10"/>
  <c r="BW35" i="10"/>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<sst xmlns="http://schemas.openxmlformats.org/spreadsheetml/2006/main" count="1144" uniqueCount="612">
  <si>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</si>
  <si>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</si>
  <si>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</si>
  <si>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</si>
  <si>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</si>
  <si>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</si>
  <si>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</si>
  <si>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</si>
  <si>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</si>
  <si>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</si>
  <si>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</si>
  <si>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</si>
  <si>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</si>
  <si>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</si>
  <si>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</si>
  <si>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</si>
  <si>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</si>
  <si>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</si>
  <si>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</si>
  <si>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</si>
  <si>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</si>
  <si>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</si>
  <si>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</si>
  <si>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</si>
  <si>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</si>
  <si>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</si>
  <si>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</si>
  <si>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</si>
  <si>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</si>
  <si>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</si>
  <si>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</si>
  <si>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</si>
  <si>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</si>
  <si>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</si>
  <si>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</si>
  <si>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</si>
  <si>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</si>
  <si>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</si>
  <si>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</si>
  <si>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</si>
  <si>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</si>
  <si>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</si>
  <si>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</si>
  <si>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</si>
  <si>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</si>
  <si>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</si>
  <si>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</si>
  <si>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</si>
  <si>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</si>
  <si>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</si>
  <si>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</si>
  <si>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</si>
  <si>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</si>
  <si>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</si>
  <si>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</si>
  <si>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</si>
  <si>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</si>
  <si>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</si>
  <si>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</si>
  <si>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</si>
  <si>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</si>
  <si>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</si>
  <si>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</si>
  <si>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</si>
  <si>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</si>
  <si>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</si>
  <si>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</si>
  <si>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</si>
  <si>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</si>
  <si>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</si>
  <si>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</si>
  <si>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</si>
  <si>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</si>
  <si>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</si>
  <si>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</si>
  <si>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</si>
  <si>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</si>
  <si>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</si>
  <si>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</si>
  <si>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</si>
  <si>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</si>
  <si>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</si>
  <si>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</si>
  <si>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</si>
  <si>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</si>
  <si>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</si>
  <si>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</si>
  <si>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</si>
  <si>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</si>
  <si>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</si>
  <si>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</si>
  <si>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</si>
  <si>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</si>
  <si>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</si>
  <si>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</si>
  <si>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</si>
  <si>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</si>
  <si>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</si>
  <si>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</si>
  <si>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</si>
  <si>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</si>
  <si>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</si>
  <si>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</si>
  <si>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</si>
  <si>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</si>
  <si>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</si>
  <si>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</si>
  <si>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</si>
  <si>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</si>
  <si>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</si>
  <si>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</si>
  <si>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</si>
  <si>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</si>
  <si>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</si>
  <si>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</si>
  <si>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</si>
  <si>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</si>
  <si>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</si>
  <si>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</si>
  <si>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</si>
  <si>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</si>
  <si>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</si>
  <si>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</si>
  <si>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</si>
  <si>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</si>
  <si>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</si>
  <si>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</si>
  <si>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</si>
  <si>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</si>
  <si>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</si>
  <si>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</si>
  <si>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</si>
  <si>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</si>
  <si>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</si>
  <si>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</si>
  <si>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</si>
  <si>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</si>
  <si>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</si>
  <si>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</si>
  <si>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</si>
  <si>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</si>
  <si>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</si>
  <si>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</si>
  <si>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</si>
  <si>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</si>
  <si>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</si>
  <si>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</si>
  <si>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</si>
  <si>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</si>
  <si>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</si>
  <si>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</si>
  <si>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</si>
  <si>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</si>
  <si>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</si>
  <si>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</si>
  <si>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</si>
  <si>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</si>
  <si>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</si>
  <si>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</si>
  <si>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</si>
  <si>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</si>
  <si>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</si>
  <si>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</si>
  <si>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</si>
  <si>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</si>
  <si>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</si>
  <si>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</si>
  <si>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</si>
  <si>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</si>
  <si>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</si>
  <si>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</si>
  <si>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</si>
  <si>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</si>
  <si>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</si>
  <si>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</si>
  <si>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</si>
  <si>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</si>
  <si>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</si>
  <si>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</si>
  <si>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</si>
  <si>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</si>
  <si>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</si>
  <si>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</si>
  <si>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</si>
  <si>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</si>
  <si>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</si>
  <si>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</si>
  <si>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</si>
  <si>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</si>
  <si>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</si>
  <si>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</si>
  <si>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</si>
  <si>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</si>
  <si>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</si>
  <si>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</si>
  <si>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</si>
  <si>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</si>
  <si>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</si>
  <si>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</si>
  <si>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</si>
  <si>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</si>
  <si>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</si>
  <si>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</si>
  <si>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</si>
  <si>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</si>
  <si>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</si>
  <si>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</si>
  <si>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</si>
  <si>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</si>
  <si>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</si>
  <si>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</si>
  <si>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</si>
  <si>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</si>
  <si>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</si>
  <si>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</si>
  <si>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</si>
  <si>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</si>
  <si>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東京都日の出町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</si>
  <si>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</si>
  <si>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</si>
  <si>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</si>
  <si>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</si>
  <si>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</si>
  <si>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</si>
  <si>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</si>
  <si>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</si>
  <si>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</si>
  <si>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</si>
  <si>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</si>
  <si>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</si>
  <si>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</si>
  <si>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</si>
  <si>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</si>
  <si>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</si>
  <si>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</si>
  <si>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</si>
  <si>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</si>
  <si>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</si>
  <si>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</si>
  <si>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</si>
  <si>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</si>
  <si>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</si>
  <si>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</si>
  <si>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</si>
  <si>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</si>
  <si>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</si>
  <si>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</si>
  <si>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</si>
  <si>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</si>
  <si>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</si>
  <si>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</si>
  <si>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</si>
  <si>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</si>
  <si>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</si>
  <si>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</si>
  <si>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</si>
  <si>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</si>
  <si>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</si>
  <si>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</si>
  <si>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</si>
  <si>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</si>
  <si>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</si>
  <si>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</si>
  <si>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</si>
  <si>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</si>
  <si>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</si>
  <si>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</si>
  <si>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</si>
  <si>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</si>
  <si>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</si>
  <si>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</si>
  <si>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</si>
  <si>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</si>
  <si>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</si>
  <si>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</si>
  <si>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</si>
  <si>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</si>
  <si>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</si>
  <si>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</si>
  <si>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</si>
  <si>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</si>
  <si>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</si>
  <si>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</si>
  <si>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</si>
  <si>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</si>
  <si>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</si>
  <si>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</si>
  <si>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</si>
  <si>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</si>
  <si>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</si>
  <si>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</si>
  <si>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</si>
  <si>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</si>
  <si>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</si>
  <si>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</si>
  <si>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</si>
  <si>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</si>
  <si>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</si>
  <si>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</si>
  <si>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</si>
  <si>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</si>
  <si>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</si>
  <si>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</si>
  <si>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</si>
  <si>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</si>
  <si>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</si>
  <si>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</si>
  <si>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</si>
  <si>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</si>
  <si>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</si>
  <si>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</si>
  <si>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</si>
  <si>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</si>
  <si>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</si>
  <si>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</si>
  <si>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</si>
  <si>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</si>
  <si>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</si>
  <si>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</si>
  <si>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</si>
  <si>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</si>
  <si>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</si>
  <si>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</si>
  <si>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</si>
  <si>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</si>
  <si>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</si>
  <si>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</si>
  <si>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</si>
  <si>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</si>
  <si>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</si>
  <si>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</si>
  <si>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</si>
  <si>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</si>
  <si>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</si>
  <si>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</si>
  <si>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</si>
  <si>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</si>
  <si>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</si>
  <si>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</si>
  <si>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</si>
  <si>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</si>
  <si>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</si>
  <si>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</si>
  <si>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</si>
  <si>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</si>
  <si>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</si>
  <si>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</si>
  <si>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</si>
  <si>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</si>
  <si>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</si>
  <si>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</si>
  <si>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</si>
  <si>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</si>
  <si>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</si>
  <si>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</si>
  <si>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</si>
  <si>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</si>
  <si>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</si>
  <si>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</si>
  <si>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</si>
  <si>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</si>
  <si>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</si>
  <si>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</si>
  <si>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</si>
  <si>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</si>
  <si>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</si>
  <si>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</si>
  <si>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</si>
  <si>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</si>
  <si>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</si>
  <si>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東京都日の出町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</si>
  <si>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</si>
  <si>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</si>
  <si>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</si>
  <si>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</si>
  <si>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</si>
  <si>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</si>
  <si>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</si>
  <si>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</si>
  <si>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</si>
  <si>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</si>
  <si>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</si>
  <si>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</si>
  <si>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</si>
  <si>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</si>
  <si>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</si>
  <si>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</si>
  <si>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</si>
  <si>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</si>
  <si>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</si>
  <si>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</si>
  <si>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</si>
  <si>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</si>
  <si>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</si>
  <si>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</si>
  <si>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</si>
  <si>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</si>
  <si>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</si>
  <si>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</si>
  <si>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</si>
  <si>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</si>
  <si>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</si>
  <si>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</si>
  <si>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</si>
  <si>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</si>
  <si>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</si>
  <si>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</si>
  <si>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</si>
  <si>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</si>
  <si>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</si>
  <si>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</si>
  <si>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</si>
  <si>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</si>
  <si>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</si>
  <si>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</si>
  <si>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</si>
  <si>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</si>
  <si>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</si>
  <si>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</si>
  <si>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</si>
  <si>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</si>
  <si>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</si>
  <si>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</si>
  <si>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</si>
  <si>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</si>
  <si>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</si>
  <si>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</si>
  <si>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</si>
  <si>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</si>
  <si>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</si>
  <si>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</si>
  <si>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</si>
  <si>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</si>
  <si>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</si>
  <si>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</si>
  <si>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</si>
  <si>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</si>
  <si>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</si>
  <si>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</si>
  <si>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</si>
  <si>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</si>
  <si>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</si>
  <si>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</si>
  <si>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</si>
  <si>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</si>
  <si>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</si>
  <si>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</si>
  <si>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</si>
  <si>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</si>
  <si>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</si>
  <si>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</si>
  <si>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</si>
  <si>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</si>
  <si>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</si>
  <si>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</si>
  <si>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</si>
  <si>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</si>
  <si>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</si>
  <si>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</si>
  <si>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</si>
  <si>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</si>
  <si>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</si>
  <si>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</si>
  <si>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</si>
  <si>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</si>
  <si>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</si>
  <si>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</si>
  <si>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</si>
  <si>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</si>
  <si>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</si>
  <si>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</si>
  <si>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</si>
  <si>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</si>
  <si>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</si>
  <si>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</si>
  <si>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</si>
  <si>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</si>
  <si>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</si>
  <si>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</si>
  <si>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</si>
  <si>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</si>
  <si>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</si>
  <si>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</si>
  <si>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</si>
  <si>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</si>
  <si>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</si>
  <si>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</si>
  <si>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</si>
  <si>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</si>
  <si>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</si>
  <si>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</si>
  <si>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</si>
  <si>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</si>
  <si>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</si>
  <si>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</si>
  <si>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</si>
  <si>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</si>
  <si>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</si>
  <si>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</si>
  <si>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</si>
  <si>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</si>
  <si>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</si>
  <si>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</si>
  <si>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</si>
  <si>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</si>
  <si>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</si>
  <si>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</si>
  <si>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</si>
  <si>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</si>
  <si>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</si>
  <si>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</si>
  <si>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</si>
  <si>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</si>
  <si>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</si>
  <si>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</si>
  <si>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</si>
  <si>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</si>
  <si>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</si>
  <si>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</si>
  <si>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</si>
  <si>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</si>
  <si>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</si>
  <si>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</si>
  <si>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</si>
  <si>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</si>
  <si>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</si>
  <si>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</si>
  <si>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</si>
  <si>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</si>
  <si>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</si>
  <si>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</si>
  <si>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</si>
  <si>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</si>
  <si>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</si>
  <si>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</si>
  <si>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</si>
  <si>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</si>
  <si>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</si>
  <si>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</si>
  <si>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</si>
  <si>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</si>
  <si>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</si>
  <si>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</si>
  <si>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</si>
  <si>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</si>
  <si>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</si>
  <si>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</si>
  <si>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</si>
  <si>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</si>
  <si>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</si>
  <si>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</si>
  <si>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</si>
  <si>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</si>
  <si>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</si>
  <si>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</si>
  <si>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</si>
  <si>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4.32</t>
  </si>
  <si>
    <t>一般会計</t>
  </si>
  <si>
    <t>介護保険特別会計</t>
  </si>
  <si>
    <t>国民健康保険特別会計</t>
  </si>
  <si>
    <t>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</si>
  <si>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</si>
  <si>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</si>
  <si>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</si>
  <si>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</si>
  <si>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</si>
  <si>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</si>
  <si>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</si>
  <si>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</si>
  <si>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</si>
  <si>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</si>
  <si>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</si>
  <si>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</si>
  <si>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秋川流域斎場組合</t>
    <phoneticPr fontId="2"/>
  </si>
  <si>
    <t>西秋川衛生組合</t>
    <phoneticPr fontId="2"/>
  </si>
  <si>
    <t>阿伎留病院企業団</t>
    <phoneticPr fontId="2"/>
  </si>
  <si>
    <t>東京市町村総合事務組合(一般会計)</t>
    <phoneticPr fontId="2"/>
  </si>
  <si>
    <t>東京都市町村職員退職手当組合</t>
    <phoneticPr fontId="2"/>
  </si>
  <si>
    <t>東京都市町村議会議員公務災害補償等組合</t>
    <phoneticPr fontId="2"/>
  </si>
  <si>
    <t>東京市町村総合事務組合(交通災害共済特別会計)</t>
    <phoneticPr fontId="2"/>
  </si>
  <si>
    <t>東京都後期高齢者医療広域連合（一般会計）</t>
    <phoneticPr fontId="2"/>
  </si>
  <si>
    <t>-</t>
    <phoneticPr fontId="2"/>
  </si>
  <si>
    <t>-</t>
    <phoneticPr fontId="2"/>
  </si>
  <si>
    <t>-</t>
    <phoneticPr fontId="2"/>
  </si>
  <si>
    <t>-</t>
    <phoneticPr fontId="2"/>
  </si>
  <si>
    <t>日の出町土地開発公社</t>
    <phoneticPr fontId="2"/>
  </si>
  <si>
    <t>日の出町サービス総合センター</t>
    <phoneticPr fontId="2"/>
  </si>
  <si>
    <t>○</t>
    <phoneticPr fontId="2"/>
  </si>
  <si>
    <t>社会資本等整備基金</t>
    <rPh sb="0" eb="2">
      <t>シャカイ</t>
    </rPh>
    <rPh sb="2" eb="4">
      <t>シホン</t>
    </rPh>
    <rPh sb="4" eb="5">
      <t>トウ</t>
    </rPh>
    <rPh sb="5" eb="7">
      <t>セイビ</t>
    </rPh>
    <rPh sb="7" eb="9">
      <t>キキン</t>
    </rPh>
    <phoneticPr fontId="2"/>
  </si>
  <si>
    <t>災害復旧・復興基金</t>
    <rPh sb="0" eb="2">
      <t>サイガイ</t>
    </rPh>
    <rPh sb="2" eb="4">
      <t>フッキュウ</t>
    </rPh>
    <rPh sb="5" eb="7">
      <t>フッコウ</t>
    </rPh>
    <rPh sb="7" eb="9">
      <t>キキン</t>
    </rPh>
    <phoneticPr fontId="2"/>
  </si>
  <si>
    <t>-</t>
    <phoneticPr fontId="2"/>
  </si>
  <si>
    <t>三吉野桜木地区整備基金</t>
    <rPh sb="0" eb="3">
      <t>ミヨシノ</t>
    </rPh>
    <rPh sb="3" eb="5">
      <t>サクラギ</t>
    </rPh>
    <rPh sb="5" eb="7">
      <t>チク</t>
    </rPh>
    <rPh sb="7" eb="9">
      <t>セイビ</t>
    </rPh>
    <rPh sb="9" eb="11">
      <t>キキン</t>
    </rPh>
    <phoneticPr fontId="2"/>
  </si>
  <si>
    <t>福祉振興基金</t>
    <rPh sb="0" eb="2">
      <t>フクシ</t>
    </rPh>
    <rPh sb="2" eb="4">
      <t>シンコウ</t>
    </rPh>
    <rPh sb="4" eb="6">
      <t>キキン</t>
    </rPh>
    <phoneticPr fontId="2"/>
  </si>
  <si>
    <t>森林環境整備基金</t>
    <rPh sb="0" eb="2">
      <t>シンリン</t>
    </rPh>
    <rPh sb="2" eb="4">
      <t>カンキョウ</t>
    </rPh>
    <rPh sb="4" eb="6">
      <t>セイビ</t>
    </rPh>
    <rPh sb="6" eb="8">
      <t>キキン</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</si>
  <si>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</si>
  <si>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</si>
  <si>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</si>
  <si>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</si>
  <si>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借入抑制による地方債現在高の減、充当可能基金の増により、将来負担比率は減少傾向にある。
また、類似団体と比較しても、昨年度に引き続き低い水準にある。
一方、有形固定資産減価償却率については、類似団体平均を下回るも、横ばいとなっている。
昨年度同様、小中学校やシルバー人材センター等は、償却率60％を超えており、要因の一つとなっている。</t>
    <rPh sb="0" eb="2">
      <t>カリイレ</t>
    </rPh>
    <rPh sb="2" eb="4">
      <t>ヨクセイ</t>
    </rPh>
    <rPh sb="58" eb="61">
      <t>サクネンド</t>
    </rPh>
    <rPh sb="62" eb="63">
      <t>ヒ</t>
    </rPh>
    <rPh sb="64" eb="65">
      <t>ツヅ</t>
    </rPh>
    <rPh sb="78" eb="80">
      <t>ユウケイ</t>
    </rPh>
    <rPh sb="102" eb="104">
      <t>シタマワ</t>
    </rPh>
    <rPh sb="118" eb="121">
      <t>サクネンド</t>
    </rPh>
    <rPh sb="121" eb="123">
      <t>ドウヨウ</t>
    </rPh>
    <rPh sb="124" eb="128">
      <t>ショウチュウガッコウ</t>
    </rPh>
    <rPh sb="133" eb="135">
      <t>ジンザイ</t>
    </rPh>
    <rPh sb="139" eb="140">
      <t>トウ</t>
    </rPh>
    <rPh sb="142" eb="145">
      <t>ショウキャクリツ</t>
    </rPh>
    <rPh sb="149" eb="150">
      <t>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</si>
  <si>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</si>
  <si>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</si>
  <si>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</si>
  <si>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</si>
  <si>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</si>
  <si>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</si>
  <si>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</si>
  <si>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当該年度は、一般会計の元利償還金は増加したものの、特別会計の通常返済分の地方債償還額が減少したことにより、公債費比率が減少する結果となった。
Ｒ２年度以降は、一般会計の臨時財政対策債を含む公債費は減少する見込みである。また特別会計の地方債残高も減少傾向にあるが、下水道事業における
ストックマネジメントの実施に伴う借入もあり得ることから、全体的には減少傾向にあるが、再び上昇することも考えられる。</t>
    <rPh sb="0" eb="2">
      <t>トウガイ</t>
    </rPh>
    <rPh sb="2" eb="4">
      <t>ネンド</t>
    </rPh>
    <rPh sb="6" eb="8">
      <t>イッパン</t>
    </rPh>
    <rPh sb="8" eb="10">
      <t>カイケイ</t>
    </rPh>
    <rPh sb="11" eb="13">
      <t>ガンリ</t>
    </rPh>
    <rPh sb="13" eb="16">
      <t>ショウカンキン</t>
    </rPh>
    <rPh sb="17" eb="19">
      <t>ゾウカ</t>
    </rPh>
    <rPh sb="25" eb="27">
      <t>トクベツ</t>
    </rPh>
    <rPh sb="27" eb="29">
      <t>カイケイ</t>
    </rPh>
    <rPh sb="30" eb="32">
      <t>ツウジョウ</t>
    </rPh>
    <rPh sb="32" eb="34">
      <t>ヘンサイ</t>
    </rPh>
    <rPh sb="34" eb="35">
      <t>ブン</t>
    </rPh>
    <rPh sb="36" eb="38">
      <t>チホウ</t>
    </rPh>
    <rPh sb="38" eb="39">
      <t>サイ</t>
    </rPh>
    <rPh sb="39" eb="41">
      <t>ショウカン</t>
    </rPh>
    <rPh sb="41" eb="42">
      <t>ガク</t>
    </rPh>
    <rPh sb="43" eb="45">
      <t>ゲンショウ</t>
    </rPh>
    <rPh sb="53" eb="56">
      <t>コウサイヒ</t>
    </rPh>
    <rPh sb="56" eb="58">
      <t>ヒリツ</t>
    </rPh>
    <rPh sb="59" eb="61">
      <t>ゲンショウ</t>
    </rPh>
    <rPh sb="63" eb="65">
      <t>ケッカ</t>
    </rPh>
    <rPh sb="73" eb="75">
      <t>ネンド</t>
    </rPh>
    <rPh sb="75" eb="77">
      <t>イコウ</t>
    </rPh>
    <rPh sb="79" eb="81">
      <t>イッパン</t>
    </rPh>
    <rPh sb="81" eb="83">
      <t>カイケイ</t>
    </rPh>
    <rPh sb="152" eb="154">
      <t>ジッシ</t>
    </rPh>
    <rPh sb="155" eb="156">
      <t>トモナ</t>
    </rPh>
    <rPh sb="157" eb="159">
      <t>カリイレ</t>
    </rPh>
    <rPh sb="162" eb="163">
      <t>エ</t>
    </rPh>
    <rPh sb="169" eb="172">
      <t>ゼンタイテキ</t>
    </rPh>
    <rPh sb="174" eb="176">
      <t>ゲンショウ</t>
    </rPh>
    <rPh sb="176" eb="178">
      <t>ケイコウ</t>
    </rPh>
    <rPh sb="183" eb="184">
      <t>フタタ</t>
    </rPh>
    <rPh sb="185" eb="187">
      <t>ジョウショウ</t>
    </rPh>
    <rPh sb="192" eb="193">
      <t>カンガ</t>
    </rPh>
    <phoneticPr fontId="5"/>
  </si>
  <si>
    <t>将来負担比率</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</si>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</sst>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5815-470E-BE5B-D49260FE7C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43739</c:v>
                </c:pt>
                <c:pt idx="1">
                  <c:v>40497</c:v>
                </c:pt>
                <c:pt idx="2">
                  <c:v>40284</c:v>
                </c:pt>
                <c:pt idx="3">
                  <c:v>32252</c:v>
                </c:pt>
                <c:pt idx="4">
                  <c:v>35357</c:v>
                </c:pt>
              </c:numCache>
            </c:numRef>
          </c:val>
          <c:smooth val="0"/>
          <c:extLst xmlns:c16r2="http://schemas.microsoft.com/office/drawing/2015/06/chart">
            <c:ext xmlns:c16="http://schemas.microsoft.com/office/drawing/2014/chart" uri="{C3380CC4-5D6E-409C-BE32-E72D297353CC}">
              <c16:uniqueId val="{00000001-5815-470E-BE5B-D49260FE7C6D}"/>
            </c:ext>
          </c:extLst>
        </c:ser>
        <c:dLbls>
          <c:showLegendKey val="0"/>
          <c:showVal val="0"/>
          <c:showCatName val="0"/>
          <c:showSerName val="0"/>
          <c:showPercent val="0"/>
          <c:showBubbleSize val="0"/>
        </c:dLbls>
        <c:marker val="1"/>
        <c:smooth val="0"/>
        <c:axId val="269755200"/>
        <c:axId val="269755592"/>
      </c:lineChart>
      <c:catAx>
        <c:axId val="269755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9755592"/>
        <c:crosses val="autoZero"/>
        <c:auto val="1"/>
        <c:lblAlgn val="ctr"/>
        <c:lblOffset val="100"/>
        <c:tickLblSkip val="1"/>
        <c:tickMarkSkip val="1"/>
        <c:noMultiLvlLbl val="0"/>
      </c:catAx>
      <c:valAx>
        <c:axId val="26975559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9755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5.81</c:v>
                </c:pt>
                <c:pt idx="1">
                  <c:v>5.79</c:v>
                </c:pt>
                <c:pt idx="2">
                  <c:v>9.42</c:v>
                </c:pt>
                <c:pt idx="3">
                  <c:v>5.5</c:v>
                </c:pt>
                <c:pt idx="4">
                  <c:v>7.14</c:v>
                </c:pt>
              </c:numCache>
            </c:numRef>
          </c:val>
          <c:extLst xmlns:c16r2="http://schemas.microsoft.com/office/drawing/2015/06/chart">
            <c:ext xmlns:c16="http://schemas.microsoft.com/office/drawing/2014/chart" uri="{C3380CC4-5D6E-409C-BE32-E72D297353CC}">
              <c16:uniqueId val="{00000000-E44F-4305-BAF4-C998588C2E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32.57</c:v>
                </c:pt>
                <c:pt idx="1">
                  <c:v>28.21</c:v>
                </c:pt>
                <c:pt idx="2">
                  <c:v>31.27</c:v>
                </c:pt>
                <c:pt idx="3">
                  <c:v>34.979999999999997</c:v>
                </c:pt>
                <c:pt idx="4">
                  <c:v>42.64</c:v>
                </c:pt>
              </c:numCache>
            </c:numRef>
          </c:val>
          <c:extLst xmlns:c16r2="http://schemas.microsoft.com/office/drawing/2015/06/chart">
            <c:ext xmlns:c16="http://schemas.microsoft.com/office/drawing/2014/chart" uri="{C3380CC4-5D6E-409C-BE32-E72D297353CC}">
              <c16:uniqueId val="{00000001-E44F-4305-BAF4-C998588C2E28}"/>
            </c:ext>
          </c:extLst>
        </c:ser>
        <c:dLbls>
          <c:showLegendKey val="0"/>
          <c:showVal val="0"/>
          <c:showCatName val="0"/>
          <c:showSerName val="0"/>
          <c:showPercent val="0"/>
          <c:showBubbleSize val="0"/>
        </c:dLbls>
        <c:gapWidth val="250"/>
        <c:overlap val="100"/>
        <c:axId val="269756768"/>
        <c:axId val="269759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4.3600000000000003</c:v>
                </c:pt>
                <c:pt idx="1">
                  <c:v>-4.32</c:v>
                </c:pt>
                <c:pt idx="2">
                  <c:v>6.18</c:v>
                </c:pt>
                <c:pt idx="3">
                  <c:v>0.57999999999999996</c:v>
                </c:pt>
                <c:pt idx="4">
                  <c:v>8.99</c:v>
                </c:pt>
              </c:numCache>
            </c:numRef>
          </c:val>
          <c:smooth val="0"/>
          <c:extLst xmlns:c16r2="http://schemas.microsoft.com/office/drawing/2015/06/chart">
            <c:ext xmlns:c16="http://schemas.microsoft.com/office/drawing/2014/chart" uri="{C3380CC4-5D6E-409C-BE32-E72D297353CC}">
              <c16:uniqueId val="{00000002-E44F-4305-BAF4-C998588C2E28}"/>
            </c:ext>
          </c:extLst>
        </c:ser>
        <c:dLbls>
          <c:showLegendKey val="0"/>
          <c:showVal val="0"/>
          <c:showCatName val="0"/>
          <c:showSerName val="0"/>
          <c:showPercent val="0"/>
          <c:showBubbleSize val="0"/>
        </c:dLbls>
        <c:marker val="1"/>
        <c:smooth val="0"/>
        <c:axId val="269756768"/>
        <c:axId val="269759120"/>
      </c:lineChart>
      <c:catAx>
        <c:axId val="26975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9759120"/>
        <c:crosses val="autoZero"/>
        <c:auto val="1"/>
        <c:lblAlgn val="ctr"/>
        <c:lblOffset val="100"/>
        <c:tickLblSkip val="1"/>
        <c:tickMarkSkip val="1"/>
        <c:noMultiLvlLbl val="0"/>
      </c:catAx>
      <c:valAx>
        <c:axId val="269759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75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DD5-45A0-B183-23BA065AF1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DD5-45A0-B183-23BA065AF1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DD5-45A0-B183-23BA065AF12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DD5-45A0-B183-23BA065AF12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3DD5-45A0-B183-23BA065AF12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0.12</c:v>
                </c:pt>
                <c:pt idx="4">
                  <c:v>#N/A</c:v>
                </c:pt>
                <c:pt idx="5">
                  <c:v>0.11</c:v>
                </c:pt>
                <c:pt idx="6">
                  <c:v>#N/A</c:v>
                </c:pt>
                <c:pt idx="7">
                  <c:v>0.16</c:v>
                </c:pt>
                <c:pt idx="8">
                  <c:v>#N/A</c:v>
                </c:pt>
                <c:pt idx="9">
                  <c:v>0.14000000000000001</c:v>
                </c:pt>
              </c:numCache>
            </c:numRef>
          </c:val>
          <c:extLst xmlns:c16r2="http://schemas.microsoft.com/office/drawing/2015/06/chart">
            <c:ext xmlns:c16="http://schemas.microsoft.com/office/drawing/2014/chart" uri="{C3380CC4-5D6E-409C-BE32-E72D297353CC}">
              <c16:uniqueId val="{00000005-3DD5-45A0-B183-23BA065AF12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c:v>
                </c:pt>
                <c:pt idx="2">
                  <c:v>#N/A</c:v>
                </c:pt>
                <c:pt idx="3">
                  <c:v>0.46</c:v>
                </c:pt>
                <c:pt idx="4">
                  <c:v>#N/A</c:v>
                </c:pt>
                <c:pt idx="5">
                  <c:v>0.35</c:v>
                </c:pt>
                <c:pt idx="6">
                  <c:v>#N/A</c:v>
                </c:pt>
                <c:pt idx="7">
                  <c:v>0.54</c:v>
                </c:pt>
                <c:pt idx="8">
                  <c:v>#N/A</c:v>
                </c:pt>
                <c:pt idx="9">
                  <c:v>0.86</c:v>
                </c:pt>
              </c:numCache>
            </c:numRef>
          </c:val>
          <c:extLst xmlns:c16r2="http://schemas.microsoft.com/office/drawing/2015/06/chart">
            <c:ext xmlns:c16="http://schemas.microsoft.com/office/drawing/2014/chart" uri="{C3380CC4-5D6E-409C-BE32-E72D297353CC}">
              <c16:uniqueId val="{00000006-3DD5-45A0-B183-23BA065AF12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2.2999999999999998</c:v>
                </c:pt>
                <c:pt idx="2">
                  <c:v>#N/A</c:v>
                </c:pt>
                <c:pt idx="3">
                  <c:v>1.51</c:v>
                </c:pt>
                <c:pt idx="4">
                  <c:v>#N/A</c:v>
                </c:pt>
                <c:pt idx="5">
                  <c:v>1.43</c:v>
                </c:pt>
                <c:pt idx="6">
                  <c:v>#N/A</c:v>
                </c:pt>
                <c:pt idx="7">
                  <c:v>0.75</c:v>
                </c:pt>
                <c:pt idx="8">
                  <c:v>#N/A</c:v>
                </c:pt>
                <c:pt idx="9">
                  <c:v>1.1200000000000001</c:v>
                </c:pt>
              </c:numCache>
            </c:numRef>
          </c:val>
          <c:extLst xmlns:c16r2="http://schemas.microsoft.com/office/drawing/2015/06/chart">
            <c:ext xmlns:c16="http://schemas.microsoft.com/office/drawing/2014/chart" uri="{C3380CC4-5D6E-409C-BE32-E72D297353CC}">
              <c16:uniqueId val="{00000007-3DD5-45A0-B183-23BA065AF12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1.34</c:v>
                </c:pt>
                <c:pt idx="2">
                  <c:v>#N/A</c:v>
                </c:pt>
                <c:pt idx="3">
                  <c:v>1.23</c:v>
                </c:pt>
                <c:pt idx="4">
                  <c:v>#N/A</c:v>
                </c:pt>
                <c:pt idx="5">
                  <c:v>1.66</c:v>
                </c:pt>
                <c:pt idx="6">
                  <c:v>#N/A</c:v>
                </c:pt>
                <c:pt idx="7">
                  <c:v>2.5499999999999998</c:v>
                </c:pt>
                <c:pt idx="8">
                  <c:v>#N/A</c:v>
                </c:pt>
                <c:pt idx="9">
                  <c:v>1.3</c:v>
                </c:pt>
              </c:numCache>
            </c:numRef>
          </c:val>
          <c:extLst xmlns:c16r2="http://schemas.microsoft.com/office/drawing/2015/06/chart">
            <c:ext xmlns:c16="http://schemas.microsoft.com/office/drawing/2014/chart" uri="{C3380CC4-5D6E-409C-BE32-E72D297353CC}">
              <c16:uniqueId val="{00000008-3DD5-45A0-B183-23BA065AF12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5.8</c:v>
                </c:pt>
                <c:pt idx="2">
                  <c:v>#N/A</c:v>
                </c:pt>
                <c:pt idx="3">
                  <c:v>5.79</c:v>
                </c:pt>
                <c:pt idx="4">
                  <c:v>#N/A</c:v>
                </c:pt>
                <c:pt idx="5">
                  <c:v>9.41</c:v>
                </c:pt>
                <c:pt idx="6">
                  <c:v>#N/A</c:v>
                </c:pt>
                <c:pt idx="7">
                  <c:v>5.5</c:v>
                </c:pt>
                <c:pt idx="8">
                  <c:v>#N/A</c:v>
                </c:pt>
                <c:pt idx="9">
                  <c:v>7.13</c:v>
                </c:pt>
              </c:numCache>
            </c:numRef>
          </c:val>
          <c:extLst xmlns:c16r2="http://schemas.microsoft.com/office/drawing/2015/06/chart">
            <c:ext xmlns:c16="http://schemas.microsoft.com/office/drawing/2014/chart" uri="{C3380CC4-5D6E-409C-BE32-E72D297353CC}">
              <c16:uniqueId val="{00000009-3DD5-45A0-B183-23BA065AF12C}"/>
            </c:ext>
          </c:extLst>
        </c:ser>
        <c:dLbls>
          <c:showLegendKey val="0"/>
          <c:showVal val="0"/>
          <c:showCatName val="0"/>
          <c:showSerName val="0"/>
          <c:showPercent val="0"/>
          <c:showBubbleSize val="0"/>
        </c:dLbls>
        <c:gapWidth val="150"/>
        <c:overlap val="100"/>
        <c:axId val="269757552"/>
        <c:axId val="269757944"/>
      </c:barChart>
      <c:catAx>
        <c:axId val="26975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757944"/>
        <c:crosses val="autoZero"/>
        <c:auto val="1"/>
        <c:lblAlgn val="ctr"/>
        <c:lblOffset val="100"/>
        <c:tickLblSkip val="1"/>
        <c:tickMarkSkip val="1"/>
        <c:noMultiLvlLbl val="0"/>
      </c:catAx>
      <c:valAx>
        <c:axId val="269757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757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780</c:v>
                </c:pt>
                <c:pt idx="5">
                  <c:v>796</c:v>
                </c:pt>
                <c:pt idx="8">
                  <c:v>851</c:v>
                </c:pt>
                <c:pt idx="11">
                  <c:v>855</c:v>
                </c:pt>
                <c:pt idx="14">
                  <c:v>848</c:v>
                </c:pt>
              </c:numCache>
            </c:numRef>
          </c:val>
          <c:extLst xmlns:c16r2="http://schemas.microsoft.com/office/drawing/2015/06/chart">
            <c:ext xmlns:c16="http://schemas.microsoft.com/office/drawing/2014/chart" uri="{C3380CC4-5D6E-409C-BE32-E72D297353CC}">
              <c16:uniqueId val="{00000000-65DA-4E0D-BE80-F0F8092C39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5DA-4E0D-BE80-F0F8092C39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5DA-4E0D-BE80-F0F8092C39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117</c:v>
                </c:pt>
                <c:pt idx="3">
                  <c:v>122</c:v>
                </c:pt>
                <c:pt idx="6">
                  <c:v>137</c:v>
                </c:pt>
                <c:pt idx="9">
                  <c:v>138</c:v>
                </c:pt>
                <c:pt idx="12">
                  <c:v>123</c:v>
                </c:pt>
              </c:numCache>
            </c:numRef>
          </c:val>
          <c:extLst xmlns:c16r2="http://schemas.microsoft.com/office/drawing/2015/06/chart">
            <c:ext xmlns:c16="http://schemas.microsoft.com/office/drawing/2014/chart" uri="{C3380CC4-5D6E-409C-BE32-E72D297353CC}">
              <c16:uniqueId val="{00000003-65DA-4E0D-BE80-F0F8092C39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357</c:v>
                </c:pt>
                <c:pt idx="3">
                  <c:v>343</c:v>
                </c:pt>
                <c:pt idx="6">
                  <c:v>364</c:v>
                </c:pt>
                <c:pt idx="9">
                  <c:v>364</c:v>
                </c:pt>
                <c:pt idx="12">
                  <c:v>322</c:v>
                </c:pt>
              </c:numCache>
            </c:numRef>
          </c:val>
          <c:extLst xmlns:c16r2="http://schemas.microsoft.com/office/drawing/2015/06/chart">
            <c:ext xmlns:c16="http://schemas.microsoft.com/office/drawing/2014/chart" uri="{C3380CC4-5D6E-409C-BE32-E72D297353CC}">
              <c16:uniqueId val="{00000004-65DA-4E0D-BE80-F0F8092C39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DA-4E0D-BE80-F0F8092C39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DA-4E0D-BE80-F0F8092C39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562</c:v>
                </c:pt>
                <c:pt idx="3">
                  <c:v>563</c:v>
                </c:pt>
                <c:pt idx="6">
                  <c:v>510</c:v>
                </c:pt>
                <c:pt idx="9">
                  <c:v>531</c:v>
                </c:pt>
                <c:pt idx="12">
                  <c:v>549</c:v>
                </c:pt>
              </c:numCache>
            </c:numRef>
          </c:val>
          <c:extLst xmlns:c16r2="http://schemas.microsoft.com/office/drawing/2015/06/chart">
            <c:ext xmlns:c16="http://schemas.microsoft.com/office/drawing/2014/chart" uri="{C3380CC4-5D6E-409C-BE32-E72D297353CC}">
              <c16:uniqueId val="{00000007-65DA-4E0D-BE80-F0F8092C390B}"/>
            </c:ext>
          </c:extLst>
        </c:ser>
        <c:dLbls>
          <c:showLegendKey val="0"/>
          <c:showVal val="0"/>
          <c:showCatName val="0"/>
          <c:showSerName val="0"/>
          <c:showPercent val="0"/>
          <c:showBubbleSize val="0"/>
        </c:dLbls>
        <c:gapWidth val="100"/>
        <c:overlap val="100"/>
        <c:axId val="269758728"/>
        <c:axId val="269759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256</c:v>
                </c:pt>
                <c:pt idx="2">
                  <c:v>#N/A</c:v>
                </c:pt>
                <c:pt idx="3">
                  <c:v>#N/A</c:v>
                </c:pt>
                <c:pt idx="4">
                  <c:v>232</c:v>
                </c:pt>
                <c:pt idx="5">
                  <c:v>#N/A</c:v>
                </c:pt>
                <c:pt idx="6">
                  <c:v>#N/A</c:v>
                </c:pt>
                <c:pt idx="7">
                  <c:v>160</c:v>
                </c:pt>
                <c:pt idx="8">
                  <c:v>#N/A</c:v>
                </c:pt>
                <c:pt idx="9">
                  <c:v>#N/A</c:v>
                </c:pt>
                <c:pt idx="10">
                  <c:v>178</c:v>
                </c:pt>
                <c:pt idx="11">
                  <c:v>#N/A</c:v>
                </c:pt>
                <c:pt idx="12">
                  <c:v>#N/A</c:v>
                </c:pt>
                <c:pt idx="13">
                  <c:v>146</c:v>
                </c:pt>
                <c:pt idx="14">
                  <c:v>#N/A</c:v>
                </c:pt>
              </c:numCache>
            </c:numRef>
          </c:val>
          <c:smooth val="0"/>
          <c:extLst xmlns:c16r2="http://schemas.microsoft.com/office/drawing/2015/06/chart">
            <c:ext xmlns:c16="http://schemas.microsoft.com/office/drawing/2014/chart" uri="{C3380CC4-5D6E-409C-BE32-E72D297353CC}">
              <c16:uniqueId val="{00000008-65DA-4E0D-BE80-F0F8092C390B}"/>
            </c:ext>
          </c:extLst>
        </c:ser>
        <c:dLbls>
          <c:showLegendKey val="0"/>
          <c:showVal val="0"/>
          <c:showCatName val="0"/>
          <c:showSerName val="0"/>
          <c:showPercent val="0"/>
          <c:showBubbleSize val="0"/>
        </c:dLbls>
        <c:marker val="1"/>
        <c:smooth val="0"/>
        <c:axId val="269758728"/>
        <c:axId val="269759904"/>
      </c:lineChart>
      <c:catAx>
        <c:axId val="269758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759904"/>
        <c:crosses val="autoZero"/>
        <c:auto val="1"/>
        <c:lblAlgn val="ctr"/>
        <c:lblOffset val="100"/>
        <c:tickLblSkip val="1"/>
        <c:tickMarkSkip val="1"/>
        <c:noMultiLvlLbl val="0"/>
      </c:catAx>
      <c:valAx>
        <c:axId val="269759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758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7792</c:v>
                </c:pt>
                <c:pt idx="5">
                  <c:v>7682</c:v>
                </c:pt>
                <c:pt idx="8">
                  <c:v>7623</c:v>
                </c:pt>
                <c:pt idx="11">
                  <c:v>7541</c:v>
                </c:pt>
                <c:pt idx="14">
                  <c:v>7291</c:v>
                </c:pt>
              </c:numCache>
            </c:numRef>
          </c:val>
          <c:extLst xmlns:c16r2="http://schemas.microsoft.com/office/drawing/2015/06/chart">
            <c:ext xmlns:c16="http://schemas.microsoft.com/office/drawing/2014/chart" uri="{C3380CC4-5D6E-409C-BE32-E72D297353CC}">
              <c16:uniqueId val="{00000000-A943-4435-8A31-A37AC4F54E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1939</c:v>
                </c:pt>
                <c:pt idx="5">
                  <c:v>1842</c:v>
                </c:pt>
                <c:pt idx="8">
                  <c:v>1817</c:v>
                </c:pt>
                <c:pt idx="11">
                  <c:v>1774</c:v>
                </c:pt>
                <c:pt idx="14">
                  <c:v>1704</c:v>
                </c:pt>
              </c:numCache>
            </c:numRef>
          </c:val>
          <c:extLst xmlns:c16r2="http://schemas.microsoft.com/office/drawing/2015/06/chart">
            <c:ext xmlns:c16="http://schemas.microsoft.com/office/drawing/2014/chart" uri="{C3380CC4-5D6E-409C-BE32-E72D297353CC}">
              <c16:uniqueId val="{00000001-A943-4435-8A31-A37AC4F54E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1952</c:v>
                </c:pt>
                <c:pt idx="5">
                  <c:v>1853</c:v>
                </c:pt>
                <c:pt idx="8">
                  <c:v>1981</c:v>
                </c:pt>
                <c:pt idx="11">
                  <c:v>2276</c:v>
                </c:pt>
                <c:pt idx="14">
                  <c:v>2682</c:v>
                </c:pt>
              </c:numCache>
            </c:numRef>
          </c:val>
          <c:extLst xmlns:c16r2="http://schemas.microsoft.com/office/drawing/2015/06/chart">
            <c:ext xmlns:c16="http://schemas.microsoft.com/office/drawing/2014/chart" uri="{C3380CC4-5D6E-409C-BE32-E72D297353CC}">
              <c16:uniqueId val="{00000002-A943-4435-8A31-A37AC4F54E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943-4435-8A31-A37AC4F54E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943-4435-8A31-A37AC4F54E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943-4435-8A31-A37AC4F54E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726</c:v>
                </c:pt>
                <c:pt idx="3">
                  <c:v>688</c:v>
                </c:pt>
                <c:pt idx="6">
                  <c:v>751</c:v>
                </c:pt>
                <c:pt idx="9">
                  <c:v>740</c:v>
                </c:pt>
                <c:pt idx="12">
                  <c:v>803</c:v>
                </c:pt>
              </c:numCache>
            </c:numRef>
          </c:val>
          <c:extLst xmlns:c16r2="http://schemas.microsoft.com/office/drawing/2015/06/chart">
            <c:ext xmlns:c16="http://schemas.microsoft.com/office/drawing/2014/chart" uri="{C3380CC4-5D6E-409C-BE32-E72D297353CC}">
              <c16:uniqueId val="{00000006-A943-4435-8A31-A37AC4F54E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2035</c:v>
                </c:pt>
                <c:pt idx="3">
                  <c:v>1883</c:v>
                </c:pt>
                <c:pt idx="6">
                  <c:v>1881</c:v>
                </c:pt>
                <c:pt idx="9">
                  <c:v>1788</c:v>
                </c:pt>
                <c:pt idx="12">
                  <c:v>1747</c:v>
                </c:pt>
              </c:numCache>
            </c:numRef>
          </c:val>
          <c:extLst xmlns:c16r2="http://schemas.microsoft.com/office/drawing/2015/06/chart">
            <c:ext xmlns:c16="http://schemas.microsoft.com/office/drawing/2014/chart" uri="{C3380CC4-5D6E-409C-BE32-E72D297353CC}">
              <c16:uniqueId val="{00000007-A943-4435-8A31-A37AC4F54E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3196</c:v>
                </c:pt>
                <c:pt idx="3">
                  <c:v>3068</c:v>
                </c:pt>
                <c:pt idx="6">
                  <c:v>2978</c:v>
                </c:pt>
                <c:pt idx="9">
                  <c:v>2825</c:v>
                </c:pt>
                <c:pt idx="12">
                  <c:v>2648</c:v>
                </c:pt>
              </c:numCache>
            </c:numRef>
          </c:val>
          <c:extLst xmlns:c16r2="http://schemas.microsoft.com/office/drawing/2015/06/chart">
            <c:ext xmlns:c16="http://schemas.microsoft.com/office/drawing/2014/chart" uri="{C3380CC4-5D6E-409C-BE32-E72D297353CC}">
              <c16:uniqueId val="{00000008-A943-4435-8A31-A37AC4F54E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943-4435-8A31-A37AC4F54E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6005</c:v>
                </c:pt>
                <c:pt idx="3">
                  <c:v>5933</c:v>
                </c:pt>
                <c:pt idx="6">
                  <c:v>5927</c:v>
                </c:pt>
                <c:pt idx="9">
                  <c:v>5879</c:v>
                </c:pt>
                <c:pt idx="12">
                  <c:v>5793</c:v>
                </c:pt>
              </c:numCache>
            </c:numRef>
          </c:val>
          <c:extLst xmlns:c16r2="http://schemas.microsoft.com/office/drawing/2015/06/chart">
            <c:ext xmlns:c16="http://schemas.microsoft.com/office/drawing/2014/chart" uri="{C3380CC4-5D6E-409C-BE32-E72D297353CC}">
              <c16:uniqueId val="{0000000A-A943-4435-8A31-A37AC4F54E18}"/>
            </c:ext>
          </c:extLst>
        </c:ser>
        <c:dLbls>
          <c:showLegendKey val="0"/>
          <c:showVal val="0"/>
          <c:showCatName val="0"/>
          <c:showSerName val="0"/>
          <c:showPercent val="0"/>
          <c:showBubbleSize val="0"/>
        </c:dLbls>
        <c:gapWidth val="100"/>
        <c:overlap val="100"/>
        <c:axId val="318736880"/>
        <c:axId val="318737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401</c:v>
                </c:pt>
                <c:pt idx="2">
                  <c:v>#N/A</c:v>
                </c:pt>
                <c:pt idx="3">
                  <c:v>#N/A</c:v>
                </c:pt>
                <c:pt idx="4">
                  <c:v>195</c:v>
                </c:pt>
                <c:pt idx="5">
                  <c:v>#N/A</c:v>
                </c:pt>
                <c:pt idx="6">
                  <c:v>#N/A</c:v>
                </c:pt>
                <c:pt idx="7">
                  <c:v>116</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943-4435-8A31-A37AC4F54E18}"/>
            </c:ext>
          </c:extLst>
        </c:ser>
        <c:dLbls>
          <c:showLegendKey val="0"/>
          <c:showVal val="0"/>
          <c:showCatName val="0"/>
          <c:showSerName val="0"/>
          <c:showPercent val="0"/>
          <c:showBubbleSize val="0"/>
        </c:dLbls>
        <c:marker val="1"/>
        <c:smooth val="0"/>
        <c:axId val="318736880"/>
        <c:axId val="318737664"/>
      </c:lineChart>
      <c:catAx>
        <c:axId val="31873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8737664"/>
        <c:crosses val="autoZero"/>
        <c:auto val="1"/>
        <c:lblAlgn val="ctr"/>
        <c:lblOffset val="100"/>
        <c:tickLblSkip val="1"/>
        <c:tickMarkSkip val="1"/>
        <c:noMultiLvlLbl val="0"/>
      </c:catAx>
      <c:valAx>
        <c:axId val="318737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873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1301</c:v>
                </c:pt>
                <c:pt idx="1">
                  <c:v>1484</c:v>
                </c:pt>
                <c:pt idx="2">
                  <c:v>1795</c:v>
                </c:pt>
              </c:numCache>
            </c:numRef>
          </c:val>
          <c:extLst xmlns:c16r2="http://schemas.microsoft.com/office/drawing/2015/06/chart">
            <c:ext xmlns:c16="http://schemas.microsoft.com/office/drawing/2014/chart" uri="{C3380CC4-5D6E-409C-BE32-E72D297353CC}">
              <c16:uniqueId val="{00000000-D9D1-49BF-A535-04A21940A4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163</c:v>
                </c:pt>
                <c:pt idx="1">
                  <c:v>163</c:v>
                </c:pt>
                <c:pt idx="2">
                  <c:v>163</c:v>
                </c:pt>
              </c:numCache>
            </c:numRef>
          </c:val>
          <c:extLst xmlns:c16r2="http://schemas.microsoft.com/office/drawing/2015/06/chart">
            <c:ext xmlns:c16="http://schemas.microsoft.com/office/drawing/2014/chart" uri="{C3380CC4-5D6E-409C-BE32-E72D297353CC}">
              <c16:uniqueId val="{00000001-D9D1-49BF-A535-04A21940A4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319</c:v>
                </c:pt>
                <c:pt idx="1">
                  <c:v>424</c:v>
                </c:pt>
                <c:pt idx="2">
                  <c:v>555</c:v>
                </c:pt>
              </c:numCache>
            </c:numRef>
          </c:val>
          <c:extLst xmlns:c16r2="http://schemas.microsoft.com/office/drawing/2015/06/chart">
            <c:ext xmlns:c16="http://schemas.microsoft.com/office/drawing/2014/chart" uri="{C3380CC4-5D6E-409C-BE32-E72D297353CC}">
              <c16:uniqueId val="{00000002-D9D1-49BF-A535-04A21940A416}"/>
            </c:ext>
          </c:extLst>
        </c:ser>
        <c:dLbls>
          <c:showLegendKey val="0"/>
          <c:showVal val="0"/>
          <c:showCatName val="0"/>
          <c:showSerName val="0"/>
          <c:showPercent val="0"/>
          <c:showBubbleSize val="0"/>
        </c:dLbls>
        <c:gapWidth val="120"/>
        <c:overlap val="100"/>
        <c:axId val="318739232"/>
        <c:axId val="318737272"/>
      </c:barChart>
      <c:catAx>
        <c:axId val="31873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8737272"/>
        <c:crosses val="autoZero"/>
        <c:auto val="1"/>
        <c:lblAlgn val="ctr"/>
        <c:lblOffset val="100"/>
        <c:tickLblSkip val="1"/>
        <c:tickMarkSkip val="1"/>
        <c:noMultiLvlLbl val="0"/>
      </c:catAx>
      <c:valAx>
        <c:axId val="318737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873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C09-41DC-85EE-DD354BD1F4BE}"/>
                </c:ext>
                <c:ext xmlns:c15="http://schemas.microsoft.com/office/drawing/2012/chart" uri="{CE6537A1-D6FC-4f65-9D91-7224C49458BB}">
                  <c15:dlblFieldTable>
                    <c15:dlblFTEntry>
                      <c15:txfldGUID>{5BEAB368-8697-4F6D-BD38-3CC27A5024B5}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C09-41DC-85EE-DD354BD1F4BE}"/>
                </c:ext>
                <c:ext xmlns:c15="http://schemas.microsoft.com/office/drawing/2012/chart" uri="{CE6537A1-D6FC-4f65-9D91-7224C49458BB}">
                  <c15:dlblFieldTable>
                    <c15:dlblFTEntry>
                      <c15:txfldGUID>{45BC1CC7-51E4-41DF-8A6D-C39BFD87C540}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C09-41DC-85EE-DD354BD1F4BE}"/>
                </c:ext>
                <c:ext xmlns:c15="http://schemas.microsoft.com/office/drawing/2012/chart" uri="{CE6537A1-D6FC-4f65-9D91-7224C49458BB}">
                  <c15:dlblFieldTable>
                    <c15:dlblFTEntry>
                      <c15:txfldGUID>{5D27B286-E2C7-4A47-91C5-71A535FA649B}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C09-41DC-85EE-DD354BD1F4BE}"/>
                </c:ext>
                <c:ext xmlns:c15="http://schemas.microsoft.com/office/drawing/2012/chart" uri="{CE6537A1-D6FC-4f65-9D91-7224C49458BB}">
                  <c15:dlblFieldTable>
                    <c15:dlblFTEntry>
                      <c15:txfldGUID>{44D04CDF-F18E-4C45-A737-FEF797D38C78}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C09-41DC-85EE-DD354BD1F4BE}"/>
                </c:ext>
                <c:ext xmlns:c15="http://schemas.microsoft.com/office/drawing/2012/chart" uri="{CE6537A1-D6FC-4f65-9D91-7224C49458BB}">
                  <c15:dlblFieldTable>
                    <c15:dlblFTEntry>
                      <c15:txfldGUID>{9DEDFFEE-945F-4E69-B3B0-B37D939A4FDE}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C09-41DC-85EE-DD354BD1F4BE}"/>
                </c:ext>
                <c:ext xmlns:c15="http://schemas.microsoft.com/office/drawing/2012/chart" uri="{CE6537A1-D6FC-4f65-9D91-7224C49458BB}">
                  <c15:dlblFieldTable>
                    <c15:dlblFTEntry>
                      <c15:txfldGUID>{C3F09182-675B-4124-ABC6-60E6188B8436}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C09-41DC-85EE-DD354BD1F4BE}"/>
                </c:ext>
                <c:ext xmlns:c15="http://schemas.microsoft.com/office/drawing/2012/chart" uri="{CE6537A1-D6FC-4f65-9D91-7224C49458BB}">
                  <c15:dlblFieldTable>
                    <c15:dlblFTEntry>
                      <c15:txfldGUID>{F7EB979F-2FAC-4444-945E-6BC05AC10751}</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C09-41DC-85EE-DD354BD1F4BE}"/>
                </c:ext>
                <c:ext xmlns:c15="http://schemas.microsoft.com/office/drawing/2012/chart" uri="{CE6537A1-D6FC-4f65-9D91-7224C49458BB}">
                  <c15:dlblFieldTable>
                    <c15:dlblFTEntry>
                      <c15:txfldGUID>{4F9C594E-0843-4F80-B17F-A1E124BEB6B0}</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C09-41DC-85EE-DD354BD1F4BE}"/>
                </c:ext>
                <c:ext xmlns:c15="http://schemas.microsoft.com/office/drawing/2012/chart" uri="{CE6537A1-D6FC-4f65-9D91-7224C49458BB}">
                  <c15:dlblFieldTable>
                    <c15:dlblFTEntry>
                      <c15:txfldGUID>{B1422072-75A6-4CF4-9CE8-9A87975BDFB2}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55.6</c:v>
                </c:pt>
                <c:pt idx="16">
                  <c:v>56.7</c:v>
                </c:pt>
                <c:pt idx="24">
                  <c:v>57.7</c:v>
                </c:pt>
                <c:pt idx="32">
                  <c:v>57.7</c:v>
                </c:pt>
              </c:numCache>
            </c:numRef>
          </c:xVal>
          <c:yVal>
            <c:numRef>
              <c:f>公会計指標分析・財政指標組合せ分析表!$BP$51:$DC$51</c:f>
              <c:numCache>
                <c:formatCode>#,##0.0;"▲ "#,##0.0</c:formatCode>
                <c:ptCount val="40"/>
                <c:pt idx="8">
                  <c:v>5.4</c:v>
                </c:pt>
                <c:pt idx="16">
                  <c:v>3.3</c:v>
                </c:pt>
              </c:numCache>
            </c:numRef>
          </c:yVal>
          <c:smooth val="0"/>
          <c:extLst xmlns:c16r2="http://schemas.microsoft.com/office/drawing/2015/06/chart">
            <c:ext xmlns:c16="http://schemas.microsoft.com/office/drawing/2014/chart" uri="{C3380CC4-5D6E-409C-BE32-E72D297353CC}">
              <c16:uniqueId val="{00000009-5C09-41DC-85EE-DD354BD1F4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C09-41DC-85EE-DD354BD1F4BE}"/>
                </c:ext>
                <c:ext xmlns:c15="http://schemas.microsoft.com/office/drawing/2012/chart" uri="{CE6537A1-D6FC-4f65-9D91-7224C49458BB}">
                  <c15:dlblFieldTable>
                    <c15:dlblFTEntry>
                      <c15:txfldGUID>{EC083CC6-FB3A-4614-8EFA-D686DE991221}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C09-41DC-85EE-DD354BD1F4BE}"/>
                </c:ext>
                <c:ext xmlns:c15="http://schemas.microsoft.com/office/drawing/2012/chart" uri="{CE6537A1-D6FC-4f65-9D91-7224C49458BB}">
                  <c15:dlblFieldTable>
                    <c15:dlblFTEntry>
                      <c15:txfldGUID>{818BE912-8205-4584-9718-7AF77AC94301}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C09-41DC-85EE-DD354BD1F4BE}"/>
                </c:ext>
                <c:ext xmlns:c15="http://schemas.microsoft.com/office/drawing/2012/chart" uri="{CE6537A1-D6FC-4f65-9D91-7224C49458BB}">
                  <c15:dlblFieldTable>
                    <c15:dlblFTEntry>
                      <c15:txfldGUID>{1C2A9353-6AA9-4ACA-8CAD-371A181D2794}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C09-41DC-85EE-DD354BD1F4BE}"/>
                </c:ext>
                <c:ext xmlns:c15="http://schemas.microsoft.com/office/drawing/2012/chart" uri="{CE6537A1-D6FC-4f65-9D91-7224C49458BB}">
                  <c15:dlblFieldTable>
                    <c15:dlblFTEntry>
                      <c15:txfldGUID>{05BEA91F-0B56-4F00-B527-D669554EDC38}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C09-41DC-85EE-DD354BD1F4BE}"/>
                </c:ext>
                <c:ext xmlns:c15="http://schemas.microsoft.com/office/drawing/2012/chart" uri="{CE6537A1-D6FC-4f65-9D91-7224C49458BB}">
                  <c15:dlblFieldTable>
                    <c15:dlblFTEntry>
                      <c15:txfldGUID>{DB1E765D-A313-42ED-AA15-BA160D0779FB}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C09-41DC-85EE-DD354BD1F4BE}"/>
                </c:ext>
                <c:ext xmlns:c15="http://schemas.microsoft.com/office/drawing/2012/chart" uri="{CE6537A1-D6FC-4f65-9D91-7224C49458BB}">
                  <c15:dlblFieldTable>
                    <c15:dlblFTEntry>
                      <c15:txfldGUID>{89ADB00F-1B8C-4DB6-A83C-D9318AED5EF4}</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C09-41DC-85EE-DD354BD1F4BE}"/>
                </c:ext>
                <c:ext xmlns:c15="http://schemas.microsoft.com/office/drawing/2012/chart" uri="{CE6537A1-D6FC-4f65-9D91-7224C49458BB}">
                  <c15:dlblFieldTable>
                    <c15:dlblFTEntry>
                      <c15:txfldGUID>{46144424-93F2-485F-99E2-5A56796EAE83}</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C09-41DC-85EE-DD354BD1F4BE}"/>
                </c:ext>
                <c:ext xmlns:c15="http://schemas.microsoft.com/office/drawing/2012/chart" uri="{CE6537A1-D6FC-4f65-9D91-7224C49458BB}">
                  <c15:dlblFieldTable>
                    <c15:dlblFTEntry>
                      <c15:txfldGUID>{AF30F4F1-2984-46C6-A0FD-E926C50F7549}</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C09-41DC-85EE-DD354BD1F4BE}"/>
                </c:ext>
                <c:ext xmlns:c15="http://schemas.microsoft.com/office/drawing/2012/chart" uri="{CE6537A1-D6FC-4f65-9D91-7224C49458BB}">
                  <c15:dlblFieldTable>
                    <c15:dlblFTEntry>
                      <c15:txfldGUID>{0B2F5844-1CD4-466B-90BD-2C06BCE41550}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59.7</c:v>
                </c:pt>
                <c:pt idx="24">
                  <c:v>60</c:v>
                </c:pt>
                <c:pt idx="32">
                  <c:v>60.2</c:v>
                </c:pt>
              </c:numCache>
            </c:numRef>
          </c:xVal>
          <c:yVal>
            <c:numRef>
              <c:f>公会計指標分析・財政指標組合せ分析表!$BP$55:$DC$55</c:f>
              <c:numCache>
                <c:formatCode>#,##0.0;"▲ "#,##0.0</c:formatCode>
                <c:ptCount val="40"/>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5C09-41DC-85EE-DD354BD1F4BE}"/>
            </c:ext>
          </c:extLst>
        </c:ser>
        <c:dLbls>
          <c:showLegendKey val="0"/>
          <c:showVal val="1"/>
          <c:showCatName val="0"/>
          <c:showSerName val="0"/>
          <c:showPercent val="0"/>
          <c:showBubbleSize val="0"/>
        </c:dLbls>
        <c:axId val="383370552"/>
        <c:axId val="383370944"/>
      </c:scatterChart>
      <c:valAx>
        <c:axId val="383370552"/>
        <c:scaling>
          <c:orientation val="minMax"/>
          <c:max val="60.6"/>
          <c:min val="5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3370944"/>
        <c:crosses val="autoZero"/>
        <c:crossBetween val="midCat"/>
      </c:valAx>
      <c:valAx>
        <c:axId val="383370944"/>
        <c:scaling>
          <c:orientation val="minMax"/>
          <c:max val="3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3370552"/>
        <c:crosses val="autoZero"/>
        <c:crossBetween val="midCat"/>
        <c:majorUnit val="4.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F8D-48AE-9504-FF94803E56C3}"/>
                </c:ext>
                <c:ext xmlns:c15="http://schemas.microsoft.com/office/drawing/2012/chart" uri="{CE6537A1-D6FC-4f65-9D91-7224C49458BB}">
                  <c15:layout/>
                  <c15:dlblFieldTable>
                    <c15:dlblFTEntry>
                      <c15:txfldGUID>{6B284F0C-4828-4581-AFC8-5ACD6EAB5404}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F8D-48AE-9504-FF94803E56C3}"/>
                </c:ext>
                <c:ext xmlns:c15="http://schemas.microsoft.com/office/drawing/2012/chart" uri="{CE6537A1-D6FC-4f65-9D91-7224C49458BB}">
                  <c15:dlblFieldTable>
                    <c15:dlblFTEntry>
                      <c15:txfldGUID>{CA8B73BF-B4B5-425A-8EF8-CF65B9A7DAB6}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F8D-48AE-9504-FF94803E56C3}"/>
                </c:ext>
                <c:ext xmlns:c15="http://schemas.microsoft.com/office/drawing/2012/chart" uri="{CE6537A1-D6FC-4f65-9D91-7224C49458BB}">
                  <c15:dlblFieldTable>
                    <c15:dlblFTEntry>
                      <c15:txfldGUID>{A9D259AF-0911-4C69-8A61-A54820CA041F}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F8D-48AE-9504-FF94803E56C3}"/>
                </c:ext>
                <c:ext xmlns:c15="http://schemas.microsoft.com/office/drawing/2012/chart" uri="{CE6537A1-D6FC-4f65-9D91-7224C49458BB}">
                  <c15:dlblFieldTable>
                    <c15:dlblFTEntry>
                      <c15:txfldGUID>{73E27EBE-6FFD-4823-8B83-F0C1491D8157}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F8D-48AE-9504-FF94803E56C3}"/>
                </c:ext>
                <c:ext xmlns:c15="http://schemas.microsoft.com/office/drawing/2012/chart" uri="{CE6537A1-D6FC-4f65-9D91-7224C49458BB}">
                  <c15:dlblFieldTable>
                    <c15:dlblFTEntry>
                      <c15:txfldGUID>{A41E5773-DC04-4257-B110-A958F6C00729}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F8D-48AE-9504-FF94803E56C3}"/>
                </c:ext>
                <c:ext xmlns:c15="http://schemas.microsoft.com/office/drawing/2012/chart" uri="{CE6537A1-D6FC-4f65-9D91-7224C49458BB}">
                  <c15:layout/>
                  <c15:dlblFieldTable>
                    <c15:dlblFTEntry>
                      <c15:txfldGUID>{D35482E5-E5D7-4320-B4B7-CC8B2D8E66AF}</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F8D-48AE-9504-FF94803E56C3}"/>
                </c:ext>
                <c:ext xmlns:c15="http://schemas.microsoft.com/office/drawing/2012/chart" uri="{CE6537A1-D6FC-4f65-9D91-7224C49458BB}">
                  <c15:layout/>
                  <c15:dlblFieldTable>
                    <c15:dlblFTEntry>
                      <c15:txfldGUID>{10E71705-9658-448C-AA8B-A77B42160C36}</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F8D-48AE-9504-FF94803E56C3}"/>
                </c:ext>
                <c:ext xmlns:c15="http://schemas.microsoft.com/office/drawing/2012/chart" uri="{CE6537A1-D6FC-4f65-9D91-7224C49458BB}">
                  <c15:dlblFieldTable>
                    <c15:dlblFTEntry>
                      <c15:txfldGUID>{6BC06824-FBBD-405B-8A78-1CD118436210}</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F8D-48AE-9504-FF94803E56C3}"/>
                </c:ext>
                <c:ext xmlns:c15="http://schemas.microsoft.com/office/drawing/2012/chart" uri="{CE6537A1-D6FC-4f65-9D91-7224C49458BB}">
                  <c15:dlblFieldTable>
                    <c15:dlblFTEntry>
                      <c15:txfldGUID>{F9F015EC-A5B3-45DC-B4D1-175635ED83F7}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6.5</c:v>
                </c:pt>
                <c:pt idx="16">
                  <c:v>6</c:v>
                </c:pt>
                <c:pt idx="24">
                  <c:v>5.3</c:v>
                </c:pt>
                <c:pt idx="32">
                  <c:v>4.5</c:v>
                </c:pt>
              </c:numCache>
            </c:numRef>
          </c:xVal>
          <c:yVal>
            <c:numRef>
              <c:f>公会計指標分析・財政指標組合せ分析表!$BP$73:$DC$73</c:f>
              <c:numCache>
                <c:formatCode>#,##0.0;"▲ "#,##0.0</c:formatCode>
                <c:ptCount val="40"/>
                <c:pt idx="0">
                  <c:v>11</c:v>
                </c:pt>
                <c:pt idx="8">
                  <c:v>5.4</c:v>
                </c:pt>
                <c:pt idx="16">
                  <c:v>3.3</c:v>
                </c:pt>
              </c:numCache>
            </c:numRef>
          </c:yVal>
          <c:smooth val="0"/>
          <c:extLst xmlns:c16r2="http://schemas.microsoft.com/office/drawing/2015/06/chart">
            <c:ext xmlns:c16="http://schemas.microsoft.com/office/drawing/2014/chart" uri="{C3380CC4-5D6E-409C-BE32-E72D297353CC}">
              <c16:uniqueId val="{00000009-3F8D-48AE-9504-FF94803E56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F8D-48AE-9504-FF94803E56C3}"/>
                </c:ext>
                <c:ext xmlns:c15="http://schemas.microsoft.com/office/drawing/2012/chart" uri="{CE6537A1-D6FC-4f65-9D91-7224C49458BB}">
                  <c15:layout/>
                  <c15:dlblFieldTable>
                    <c15:dlblFTEntry>
                      <c15:txfldGUID>{3171337B-66B7-48A3-ABA0-FF08B5140154}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F8D-48AE-9504-FF94803E56C3}"/>
                </c:ext>
                <c:ext xmlns:c15="http://schemas.microsoft.com/office/drawing/2012/chart" uri="{CE6537A1-D6FC-4f65-9D91-7224C49458BB}">
                  <c15:dlblFieldTable>
                    <c15:dlblFTEntry>
                      <c15:txfldGUID>{9DD5850A-C067-445E-B60C-0545BD11CD4A}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F8D-48AE-9504-FF94803E56C3}"/>
                </c:ext>
                <c:ext xmlns:c15="http://schemas.microsoft.com/office/drawing/2012/chart" uri="{CE6537A1-D6FC-4f65-9D91-7224C49458BB}">
                  <c15:dlblFieldTable>
                    <c15:dlblFTEntry>
                      <c15:txfldGUID>{65108656-1C11-4C61-9191-4584C9BB8AD3}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F8D-48AE-9504-FF94803E56C3}"/>
                </c:ext>
                <c:ext xmlns:c15="http://schemas.microsoft.com/office/drawing/2012/chart" uri="{CE6537A1-D6FC-4f65-9D91-7224C49458BB}">
                  <c15:dlblFieldTable>
                    <c15:dlblFTEntry>
                      <c15:txfldGUID>{DAD6BCB4-4ACD-445F-B918-5E139CAAC2DA}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F8D-48AE-9504-FF94803E56C3}"/>
                </c:ext>
                <c:ext xmlns:c15="http://schemas.microsoft.com/office/drawing/2012/chart" uri="{CE6537A1-D6FC-4f65-9D91-7224C49458BB}">
                  <c15:dlblFieldTable>
                    <c15:dlblFTEntry>
                      <c15:txfldGUID>{E85B34FD-96C7-4D7F-BC86-C1ECA9BA0A87}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F8D-48AE-9504-FF94803E56C3}"/>
                </c:ext>
                <c:ext xmlns:c15="http://schemas.microsoft.com/office/drawing/2012/chart" uri="{CE6537A1-D6FC-4f65-9D91-7224C49458BB}">
                  <c15:layout/>
                  <c15:dlblFieldTable>
                    <c15:dlblFTEntry>
                      <c15:txfldGUID>{2EFEFB1A-4F4B-4044-B660-EDB7E4CA2A4B}</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F8D-48AE-9504-FF94803E56C3}"/>
                </c:ext>
                <c:ext xmlns:c15="http://schemas.microsoft.com/office/drawing/2012/chart" uri="{CE6537A1-D6FC-4f65-9D91-7224C49458BB}">
                  <c15:layout/>
                  <c15:dlblFieldTable>
                    <c15:dlblFTEntry>
                      <c15:txfldGUID>{7B1691F6-83D0-41F4-8FAC-29DEBC106D28}</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F8D-48AE-9504-FF94803E56C3}"/>
                </c:ext>
                <c:ext xmlns:c15="http://schemas.microsoft.com/office/drawing/2012/chart" uri="{CE6537A1-D6FC-4f65-9D91-7224C49458BB}">
                  <c15:layout/>
                  <c15:dlblFieldTable>
                    <c15:dlblFTEntry>
                      <c15:txfldGUID>{E645A7A3-2BE4-475C-8912-E7A645798B25}</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F8D-48AE-9504-FF94803E56C3}"/>
                </c:ext>
                <c:ext xmlns:c15="http://schemas.microsoft.com/office/drawing/2012/chart" uri="{CE6537A1-D6FC-4f65-9D91-7224C49458BB}">
                  <c15:layout/>
                  <c15:dlblFieldTable>
                    <c15:dlblFTEntry>
                      <c15:txfldGUID>{FEC9F3A3-E14A-477D-B357-C9148E84D84F}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3F8D-48AE-9504-FF94803E56C3}"/>
            </c:ext>
          </c:extLst>
        </c:ser>
        <c:dLbls>
          <c:showLegendKey val="0"/>
          <c:showVal val="1"/>
          <c:showCatName val="0"/>
          <c:showSerName val="0"/>
          <c:showPercent val="0"/>
          <c:showBubbleSize val="0"/>
        </c:dLbls>
        <c:axId val="383371336"/>
        <c:axId val="383375648"/>
      </c:scatterChart>
      <c:valAx>
        <c:axId val="383371336"/>
        <c:scaling>
          <c:orientation val="minMax"/>
          <c:max val="9.299999999999998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3375648"/>
        <c:crosses val="autoZero"/>
        <c:crossBetween val="midCat"/>
      </c:valAx>
      <c:valAx>
        <c:axId val="383375648"/>
        <c:scaling>
          <c:orientation val="minMax"/>
          <c:max val="4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3371336"/>
        <c:crosses val="autoZero"/>
        <c:crossBetween val="midCat"/>
        <c:majorUnit val="5.3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元利償還金の推移を見ると、過去に借り入れた起債の償還が進んだことにより、普通会計及び下水道会計とも、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年度に償還のピークを過ぎ、その後は減少傾向にあ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臨時財政対策債の償還額増加を主な理由として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増加傾向に転じている。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引き続き世代間の負担の公平と今後の財政負担に留意し、財政運営をしていく。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利用なし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債務負担行為は、土地開発公社土地代金であるが、償還計画に則り計画的に償還が進み、</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年度で解消した。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公営企業債等繰入見込額は、下水道特別会計における償還経費等であるが、地方債残高の減少に伴い着実に減少している。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一方、近年町では、基金保有額の増加に重点を置き財政運営を行っており、計画的に増加している。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将来負担額の減少及び充当可能基金の増に伴い、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将来負担比率はマイナスとな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・歳出削減の結果、財政調整基金に約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万円積み立てた他、大型商業施設と土地所有者との賃貸借契約終了後の道路整備等のため三吉野桜木地区整備基金に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森林の整備及びその整備の促進に関する施策に要する経費の財源に充てるため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を、令和元年度台風第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号に伴う災害復旧・復興に充てるため災害復旧・復興基金に約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万円を新たに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積み立てたことにより、基金全体として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・予算規模を踏まえ、基金本来の目的に沿った運用を行っていく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・社会資本等整備基金：学校・社会教育施設、公共下水道整備、その他社会資本等の整備に要する資金に充てる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・三吉野桜木地区整備基金：三吉野桜木地区の大規模商業地区に出店する大型商業施設と土地所有者との賃貸借契約終了後の道路整備等を円滑に行う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・福祉振興基金：町民が明るく健康で、高齢者や障害者にやさしい町づくり「ひので福祉村」実現のために社会福祉諸施策を安定的に推進・振興させる</a:t>
          </a:r>
          <a:endParaRPr lang="ja-JP" altLang="ja-JP" sz="14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森林環境整備基金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森林の整備及びその整備の促進に関する施策に要する経費の財源に充てる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災害復旧・復興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災害復旧及び復興等に関する施策に要する経費の財源に充てる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・三吉野桜木地区整備基金：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万円を積み立てることを想定し、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万円を積み立てたことによる増</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森林環境整備基金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森林環境譲与税譲与額のうち、将来事業に充てることを想定し、令和元年度約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万円を積み立てたことによる増</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災害復旧・復興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東京都市町村災害復旧・復興特別交付金の創設に伴い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後年復旧・復興に充てることを想定し、令和元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万円を積み立てたことによる増</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・社会資本等整備基金：将来の公共施設更新等に備え、歳入歳出予算の状況を勘案し、積み立てていく予定</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・三吉野桜木地区整備基金：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万円を積み立てることを想定し、毎年度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万円を積み立てていく予定</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森林環境譲与税譲与額のうち、将来事業に充てる分を積み立てていく予定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災害復旧・復興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復旧・復興計画に沿って取崩し、事業に充てていく予定</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・前年度からの決算剰余金及び歳出削減の結果、増額となった。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毎年度効率的な予算執行に努め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、引き続き残高の確保に努める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・地方債の償還計画を踏まえ、適切に運用していく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微増傾向にあり、前年度比で横ばいとなっている。当年度も、固定資産台帳システム切り替えの影響を差し引くと微増である。類似団体平均よりもやや低い値となっており、老朽化の進行度については健全な状態と言え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69" name="直線コネクタ 68"/>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70" name="有形固定資産減価償却率最小値テキスト"/>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71" name="直線コネクタ 70"/>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2"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3" name="直線コネクタ 72"/>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52299</xdr:rowOff>
    </xdr:from>
    <xdr:ext cx="405111" cy="259045"/>
    <xdr:sp macro="" textlink="">
      <xdr:nvSpPr>
        <xdr:cNvPr id="74" name="有形固定資産減価償却率平均値テキスト"/>
        <xdr:cNvSpPr txBox="1"/>
      </xdr:nvSpPr>
      <xdr:spPr>
        <a:xfrm>
          <a:off x="4813300" y="59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5" name="フローチャート: 判断 74"/>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6" name="フローチャート: 判断 75"/>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7" name="フローチャート: 判断 76"/>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8" name="フローチャート: 判断 77"/>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79" name="フローチャート: 判断 78"/>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155363</xdr:rowOff>
    </xdr:from>
    <xdr:to>
      <xdr:col>23</xdr:col>
      <xdr:colOff>136525</xdr:colOff>
      <xdr:row>30</xdr:row>
      <xdr:rowOff>85513</xdr:rowOff>
    </xdr:to>
    <xdr:sp macro="" textlink="">
      <xdr:nvSpPr>
        <xdr:cNvPr id="85" name="楕円 84"/>
        <xdr:cNvSpPr/>
      </xdr:nvSpPr>
      <xdr:spPr>
        <a:xfrm>
          <a:off x="47117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6790</xdr:rowOff>
    </xdr:from>
    <xdr:ext cx="405111" cy="259045"/>
    <xdr:sp macro="" textlink="">
      <xdr:nvSpPr>
        <xdr:cNvPr id="86" name="有形固定資産減価償却率該当値テキスト"/>
        <xdr:cNvSpPr txBox="1"/>
      </xdr:nvSpPr>
      <xdr:spPr>
        <a:xfrm>
          <a:off x="4813300" y="5750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155363</xdr:rowOff>
    </xdr:from>
    <xdr:to>
      <xdr:col>19</xdr:col>
      <xdr:colOff>187325</xdr:colOff>
      <xdr:row>30</xdr:row>
      <xdr:rowOff>85513</xdr:rowOff>
    </xdr:to>
    <xdr:sp macro="" textlink="">
      <xdr:nvSpPr>
        <xdr:cNvPr id="87" name="楕円 86"/>
        <xdr:cNvSpPr/>
      </xdr:nvSpPr>
      <xdr:spPr>
        <a:xfrm>
          <a:off x="4000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34713</xdr:rowOff>
    </xdr:from>
    <xdr:to>
      <xdr:col>23</xdr:col>
      <xdr:colOff>85725</xdr:colOff>
      <xdr:row>30</xdr:row>
      <xdr:rowOff>34713</xdr:rowOff>
    </xdr:to>
    <xdr:cxnSp macro="">
      <xdr:nvCxnSpPr>
        <xdr:cNvPr id="88" name="直線コネクタ 87"/>
        <xdr:cNvCxnSpPr/>
      </xdr:nvCxnSpPr>
      <xdr:spPr>
        <a:xfrm>
          <a:off x="4051300" y="5949738"/>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89" name="楕円 88"/>
        <xdr:cNvSpPr/>
      </xdr:nvSpPr>
      <xdr:spPr>
        <a:xfrm>
          <a:off x="3238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34713</xdr:rowOff>
    </xdr:to>
    <xdr:cxnSp macro="">
      <xdr:nvCxnSpPr>
        <xdr:cNvPr id="90" name="直線コネクタ 89"/>
        <xdr:cNvCxnSpPr/>
      </xdr:nvCxnSpPr>
      <xdr:spPr>
        <a:xfrm>
          <a:off x="3289300" y="591375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79798</xdr:rowOff>
    </xdr:from>
    <xdr:to>
      <xdr:col>11</xdr:col>
      <xdr:colOff>187325</xdr:colOff>
      <xdr:row>30</xdr:row>
      <xdr:rowOff>9948</xdr:rowOff>
    </xdr:to>
    <xdr:sp macro="" textlink="">
      <xdr:nvSpPr>
        <xdr:cNvPr id="91" name="楕円 90"/>
        <xdr:cNvSpPr/>
      </xdr:nvSpPr>
      <xdr:spPr>
        <a:xfrm>
          <a:off x="2476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130598</xdr:rowOff>
    </xdr:from>
    <xdr:to>
      <xdr:col>15</xdr:col>
      <xdr:colOff>136525</xdr:colOff>
      <xdr:row>29</xdr:row>
      <xdr:rowOff>170180</xdr:rowOff>
    </xdr:to>
    <xdr:cxnSp macro="">
      <xdr:nvCxnSpPr>
        <xdr:cNvPr id="92" name="直線コネクタ 91"/>
        <xdr:cNvCxnSpPr/>
      </xdr:nvCxnSpPr>
      <xdr:spPr>
        <a:xfrm>
          <a:off x="2527300" y="587417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159402</xdr:rowOff>
    </xdr:from>
    <xdr:ext cx="405111" cy="259045"/>
    <xdr:sp macro="" textlink="">
      <xdr:nvSpPr>
        <xdr:cNvPr id="93" name="n_1aveValue有形固定資産減価償却率"/>
        <xdr:cNvSpPr txBox="1"/>
      </xdr:nvSpPr>
      <xdr:spPr>
        <a:xfrm>
          <a:off x="3836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94" name="n_2aveValue有形固定資産減価償却率"/>
        <xdr:cNvSpPr txBox="1"/>
      </xdr:nvSpPr>
      <xdr:spPr>
        <a:xfrm>
          <a:off x="3086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5" name="n_3aveValue有形固定資産減価償却率"/>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96" name="n_4aveValue有形固定資産減価償却率"/>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102040</xdr:rowOff>
    </xdr:from>
    <xdr:ext cx="405111" cy="259045"/>
    <xdr:sp macro="" textlink="">
      <xdr:nvSpPr>
        <xdr:cNvPr id="97" name="n_1mainValue有形固定資産減価償却率"/>
        <xdr:cNvSpPr txBox="1"/>
      </xdr:nvSpPr>
      <xdr:spPr>
        <a:xfrm>
          <a:off x="38360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66057</xdr:rowOff>
    </xdr:from>
    <xdr:ext cx="405111" cy="259045"/>
    <xdr:sp macro="" textlink="">
      <xdr:nvSpPr>
        <xdr:cNvPr id="98" name="n_2mainValue有形固定資産減価償却率"/>
        <xdr:cNvSpPr txBox="1"/>
      </xdr:nvSpPr>
      <xdr:spPr>
        <a:xfrm>
          <a:off x="3086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26475</xdr:rowOff>
    </xdr:from>
    <xdr:ext cx="405111" cy="259045"/>
    <xdr:sp macro="" textlink="">
      <xdr:nvSpPr>
        <xdr:cNvPr id="99" name="n_3mainValue有形固定資産減価償却率"/>
        <xdr:cNvSpPr txBox="1"/>
      </xdr:nvSpPr>
      <xdr:spPr>
        <a:xfrm>
          <a:off x="2324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将来負担額は特別会計の地方債残高の減及び充当可能基金の増により、前年度より減少した。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Ｒ２年度以降、地方債残高の減少が見込まれる一方、基金の積み増しは困難が予想されることから、再び上昇していく可能性がある。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7" name="テキスト ボックス 116"/>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9" name="テキスト ボックス 118"/>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1" name="テキスト ボックス 120"/>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3" name="テキスト ボックス 12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5" name="テキスト ボックス 124"/>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136351</xdr:rowOff>
    </xdr:to>
    <xdr:cxnSp macro="">
      <xdr:nvCxnSpPr>
        <xdr:cNvPr id="128" name="直線コネクタ 127"/>
        <xdr:cNvCxnSpPr/>
      </xdr:nvCxnSpPr>
      <xdr:spPr>
        <a:xfrm flipV="1">
          <a:off x="14793595" y="5312833"/>
          <a:ext cx="1269" cy="108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140178</xdr:rowOff>
    </xdr:from>
    <xdr:ext cx="560923" cy="259045"/>
    <xdr:sp macro="" textlink="">
      <xdr:nvSpPr>
        <xdr:cNvPr id="129" name="債務償還比率最小値テキスト"/>
        <xdr:cNvSpPr txBox="1"/>
      </xdr:nvSpPr>
      <xdr:spPr>
        <a:xfrm>
          <a:off x="14846300" y="63981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136351</xdr:rowOff>
    </xdr:from>
    <xdr:to>
      <xdr:col>76</xdr:col>
      <xdr:colOff>111125</xdr:colOff>
      <xdr:row>32</xdr:row>
      <xdr:rowOff>136351</xdr:rowOff>
    </xdr:to>
    <xdr:cxnSp macro="">
      <xdr:nvCxnSpPr>
        <xdr:cNvPr id="130" name="直線コネクタ 129"/>
        <xdr:cNvCxnSpPr/>
      </xdr:nvCxnSpPr>
      <xdr:spPr>
        <a:xfrm>
          <a:off x="14706600" y="639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1"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2" name="直線コネクタ 131"/>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136885</xdr:rowOff>
    </xdr:from>
    <xdr:ext cx="469744" cy="259045"/>
    <xdr:sp macro="" textlink="">
      <xdr:nvSpPr>
        <xdr:cNvPr id="133" name="債務償還比率平均値テキスト"/>
        <xdr:cNvSpPr txBox="1"/>
      </xdr:nvSpPr>
      <xdr:spPr>
        <a:xfrm>
          <a:off x="14846300" y="5537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114008</xdr:rowOff>
    </xdr:from>
    <xdr:to>
      <xdr:col>76</xdr:col>
      <xdr:colOff>73025</xdr:colOff>
      <xdr:row>29</xdr:row>
      <xdr:rowOff>44158</xdr:rowOff>
    </xdr:to>
    <xdr:sp macro="" textlink="">
      <xdr:nvSpPr>
        <xdr:cNvPr id="134" name="フローチャート: 判断 133"/>
        <xdr:cNvSpPr/>
      </xdr:nvSpPr>
      <xdr:spPr>
        <a:xfrm>
          <a:off x="14744700" y="568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97384</xdr:rowOff>
    </xdr:from>
    <xdr:to>
      <xdr:col>72</xdr:col>
      <xdr:colOff>123825</xdr:colOff>
      <xdr:row>29</xdr:row>
      <xdr:rowOff>27534</xdr:rowOff>
    </xdr:to>
    <xdr:sp macro="" textlink="">
      <xdr:nvSpPr>
        <xdr:cNvPr id="135" name="フローチャート: 判断 134"/>
        <xdr:cNvSpPr/>
      </xdr:nvSpPr>
      <xdr:spPr>
        <a:xfrm>
          <a:off x="14033500" y="566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104724</xdr:rowOff>
    </xdr:from>
    <xdr:to>
      <xdr:col>68</xdr:col>
      <xdr:colOff>123825</xdr:colOff>
      <xdr:row>29</xdr:row>
      <xdr:rowOff>34874</xdr:rowOff>
    </xdr:to>
    <xdr:sp macro="" textlink="">
      <xdr:nvSpPr>
        <xdr:cNvPr id="136" name="フローチャート: 判断 135"/>
        <xdr:cNvSpPr/>
      </xdr:nvSpPr>
      <xdr:spPr>
        <a:xfrm>
          <a:off x="13271500" y="567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117391</xdr:rowOff>
    </xdr:from>
    <xdr:to>
      <xdr:col>64</xdr:col>
      <xdr:colOff>123825</xdr:colOff>
      <xdr:row>29</xdr:row>
      <xdr:rowOff>47541</xdr:rowOff>
    </xdr:to>
    <xdr:sp macro="" textlink="">
      <xdr:nvSpPr>
        <xdr:cNvPr id="137" name="フローチャート: 判断 136"/>
        <xdr:cNvSpPr/>
      </xdr:nvSpPr>
      <xdr:spPr>
        <a:xfrm>
          <a:off x="12509500" y="568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91770</xdr:rowOff>
    </xdr:from>
    <xdr:to>
      <xdr:col>60</xdr:col>
      <xdr:colOff>123825</xdr:colOff>
      <xdr:row>29</xdr:row>
      <xdr:rowOff>21920</xdr:rowOff>
    </xdr:to>
    <xdr:sp macro="" textlink="">
      <xdr:nvSpPr>
        <xdr:cNvPr id="138" name="フローチャート: 判断 137"/>
        <xdr:cNvSpPr/>
      </xdr:nvSpPr>
      <xdr:spPr>
        <a:xfrm>
          <a:off x="11747500" y="566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156803</xdr:rowOff>
    </xdr:from>
    <xdr:to>
      <xdr:col>76</xdr:col>
      <xdr:colOff>73025</xdr:colOff>
      <xdr:row>30</xdr:row>
      <xdr:rowOff>86953</xdr:rowOff>
    </xdr:to>
    <xdr:sp macro="" textlink="">
      <xdr:nvSpPr>
        <xdr:cNvPr id="144" name="楕円 143"/>
        <xdr:cNvSpPr/>
      </xdr:nvSpPr>
      <xdr:spPr>
        <a:xfrm>
          <a:off x="14744700" y="59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135230</xdr:rowOff>
    </xdr:from>
    <xdr:ext cx="469744" cy="259045"/>
    <xdr:sp macro="" textlink="">
      <xdr:nvSpPr>
        <xdr:cNvPr id="145" name="債務償還比率該当値テキスト"/>
        <xdr:cNvSpPr txBox="1"/>
      </xdr:nvSpPr>
      <xdr:spPr>
        <a:xfrm>
          <a:off x="14846300" y="587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126382</xdr:rowOff>
    </xdr:from>
    <xdr:to>
      <xdr:col>72</xdr:col>
      <xdr:colOff>123825</xdr:colOff>
      <xdr:row>32</xdr:row>
      <xdr:rowOff>56532</xdr:rowOff>
    </xdr:to>
    <xdr:sp macro="" textlink="">
      <xdr:nvSpPr>
        <xdr:cNvPr id="146" name="楕円 145"/>
        <xdr:cNvSpPr/>
      </xdr:nvSpPr>
      <xdr:spPr>
        <a:xfrm>
          <a:off x="14033500" y="62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36153</xdr:rowOff>
    </xdr:from>
    <xdr:to>
      <xdr:col>76</xdr:col>
      <xdr:colOff>22225</xdr:colOff>
      <xdr:row>32</xdr:row>
      <xdr:rowOff>5732</xdr:rowOff>
    </xdr:to>
    <xdr:cxnSp macro="">
      <xdr:nvCxnSpPr>
        <xdr:cNvPr id="147" name="直線コネクタ 146"/>
        <xdr:cNvCxnSpPr/>
      </xdr:nvCxnSpPr>
      <xdr:spPr>
        <a:xfrm flipV="1">
          <a:off x="14084300" y="5951178"/>
          <a:ext cx="711200" cy="31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149771</xdr:rowOff>
    </xdr:from>
    <xdr:to>
      <xdr:col>68</xdr:col>
      <xdr:colOff>123825</xdr:colOff>
      <xdr:row>32</xdr:row>
      <xdr:rowOff>79921</xdr:rowOff>
    </xdr:to>
    <xdr:sp macro="" textlink="">
      <xdr:nvSpPr>
        <xdr:cNvPr id="148" name="楕円 147"/>
        <xdr:cNvSpPr/>
      </xdr:nvSpPr>
      <xdr:spPr>
        <a:xfrm>
          <a:off x="13271500" y="62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5732</xdr:rowOff>
    </xdr:from>
    <xdr:to>
      <xdr:col>72</xdr:col>
      <xdr:colOff>73025</xdr:colOff>
      <xdr:row>32</xdr:row>
      <xdr:rowOff>29121</xdr:rowOff>
    </xdr:to>
    <xdr:cxnSp macro="">
      <xdr:nvCxnSpPr>
        <xdr:cNvPr id="149" name="直線コネクタ 148"/>
        <xdr:cNvCxnSpPr/>
      </xdr:nvCxnSpPr>
      <xdr:spPr>
        <a:xfrm flipV="1">
          <a:off x="13322300" y="6263657"/>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113809</xdr:rowOff>
    </xdr:from>
    <xdr:to>
      <xdr:col>64</xdr:col>
      <xdr:colOff>123825</xdr:colOff>
      <xdr:row>34</xdr:row>
      <xdr:rowOff>43959</xdr:rowOff>
    </xdr:to>
    <xdr:sp macro="" textlink="">
      <xdr:nvSpPr>
        <xdr:cNvPr id="150" name="楕円 149"/>
        <xdr:cNvSpPr/>
      </xdr:nvSpPr>
      <xdr:spPr>
        <a:xfrm>
          <a:off x="12509500" y="654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29121</xdr:rowOff>
    </xdr:from>
    <xdr:to>
      <xdr:col>68</xdr:col>
      <xdr:colOff>73025</xdr:colOff>
      <xdr:row>33</xdr:row>
      <xdr:rowOff>164609</xdr:rowOff>
    </xdr:to>
    <xdr:cxnSp macro="">
      <xdr:nvCxnSpPr>
        <xdr:cNvPr id="151" name="直線コネクタ 150"/>
        <xdr:cNvCxnSpPr/>
      </xdr:nvCxnSpPr>
      <xdr:spPr>
        <a:xfrm flipV="1">
          <a:off x="12560300" y="6287046"/>
          <a:ext cx="762000" cy="30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1592</xdr:rowOff>
    </xdr:from>
    <xdr:to>
      <xdr:col>60</xdr:col>
      <xdr:colOff>123825</xdr:colOff>
      <xdr:row>31</xdr:row>
      <xdr:rowOff>103192</xdr:rowOff>
    </xdr:to>
    <xdr:sp macro="" textlink="">
      <xdr:nvSpPr>
        <xdr:cNvPr id="152" name="楕円 151"/>
        <xdr:cNvSpPr/>
      </xdr:nvSpPr>
      <xdr:spPr>
        <a:xfrm>
          <a:off x="11747500" y="60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52392</xdr:rowOff>
    </xdr:from>
    <xdr:to>
      <xdr:col>64</xdr:col>
      <xdr:colOff>73025</xdr:colOff>
      <xdr:row>33</xdr:row>
      <xdr:rowOff>164609</xdr:rowOff>
    </xdr:to>
    <xdr:cxnSp macro="">
      <xdr:nvCxnSpPr>
        <xdr:cNvPr id="153" name="直線コネクタ 152"/>
        <xdr:cNvCxnSpPr/>
      </xdr:nvCxnSpPr>
      <xdr:spPr>
        <a:xfrm>
          <a:off x="11798300" y="6138867"/>
          <a:ext cx="762000" cy="45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44061</xdr:rowOff>
    </xdr:from>
    <xdr:ext cx="469744" cy="259045"/>
    <xdr:sp macro="" textlink="">
      <xdr:nvSpPr>
        <xdr:cNvPr id="154" name="n_1aveValue債務償還比率"/>
        <xdr:cNvSpPr txBox="1"/>
      </xdr:nvSpPr>
      <xdr:spPr>
        <a:xfrm>
          <a:off x="13836727" y="544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51401</xdr:rowOff>
    </xdr:from>
    <xdr:ext cx="469744" cy="259045"/>
    <xdr:sp macro="" textlink="">
      <xdr:nvSpPr>
        <xdr:cNvPr id="155" name="n_2aveValue債務償還比率"/>
        <xdr:cNvSpPr txBox="1"/>
      </xdr:nvSpPr>
      <xdr:spPr>
        <a:xfrm>
          <a:off x="13087427" y="54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64068</xdr:rowOff>
    </xdr:from>
    <xdr:ext cx="469744" cy="259045"/>
    <xdr:sp macro="" textlink="">
      <xdr:nvSpPr>
        <xdr:cNvPr id="156" name="n_3aveValue債務償還比率"/>
        <xdr:cNvSpPr txBox="1"/>
      </xdr:nvSpPr>
      <xdr:spPr>
        <a:xfrm>
          <a:off x="12325427" y="546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38447</xdr:rowOff>
    </xdr:from>
    <xdr:ext cx="469744" cy="259045"/>
    <xdr:sp macro="" textlink="">
      <xdr:nvSpPr>
        <xdr:cNvPr id="157" name="n_4aveValue債務償還比率"/>
        <xdr:cNvSpPr txBox="1"/>
      </xdr:nvSpPr>
      <xdr:spPr>
        <a:xfrm>
          <a:off x="11563427" y="543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47659</xdr:rowOff>
    </xdr:from>
    <xdr:ext cx="560923" cy="259045"/>
    <xdr:sp macro="" textlink="">
      <xdr:nvSpPr>
        <xdr:cNvPr id="158" name="n_1mainValue債務償還比率"/>
        <xdr:cNvSpPr txBox="1"/>
      </xdr:nvSpPr>
      <xdr:spPr>
        <a:xfrm>
          <a:off x="13791138" y="63055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71048</xdr:rowOff>
    </xdr:from>
    <xdr:ext cx="560923" cy="259045"/>
    <xdr:sp macro="" textlink="">
      <xdr:nvSpPr>
        <xdr:cNvPr id="159" name="n_2mainValue債務償還比率"/>
        <xdr:cNvSpPr txBox="1"/>
      </xdr:nvSpPr>
      <xdr:spPr>
        <a:xfrm>
          <a:off x="13041838" y="632897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35086</xdr:rowOff>
    </xdr:from>
    <xdr:ext cx="560923" cy="259045"/>
    <xdr:sp macro="" textlink="">
      <xdr:nvSpPr>
        <xdr:cNvPr id="160" name="n_3mainValue債務償還比率"/>
        <xdr:cNvSpPr txBox="1"/>
      </xdr:nvSpPr>
      <xdr:spPr>
        <a:xfrm>
          <a:off x="12279838" y="66359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94319</xdr:rowOff>
    </xdr:from>
    <xdr:ext cx="560923" cy="259045"/>
    <xdr:sp macro="" textlink="">
      <xdr:nvSpPr>
        <xdr:cNvPr id="161" name="n_4mainValue債務償還比率"/>
        <xdr:cNvSpPr txBox="1"/>
      </xdr:nvSpPr>
      <xdr:spPr>
        <a:xfrm>
          <a:off x="11517838" y="61807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2" name="【道路】&#10;有形固定資産減価償却率平均値テキスト"/>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73" name="楕円 72"/>
        <xdr:cNvSpPr/>
      </xdr:nvSpPr>
      <xdr:spPr>
        <a:xfrm>
          <a:off x="4584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130192</xdr:rowOff>
    </xdr:from>
    <xdr:ext cx="405111" cy="259045"/>
    <xdr:sp macro="" textlink="">
      <xdr:nvSpPr>
        <xdr:cNvPr id="74" name="【道路】&#10;有形固定資産減価償却率該当値テキスト"/>
        <xdr:cNvSpPr txBox="1"/>
      </xdr:nvSpPr>
      <xdr:spPr>
        <a:xfrm>
          <a:off x="4673600"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101600</xdr:rowOff>
    </xdr:from>
    <xdr:to>
      <xdr:col>20</xdr:col>
      <xdr:colOff>38100</xdr:colOff>
      <xdr:row>36</xdr:row>
      <xdr:rowOff>31750</xdr:rowOff>
    </xdr:to>
    <xdr:sp macro="" textlink="">
      <xdr:nvSpPr>
        <xdr:cNvPr id="75" name="楕円 74"/>
        <xdr:cNvSpPr/>
      </xdr:nvSpPr>
      <xdr:spPr>
        <a:xfrm>
          <a:off x="3746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152400</xdr:rowOff>
    </xdr:from>
    <xdr:to>
      <xdr:col>24</xdr:col>
      <xdr:colOff>63500</xdr:colOff>
      <xdr:row>35</xdr:row>
      <xdr:rowOff>158115</xdr:rowOff>
    </xdr:to>
    <xdr:cxnSp macro="">
      <xdr:nvCxnSpPr>
        <xdr:cNvPr id="76" name="直線コネクタ 75"/>
        <xdr:cNvCxnSpPr/>
      </xdr:nvCxnSpPr>
      <xdr:spPr>
        <a:xfrm>
          <a:off x="3797300" y="61531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7" name="楕円 76"/>
        <xdr:cNvSpPr/>
      </xdr:nvSpPr>
      <xdr:spPr>
        <a:xfrm>
          <a:off x="2857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133350</xdr:rowOff>
    </xdr:from>
    <xdr:to>
      <xdr:col>19</xdr:col>
      <xdr:colOff>177800</xdr:colOff>
      <xdr:row>35</xdr:row>
      <xdr:rowOff>152400</xdr:rowOff>
    </xdr:to>
    <xdr:cxnSp macro="">
      <xdr:nvCxnSpPr>
        <xdr:cNvPr id="78" name="直線コネクタ 77"/>
        <xdr:cNvCxnSpPr/>
      </xdr:nvCxnSpPr>
      <xdr:spPr>
        <a:xfrm>
          <a:off x="2908300" y="6134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71120</xdr:rowOff>
    </xdr:from>
    <xdr:to>
      <xdr:col>10</xdr:col>
      <xdr:colOff>165100</xdr:colOff>
      <xdr:row>36</xdr:row>
      <xdr:rowOff>1270</xdr:rowOff>
    </xdr:to>
    <xdr:sp macro="" textlink="">
      <xdr:nvSpPr>
        <xdr:cNvPr id="79" name="楕円 78"/>
        <xdr:cNvSpPr/>
      </xdr:nvSpPr>
      <xdr:spPr>
        <a:xfrm>
          <a:off x="1968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121920</xdr:rowOff>
    </xdr:from>
    <xdr:to>
      <xdr:col>15</xdr:col>
      <xdr:colOff>50800</xdr:colOff>
      <xdr:row>35</xdr:row>
      <xdr:rowOff>133350</xdr:rowOff>
    </xdr:to>
    <xdr:cxnSp macro="">
      <xdr:nvCxnSpPr>
        <xdr:cNvPr id="80" name="直線コネクタ 79"/>
        <xdr:cNvCxnSpPr/>
      </xdr:nvCxnSpPr>
      <xdr:spPr>
        <a:xfrm>
          <a:off x="2019300" y="6122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81"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2" name="n_2aveValue【道路】&#10;有形固定資産減価償却率"/>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3" name="n_3aveValue【道路】&#10;有形固定資産減価償却率"/>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84" name="n_4aveValue【道路】&#10;有形固定資産減価償却率"/>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48277</xdr:rowOff>
    </xdr:from>
    <xdr:ext cx="405111" cy="259045"/>
    <xdr:sp macro="" textlink="">
      <xdr:nvSpPr>
        <xdr:cNvPr id="85" name="n_1mainValue【道路】&#10;有形固定資産減価償却率"/>
        <xdr:cNvSpPr txBox="1"/>
      </xdr:nvSpPr>
      <xdr:spPr>
        <a:xfrm>
          <a:off x="3582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6" name="n_2mainValue【道路】&#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17797</xdr:rowOff>
    </xdr:from>
    <xdr:ext cx="405111" cy="259045"/>
    <xdr:sp macro="" textlink="">
      <xdr:nvSpPr>
        <xdr:cNvPr id="87" name="n_3mainValue【道路】&#10;有形固定資産減価償却率"/>
        <xdr:cNvSpPr txBox="1"/>
      </xdr:nvSpPr>
      <xdr:spPr>
        <a:xfrm>
          <a:off x="1816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3" name="テキスト ボックス 102"/>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5" name="テキスト ボックス 104"/>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09" name="直線コネクタ 108"/>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0" name="【道路】&#10;一人当たり延長最小値テキスト"/>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1" name="直線コネクタ 110"/>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2" name="【道路】&#10;一人当たり延長最大値テキスト"/>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3" name="直線コネクタ 112"/>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4" name="【道路】&#10;一人当たり延長平均値テキスト"/>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5" name="フローチャート: 判断 114"/>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6" name="フローチャート: 判断 115"/>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17" name="フローチャート: 判断 116"/>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18" name="フローチャート: 判断 117"/>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19" name="フローチャート: 判断 118"/>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74874</xdr:rowOff>
    </xdr:from>
    <xdr:to>
      <xdr:col>55</xdr:col>
      <xdr:colOff>50800</xdr:colOff>
      <xdr:row>42</xdr:row>
      <xdr:rowOff>5024</xdr:rowOff>
    </xdr:to>
    <xdr:sp macro="" textlink="">
      <xdr:nvSpPr>
        <xdr:cNvPr id="125" name="楕円 124"/>
        <xdr:cNvSpPr/>
      </xdr:nvSpPr>
      <xdr:spPr>
        <a:xfrm>
          <a:off x="10426700" y="71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16889</xdr:rowOff>
    </xdr:from>
    <xdr:ext cx="469744" cy="259045"/>
    <xdr:sp macro="" textlink="">
      <xdr:nvSpPr>
        <xdr:cNvPr id="126" name="【道路】&#10;一人当たり延長該当値テキスト"/>
        <xdr:cNvSpPr txBox="1"/>
      </xdr:nvSpPr>
      <xdr:spPr>
        <a:xfrm>
          <a:off x="10515600" y="704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74895</xdr:rowOff>
    </xdr:from>
    <xdr:to>
      <xdr:col>50</xdr:col>
      <xdr:colOff>165100</xdr:colOff>
      <xdr:row>42</xdr:row>
      <xdr:rowOff>5045</xdr:rowOff>
    </xdr:to>
    <xdr:sp macro="" textlink="">
      <xdr:nvSpPr>
        <xdr:cNvPr id="127" name="楕円 126"/>
        <xdr:cNvSpPr/>
      </xdr:nvSpPr>
      <xdr:spPr>
        <a:xfrm>
          <a:off x="9588500" y="71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125674</xdr:rowOff>
    </xdr:from>
    <xdr:to>
      <xdr:col>55</xdr:col>
      <xdr:colOff>0</xdr:colOff>
      <xdr:row>41</xdr:row>
      <xdr:rowOff>125695</xdr:rowOff>
    </xdr:to>
    <xdr:cxnSp macro="">
      <xdr:nvCxnSpPr>
        <xdr:cNvPr id="128" name="直線コネクタ 127"/>
        <xdr:cNvCxnSpPr/>
      </xdr:nvCxnSpPr>
      <xdr:spPr>
        <a:xfrm flipV="1">
          <a:off x="9639300" y="7155124"/>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75000</xdr:rowOff>
    </xdr:from>
    <xdr:to>
      <xdr:col>46</xdr:col>
      <xdr:colOff>38100</xdr:colOff>
      <xdr:row>42</xdr:row>
      <xdr:rowOff>5150</xdr:rowOff>
    </xdr:to>
    <xdr:sp macro="" textlink="">
      <xdr:nvSpPr>
        <xdr:cNvPr id="129" name="楕円 128"/>
        <xdr:cNvSpPr/>
      </xdr:nvSpPr>
      <xdr:spPr>
        <a:xfrm>
          <a:off x="8699500" y="71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125695</xdr:rowOff>
    </xdr:from>
    <xdr:to>
      <xdr:col>50</xdr:col>
      <xdr:colOff>114300</xdr:colOff>
      <xdr:row>41</xdr:row>
      <xdr:rowOff>125800</xdr:rowOff>
    </xdr:to>
    <xdr:cxnSp macro="">
      <xdr:nvCxnSpPr>
        <xdr:cNvPr id="130" name="直線コネクタ 129"/>
        <xdr:cNvCxnSpPr/>
      </xdr:nvCxnSpPr>
      <xdr:spPr>
        <a:xfrm flipV="1">
          <a:off x="8750300" y="7155145"/>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75034</xdr:rowOff>
    </xdr:from>
    <xdr:to>
      <xdr:col>41</xdr:col>
      <xdr:colOff>101600</xdr:colOff>
      <xdr:row>42</xdr:row>
      <xdr:rowOff>5184</xdr:rowOff>
    </xdr:to>
    <xdr:sp macro="" textlink="">
      <xdr:nvSpPr>
        <xdr:cNvPr id="131" name="楕円 130"/>
        <xdr:cNvSpPr/>
      </xdr:nvSpPr>
      <xdr:spPr>
        <a:xfrm>
          <a:off x="7810500" y="71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125800</xdr:rowOff>
    </xdr:from>
    <xdr:to>
      <xdr:col>45</xdr:col>
      <xdr:colOff>177800</xdr:colOff>
      <xdr:row>41</xdr:row>
      <xdr:rowOff>125834</xdr:rowOff>
    </xdr:to>
    <xdr:cxnSp macro="">
      <xdr:nvCxnSpPr>
        <xdr:cNvPr id="132" name="直線コネクタ 131"/>
        <xdr:cNvCxnSpPr/>
      </xdr:nvCxnSpPr>
      <xdr:spPr>
        <a:xfrm flipV="1">
          <a:off x="7861300" y="7155250"/>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3" name="n_1aveValue【道路】&#10;一人当たり延長"/>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4" name="n_2aveValue【道路】&#10;一人当たり延長"/>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35" name="n_3aveValue【道路】&#10;一人当たり延長"/>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36" name="n_4aveValue【道路】&#10;一人当たり延長"/>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167622</xdr:rowOff>
    </xdr:from>
    <xdr:ext cx="469744" cy="259045"/>
    <xdr:sp macro="" textlink="">
      <xdr:nvSpPr>
        <xdr:cNvPr id="137" name="n_1mainValue【道路】&#10;一人当たり延長"/>
        <xdr:cNvSpPr txBox="1"/>
      </xdr:nvSpPr>
      <xdr:spPr>
        <a:xfrm>
          <a:off x="9391727" y="719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167727</xdr:rowOff>
    </xdr:from>
    <xdr:ext cx="469744" cy="259045"/>
    <xdr:sp macro="" textlink="">
      <xdr:nvSpPr>
        <xdr:cNvPr id="138" name="n_2mainValue【道路】&#10;一人当たり延長"/>
        <xdr:cNvSpPr txBox="1"/>
      </xdr:nvSpPr>
      <xdr:spPr>
        <a:xfrm>
          <a:off x="8515427" y="71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167761</xdr:rowOff>
    </xdr:from>
    <xdr:ext cx="469744" cy="259045"/>
    <xdr:sp macro="" textlink="">
      <xdr:nvSpPr>
        <xdr:cNvPr id="139" name="n_3mainValue【道路】&#10;一人当たり延長"/>
        <xdr:cNvSpPr txBox="1"/>
      </xdr:nvSpPr>
      <xdr:spPr>
        <a:xfrm>
          <a:off x="7626427" y="71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65" name="直線コネクタ 164"/>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66" name="【橋りょう・トンネ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67" name="直線コネクタ 166"/>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68" name="【橋りょう・トンネル】&#10;有形固定資産減価償却率最大値テキスト"/>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69" name="直線コネクタ 168"/>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0" name="【橋りょう・トンネル】&#10;有形固定資産減価償却率平均値テキスト"/>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1" name="フローチャート: 判断 170"/>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2" name="フローチャート: 判断 171"/>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3" name="フローチャート: 判断 172"/>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74" name="フローチャート: 判断 173"/>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75" name="フローチャート: 判断 174"/>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1" name="楕円 180"/>
        <xdr:cNvSpPr/>
      </xdr:nvSpPr>
      <xdr:spPr>
        <a:xfrm>
          <a:off x="4584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54990</xdr:rowOff>
    </xdr:from>
    <xdr:ext cx="405111" cy="259045"/>
    <xdr:sp macro="" textlink="">
      <xdr:nvSpPr>
        <xdr:cNvPr id="182" name="【橋りょう・トンネル】&#10;有形固定資産減価償却率該当値テキスト"/>
        <xdr:cNvSpPr txBox="1"/>
      </xdr:nvSpPr>
      <xdr:spPr>
        <a:xfrm>
          <a:off x="4673600"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83" name="楕円 182"/>
        <xdr:cNvSpPr/>
      </xdr:nvSpPr>
      <xdr:spPr>
        <a:xfrm>
          <a:off x="3746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60</xdr:row>
      <xdr:rowOff>143691</xdr:rowOff>
    </xdr:to>
    <xdr:cxnSp macro="">
      <xdr:nvCxnSpPr>
        <xdr:cNvPr id="184" name="直線コネクタ 183"/>
        <xdr:cNvCxnSpPr/>
      </xdr:nvCxnSpPr>
      <xdr:spPr>
        <a:xfrm flipV="1">
          <a:off x="3797300" y="1041436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85" name="楕円 184"/>
        <xdr:cNvSpPr/>
      </xdr:nvSpPr>
      <xdr:spPr>
        <a:xfrm>
          <a:off x="2857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119199</xdr:rowOff>
    </xdr:from>
    <xdr:to>
      <xdr:col>19</xdr:col>
      <xdr:colOff>177800</xdr:colOff>
      <xdr:row>60</xdr:row>
      <xdr:rowOff>143691</xdr:rowOff>
    </xdr:to>
    <xdr:cxnSp macro="">
      <xdr:nvCxnSpPr>
        <xdr:cNvPr id="186" name="直線コネクタ 185"/>
        <xdr:cNvCxnSpPr/>
      </xdr:nvCxnSpPr>
      <xdr:spPr>
        <a:xfrm>
          <a:off x="2908300" y="104061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87" name="楕円 186"/>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119199</xdr:rowOff>
    </xdr:to>
    <xdr:cxnSp macro="">
      <xdr:nvCxnSpPr>
        <xdr:cNvPr id="188" name="直線コネクタ 187"/>
        <xdr:cNvCxnSpPr/>
      </xdr:nvCxnSpPr>
      <xdr:spPr>
        <a:xfrm>
          <a:off x="2019300" y="103637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89" name="n_1aveValue【橋りょう・トンネル】&#10;有形固定資産減価償却率"/>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0" name="n_2aveValue【橋りょう・トンネル】&#10;有形固定資産減価償却率"/>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1" name="n_3aveValue【橋りょう・トンネル】&#10;有形固定資産減価償却率"/>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192" name="n_4aveValue【橋りょう・トンネル】&#10;有形固定資産減価償却率"/>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14168</xdr:rowOff>
    </xdr:from>
    <xdr:ext cx="405111" cy="259045"/>
    <xdr:sp macro="" textlink="">
      <xdr:nvSpPr>
        <xdr:cNvPr id="193" name="n_1mainValue【橋りょう・トンネル】&#10;有形固定資産減価償却率"/>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161126</xdr:rowOff>
    </xdr:from>
    <xdr:ext cx="405111" cy="259045"/>
    <xdr:sp macro="" textlink="">
      <xdr:nvSpPr>
        <xdr:cNvPr id="194" name="n_2mainValue【橋りょう・トンネル】&#10;有形固定資産減価償却率"/>
        <xdr:cNvSpPr txBox="1"/>
      </xdr:nvSpPr>
      <xdr:spPr>
        <a:xfrm>
          <a:off x="2705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118671</xdr:rowOff>
    </xdr:from>
    <xdr:ext cx="405111" cy="259045"/>
    <xdr:sp macro="" textlink="">
      <xdr:nvSpPr>
        <xdr:cNvPr id="195" name="n_3mainValue【橋りょう・トンネル】&#10;有形固定資産減価償却率"/>
        <xdr:cNvSpPr txBox="1"/>
      </xdr:nvSpPr>
      <xdr:spPr>
        <a:xfrm>
          <a:off x="1816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7" name="テキスト ボックス 21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21" name="直線コネクタ 220"/>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22"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23" name="直線コネクタ 222"/>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24" name="【橋りょう・トンネル】&#10;一人当たり有形固定資産（償却資産）額最大値テキスト"/>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25" name="直線コネクタ 224"/>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26" name="【橋りょう・トンネル】&#10;一人当たり有形固定資産（償却資産）額平均値テキスト"/>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27" name="フローチャート: 判断 226"/>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28" name="フローチャート: 判断 227"/>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29" name="フローチャート: 判断 228"/>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0" name="フローチャート: 判断 229"/>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31" name="フローチャート: 判断 230"/>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35323</xdr:rowOff>
    </xdr:from>
    <xdr:to>
      <xdr:col>55</xdr:col>
      <xdr:colOff>50800</xdr:colOff>
      <xdr:row>64</xdr:row>
      <xdr:rowOff>136923</xdr:rowOff>
    </xdr:to>
    <xdr:sp macro="" textlink="">
      <xdr:nvSpPr>
        <xdr:cNvPr id="237" name="楕円 236"/>
        <xdr:cNvSpPr/>
      </xdr:nvSpPr>
      <xdr:spPr>
        <a:xfrm>
          <a:off x="10426700" y="1100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121700</xdr:rowOff>
    </xdr:from>
    <xdr:ext cx="599010" cy="259045"/>
    <xdr:sp macro="" textlink="">
      <xdr:nvSpPr>
        <xdr:cNvPr id="238" name="【橋りょう・トンネル】&#10;一人当たり有形固定資産（償却資産）額該当値テキスト"/>
        <xdr:cNvSpPr txBox="1"/>
      </xdr:nvSpPr>
      <xdr:spPr>
        <a:xfrm>
          <a:off x="10515600" y="1092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35601</xdr:rowOff>
    </xdr:from>
    <xdr:to>
      <xdr:col>50</xdr:col>
      <xdr:colOff>165100</xdr:colOff>
      <xdr:row>64</xdr:row>
      <xdr:rowOff>137201</xdr:rowOff>
    </xdr:to>
    <xdr:sp macro="" textlink="">
      <xdr:nvSpPr>
        <xdr:cNvPr id="239" name="楕円 238"/>
        <xdr:cNvSpPr/>
      </xdr:nvSpPr>
      <xdr:spPr>
        <a:xfrm>
          <a:off x="9588500" y="110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86123</xdr:rowOff>
    </xdr:from>
    <xdr:to>
      <xdr:col>55</xdr:col>
      <xdr:colOff>0</xdr:colOff>
      <xdr:row>64</xdr:row>
      <xdr:rowOff>86401</xdr:rowOff>
    </xdr:to>
    <xdr:cxnSp macro="">
      <xdr:nvCxnSpPr>
        <xdr:cNvPr id="240" name="直線コネクタ 239"/>
        <xdr:cNvCxnSpPr/>
      </xdr:nvCxnSpPr>
      <xdr:spPr>
        <a:xfrm flipV="1">
          <a:off x="9639300" y="11058923"/>
          <a:ext cx="8382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36192</xdr:rowOff>
    </xdr:from>
    <xdr:to>
      <xdr:col>46</xdr:col>
      <xdr:colOff>38100</xdr:colOff>
      <xdr:row>64</xdr:row>
      <xdr:rowOff>137792</xdr:rowOff>
    </xdr:to>
    <xdr:sp macro="" textlink="">
      <xdr:nvSpPr>
        <xdr:cNvPr id="241" name="楕円 240"/>
        <xdr:cNvSpPr/>
      </xdr:nvSpPr>
      <xdr:spPr>
        <a:xfrm>
          <a:off x="8699500" y="1100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86401</xdr:rowOff>
    </xdr:from>
    <xdr:to>
      <xdr:col>50</xdr:col>
      <xdr:colOff>114300</xdr:colOff>
      <xdr:row>64</xdr:row>
      <xdr:rowOff>86992</xdr:rowOff>
    </xdr:to>
    <xdr:cxnSp macro="">
      <xdr:nvCxnSpPr>
        <xdr:cNvPr id="242" name="直線コネクタ 241"/>
        <xdr:cNvCxnSpPr/>
      </xdr:nvCxnSpPr>
      <xdr:spPr>
        <a:xfrm flipV="1">
          <a:off x="8750300" y="11059201"/>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35493</xdr:rowOff>
    </xdr:from>
    <xdr:to>
      <xdr:col>41</xdr:col>
      <xdr:colOff>101600</xdr:colOff>
      <xdr:row>64</xdr:row>
      <xdr:rowOff>137093</xdr:rowOff>
    </xdr:to>
    <xdr:sp macro="" textlink="">
      <xdr:nvSpPr>
        <xdr:cNvPr id="243" name="楕円 242"/>
        <xdr:cNvSpPr/>
      </xdr:nvSpPr>
      <xdr:spPr>
        <a:xfrm>
          <a:off x="7810500" y="110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86293</xdr:rowOff>
    </xdr:from>
    <xdr:to>
      <xdr:col>45</xdr:col>
      <xdr:colOff>177800</xdr:colOff>
      <xdr:row>64</xdr:row>
      <xdr:rowOff>86992</xdr:rowOff>
    </xdr:to>
    <xdr:cxnSp macro="">
      <xdr:nvCxnSpPr>
        <xdr:cNvPr id="244" name="直線コネクタ 243"/>
        <xdr:cNvCxnSpPr/>
      </xdr:nvCxnSpPr>
      <xdr:spPr>
        <a:xfrm>
          <a:off x="7861300" y="11059093"/>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45" name="n_1aveValue【橋りょう・トンネル】&#10;一人当たり有形固定資産（償却資産）額"/>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46" name="n_2aveValue【橋りょう・トンネル】&#10;一人当たり有形固定資産（償却資産）額"/>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47" name="n_3aveValue【橋りょう・トンネル】&#10;一人当たり有形固定資産（償却資産）額"/>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48" name="n_4aveValue【橋りょう・トンネル】&#10;一人当たり有形固定資産（償却資産）額"/>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128328</xdr:rowOff>
    </xdr:from>
    <xdr:ext cx="599010" cy="259045"/>
    <xdr:sp macro="" textlink="">
      <xdr:nvSpPr>
        <xdr:cNvPr id="249" name="n_1mainValue【橋りょう・トンネル】&#10;一人当たり有形固定資産（償却資産）額"/>
        <xdr:cNvSpPr txBox="1"/>
      </xdr:nvSpPr>
      <xdr:spPr>
        <a:xfrm>
          <a:off x="9327095" y="1110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128919</xdr:rowOff>
    </xdr:from>
    <xdr:ext cx="599010" cy="259045"/>
    <xdr:sp macro="" textlink="">
      <xdr:nvSpPr>
        <xdr:cNvPr id="250" name="n_2mainValue【橋りょう・トンネル】&#10;一人当たり有形固定資産（償却資産）額"/>
        <xdr:cNvSpPr txBox="1"/>
      </xdr:nvSpPr>
      <xdr:spPr>
        <a:xfrm>
          <a:off x="8450795" y="1110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128220</xdr:rowOff>
    </xdr:from>
    <xdr:ext cx="599010" cy="259045"/>
    <xdr:sp macro="" textlink="">
      <xdr:nvSpPr>
        <xdr:cNvPr id="251" name="n_3mainValue【橋りょう・トンネル】&#10;一人当たり有形固定資産（償却資産）額"/>
        <xdr:cNvSpPr txBox="1"/>
      </xdr:nvSpPr>
      <xdr:spPr>
        <a:xfrm>
          <a:off x="7561795" y="1110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76" name="直線コネクタ 275"/>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79" name="【公営住宅】&#10;有形固定資産減価償却率最大値テキスト"/>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80" name="直線コネクタ 279"/>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81" name="【公営住宅】&#10;有形固定資産減価償却率平均値テキスト"/>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82" name="フローチャート: 判断 28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83" name="フローチャート: 判断 282"/>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4" name="フローチャート: 判断 28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85" name="フローチャート: 判断 284"/>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86" name="フローチャート: 判断 285"/>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69214</xdr:rowOff>
    </xdr:from>
    <xdr:to>
      <xdr:col>24</xdr:col>
      <xdr:colOff>114300</xdr:colOff>
      <xdr:row>78</xdr:row>
      <xdr:rowOff>170814</xdr:rowOff>
    </xdr:to>
    <xdr:sp macro="" textlink="">
      <xdr:nvSpPr>
        <xdr:cNvPr id="292" name="楕円 291"/>
        <xdr:cNvSpPr/>
      </xdr:nvSpPr>
      <xdr:spPr>
        <a:xfrm>
          <a:off x="45847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155591</xdr:rowOff>
    </xdr:from>
    <xdr:ext cx="405111" cy="259045"/>
    <xdr:sp macro="" textlink="">
      <xdr:nvSpPr>
        <xdr:cNvPr id="293" name="【公営住宅】&#10;有形固定資産減価償却率該当値テキスト"/>
        <xdr:cNvSpPr txBox="1"/>
      </xdr:nvSpPr>
      <xdr:spPr>
        <a:xfrm>
          <a:off x="4673600" y="1335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164464</xdr:rowOff>
    </xdr:from>
    <xdr:to>
      <xdr:col>20</xdr:col>
      <xdr:colOff>38100</xdr:colOff>
      <xdr:row>78</xdr:row>
      <xdr:rowOff>94614</xdr:rowOff>
    </xdr:to>
    <xdr:sp macro="" textlink="">
      <xdr:nvSpPr>
        <xdr:cNvPr id="294" name="楕円 293"/>
        <xdr:cNvSpPr/>
      </xdr:nvSpPr>
      <xdr:spPr>
        <a:xfrm>
          <a:off x="3746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43814</xdr:rowOff>
    </xdr:from>
    <xdr:to>
      <xdr:col>24</xdr:col>
      <xdr:colOff>63500</xdr:colOff>
      <xdr:row>78</xdr:row>
      <xdr:rowOff>120014</xdr:rowOff>
    </xdr:to>
    <xdr:cxnSp macro="">
      <xdr:nvCxnSpPr>
        <xdr:cNvPr id="295" name="直線コネクタ 294"/>
        <xdr:cNvCxnSpPr/>
      </xdr:nvCxnSpPr>
      <xdr:spPr>
        <a:xfrm>
          <a:off x="3797300" y="134169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4445</xdr:rowOff>
    </xdr:from>
    <xdr:to>
      <xdr:col>15</xdr:col>
      <xdr:colOff>101600</xdr:colOff>
      <xdr:row>78</xdr:row>
      <xdr:rowOff>106045</xdr:rowOff>
    </xdr:to>
    <xdr:sp macro="" textlink="">
      <xdr:nvSpPr>
        <xdr:cNvPr id="296" name="楕円 295"/>
        <xdr:cNvSpPr/>
      </xdr:nvSpPr>
      <xdr:spPr>
        <a:xfrm>
          <a:off x="2857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43814</xdr:rowOff>
    </xdr:from>
    <xdr:to>
      <xdr:col>19</xdr:col>
      <xdr:colOff>177800</xdr:colOff>
      <xdr:row>78</xdr:row>
      <xdr:rowOff>55245</xdr:rowOff>
    </xdr:to>
    <xdr:cxnSp macro="">
      <xdr:nvCxnSpPr>
        <xdr:cNvPr id="297" name="直線コネクタ 296"/>
        <xdr:cNvCxnSpPr/>
      </xdr:nvCxnSpPr>
      <xdr:spPr>
        <a:xfrm flipV="1">
          <a:off x="2908300" y="134169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73025</xdr:rowOff>
    </xdr:from>
    <xdr:to>
      <xdr:col>10</xdr:col>
      <xdr:colOff>165100</xdr:colOff>
      <xdr:row>79</xdr:row>
      <xdr:rowOff>3175</xdr:rowOff>
    </xdr:to>
    <xdr:sp macro="" textlink="">
      <xdr:nvSpPr>
        <xdr:cNvPr id="298" name="楕円 297"/>
        <xdr:cNvSpPr/>
      </xdr:nvSpPr>
      <xdr:spPr>
        <a:xfrm>
          <a:off x="1968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55245</xdr:rowOff>
    </xdr:from>
    <xdr:to>
      <xdr:col>15</xdr:col>
      <xdr:colOff>50800</xdr:colOff>
      <xdr:row>78</xdr:row>
      <xdr:rowOff>123825</xdr:rowOff>
    </xdr:to>
    <xdr:cxnSp macro="">
      <xdr:nvCxnSpPr>
        <xdr:cNvPr id="299" name="直線コネクタ 298"/>
        <xdr:cNvCxnSpPr/>
      </xdr:nvCxnSpPr>
      <xdr:spPr>
        <a:xfrm flipV="1">
          <a:off x="2019300" y="134283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160038</xdr:rowOff>
    </xdr:from>
    <xdr:ext cx="405111" cy="259045"/>
    <xdr:sp macro="" textlink="">
      <xdr:nvSpPr>
        <xdr:cNvPr id="300" name="n_1aveValue【公営住宅】&#10;有形固定資産減価償却率"/>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01" name="n_2aveValue【公営住宅】&#10;有形固定資産減価償却率"/>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02"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03" name="n_4aveValue【公営住宅】&#10;有形固定資産減価償却率"/>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111141</xdr:rowOff>
    </xdr:from>
    <xdr:ext cx="405111" cy="259045"/>
    <xdr:sp macro="" textlink="">
      <xdr:nvSpPr>
        <xdr:cNvPr id="304" name="n_1mainValue【公営住宅】&#10;有形固定資産減価償却率"/>
        <xdr:cNvSpPr txBox="1"/>
      </xdr:nvSpPr>
      <xdr:spPr>
        <a:xfrm>
          <a:off x="35820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122572</xdr:rowOff>
    </xdr:from>
    <xdr:ext cx="405111" cy="259045"/>
    <xdr:sp macro="" textlink="">
      <xdr:nvSpPr>
        <xdr:cNvPr id="305" name="n_2mainValue【公営住宅】&#10;有形固定資産減価償却率"/>
        <xdr:cNvSpPr txBox="1"/>
      </xdr:nvSpPr>
      <xdr:spPr>
        <a:xfrm>
          <a:off x="270574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19702</xdr:rowOff>
    </xdr:from>
    <xdr:ext cx="405111" cy="259045"/>
    <xdr:sp macro="" textlink="">
      <xdr:nvSpPr>
        <xdr:cNvPr id="306" name="n_3mainValue【公営住宅】&#10;有形固定資産減価償却率"/>
        <xdr:cNvSpPr txBox="1"/>
      </xdr:nvSpPr>
      <xdr:spPr>
        <a:xfrm>
          <a:off x="181674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30" name="直線コネクタ 329"/>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1" name="【公営住宅】&#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2" name="直線コネクタ 33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33" name="【公営住宅】&#10;一人当たり面積最大値テキスト"/>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34" name="直線コネクタ 333"/>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652</xdr:rowOff>
    </xdr:from>
    <xdr:ext cx="469744" cy="259045"/>
    <xdr:sp macro="" textlink="">
      <xdr:nvSpPr>
        <xdr:cNvPr id="335" name="【公営住宅】&#10;一人当たり面積平均値テキスト"/>
        <xdr:cNvSpPr txBox="1"/>
      </xdr:nvSpPr>
      <xdr:spPr>
        <a:xfrm>
          <a:off x="10515600" y="1423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36" name="フローチャート: 判断 335"/>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37" name="フローチャート: 判断 336"/>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38" name="フローチャート: 判断 337"/>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39" name="フローチャート: 判断 338"/>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40" name="フローチャート: 判断 339"/>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137413</xdr:rowOff>
    </xdr:from>
    <xdr:to>
      <xdr:col>55</xdr:col>
      <xdr:colOff>50800</xdr:colOff>
      <xdr:row>86</xdr:row>
      <xdr:rowOff>67563</xdr:rowOff>
    </xdr:to>
    <xdr:sp macro="" textlink="">
      <xdr:nvSpPr>
        <xdr:cNvPr id="346" name="楕円 345"/>
        <xdr:cNvSpPr/>
      </xdr:nvSpPr>
      <xdr:spPr>
        <a:xfrm>
          <a:off x="104267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52340</xdr:rowOff>
    </xdr:from>
    <xdr:ext cx="469744" cy="259045"/>
    <xdr:sp macro="" textlink="">
      <xdr:nvSpPr>
        <xdr:cNvPr id="347" name="【公営住宅】&#10;一人当たり面積該当値テキスト"/>
        <xdr:cNvSpPr txBox="1"/>
      </xdr:nvSpPr>
      <xdr:spPr>
        <a:xfrm>
          <a:off x="10515600" y="1462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137795</xdr:rowOff>
    </xdr:from>
    <xdr:to>
      <xdr:col>50</xdr:col>
      <xdr:colOff>165100</xdr:colOff>
      <xdr:row>86</xdr:row>
      <xdr:rowOff>67945</xdr:rowOff>
    </xdr:to>
    <xdr:sp macro="" textlink="">
      <xdr:nvSpPr>
        <xdr:cNvPr id="348" name="楕円 347"/>
        <xdr:cNvSpPr/>
      </xdr:nvSpPr>
      <xdr:spPr>
        <a:xfrm>
          <a:off x="9588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16763</xdr:rowOff>
    </xdr:from>
    <xdr:to>
      <xdr:col>55</xdr:col>
      <xdr:colOff>0</xdr:colOff>
      <xdr:row>86</xdr:row>
      <xdr:rowOff>17145</xdr:rowOff>
    </xdr:to>
    <xdr:cxnSp macro="">
      <xdr:nvCxnSpPr>
        <xdr:cNvPr id="349" name="直線コネクタ 348"/>
        <xdr:cNvCxnSpPr/>
      </xdr:nvCxnSpPr>
      <xdr:spPr>
        <a:xfrm flipV="1">
          <a:off x="9639300" y="1476146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143129</xdr:rowOff>
    </xdr:from>
    <xdr:to>
      <xdr:col>46</xdr:col>
      <xdr:colOff>38100</xdr:colOff>
      <xdr:row>86</xdr:row>
      <xdr:rowOff>73279</xdr:rowOff>
    </xdr:to>
    <xdr:sp macro="" textlink="">
      <xdr:nvSpPr>
        <xdr:cNvPr id="350" name="楕円 349"/>
        <xdr:cNvSpPr/>
      </xdr:nvSpPr>
      <xdr:spPr>
        <a:xfrm>
          <a:off x="8699500" y="147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17145</xdr:rowOff>
    </xdr:from>
    <xdr:to>
      <xdr:col>50</xdr:col>
      <xdr:colOff>114300</xdr:colOff>
      <xdr:row>86</xdr:row>
      <xdr:rowOff>22479</xdr:rowOff>
    </xdr:to>
    <xdr:cxnSp macro="">
      <xdr:nvCxnSpPr>
        <xdr:cNvPr id="351" name="直線コネクタ 350"/>
        <xdr:cNvCxnSpPr/>
      </xdr:nvCxnSpPr>
      <xdr:spPr>
        <a:xfrm flipV="1">
          <a:off x="8750300" y="1476184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143511</xdr:rowOff>
    </xdr:from>
    <xdr:to>
      <xdr:col>41</xdr:col>
      <xdr:colOff>101600</xdr:colOff>
      <xdr:row>86</xdr:row>
      <xdr:rowOff>73661</xdr:rowOff>
    </xdr:to>
    <xdr:sp macro="" textlink="">
      <xdr:nvSpPr>
        <xdr:cNvPr id="352" name="楕円 351"/>
        <xdr:cNvSpPr/>
      </xdr:nvSpPr>
      <xdr:spPr>
        <a:xfrm>
          <a:off x="7810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22479</xdr:rowOff>
    </xdr:from>
    <xdr:to>
      <xdr:col>45</xdr:col>
      <xdr:colOff>177800</xdr:colOff>
      <xdr:row>86</xdr:row>
      <xdr:rowOff>22861</xdr:rowOff>
    </xdr:to>
    <xdr:cxnSp macro="">
      <xdr:nvCxnSpPr>
        <xdr:cNvPr id="353" name="直線コネクタ 352"/>
        <xdr:cNvCxnSpPr/>
      </xdr:nvCxnSpPr>
      <xdr:spPr>
        <a:xfrm flipV="1">
          <a:off x="7861300" y="1476717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86758</xdr:rowOff>
    </xdr:from>
    <xdr:ext cx="469744" cy="259045"/>
    <xdr:sp macro="" textlink="">
      <xdr:nvSpPr>
        <xdr:cNvPr id="354" name="n_1aveValue【公営住宅】&#10;一人当たり面積"/>
        <xdr:cNvSpPr txBox="1"/>
      </xdr:nvSpPr>
      <xdr:spPr>
        <a:xfrm>
          <a:off x="9391727"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55" name="n_2aveValue【公営住宅】&#10;一人当たり面積"/>
        <xdr:cNvSpPr txBox="1"/>
      </xdr:nvSpPr>
      <xdr:spPr>
        <a:xfrm>
          <a:off x="8515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13606</xdr:rowOff>
    </xdr:from>
    <xdr:ext cx="469744" cy="259045"/>
    <xdr:sp macro="" textlink="">
      <xdr:nvSpPr>
        <xdr:cNvPr id="356" name="n_3aveValue【公営住宅】&#10;一人当たり面積"/>
        <xdr:cNvSpPr txBox="1"/>
      </xdr:nvSpPr>
      <xdr:spPr>
        <a:xfrm>
          <a:off x="7626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57" name="n_4aveValue【公営住宅】&#10;一人当たり面積"/>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59072</xdr:rowOff>
    </xdr:from>
    <xdr:ext cx="469744" cy="259045"/>
    <xdr:sp macro="" textlink="">
      <xdr:nvSpPr>
        <xdr:cNvPr id="358" name="n_1mainValue【公営住宅】&#10;一人当たり面積"/>
        <xdr:cNvSpPr txBox="1"/>
      </xdr:nvSpPr>
      <xdr:spPr>
        <a:xfrm>
          <a:off x="93917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64406</xdr:rowOff>
    </xdr:from>
    <xdr:ext cx="469744" cy="259045"/>
    <xdr:sp macro="" textlink="">
      <xdr:nvSpPr>
        <xdr:cNvPr id="359" name="n_2mainValue【公営住宅】&#10;一人当たり面積"/>
        <xdr:cNvSpPr txBox="1"/>
      </xdr:nvSpPr>
      <xdr:spPr>
        <a:xfrm>
          <a:off x="8515427" y="1480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64788</xdr:rowOff>
    </xdr:from>
    <xdr:ext cx="469744" cy="259045"/>
    <xdr:sp macro="" textlink="">
      <xdr:nvSpPr>
        <xdr:cNvPr id="360" name="n_3mainValue【公営住宅】&#10;一人当たり面積"/>
        <xdr:cNvSpPr txBox="1"/>
      </xdr:nvSpPr>
      <xdr:spPr>
        <a:xfrm>
          <a:off x="7626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2" name="正方形/長方形 39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3" name="テキスト ボックス 40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4" name="直線コネクタ 40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5" name="テキスト ボックス 40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6" name="直線コネクタ 40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7" name="テキスト ボックス 40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8" name="直線コネクタ 40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9" name="テキスト ボックス 40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0" name="直線コネクタ 40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1" name="テキスト ボックス 41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2" name="直線コネクタ 41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3" name="テキスト ボックス 41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4" name="直線コネクタ 4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5" name="テキスト ボックス 41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417" name="直線コネクタ 416"/>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418"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419" name="直線コネクタ 418"/>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420" name="【学校施設】&#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421" name="直線コネクタ 420"/>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422" name="【学校施設】&#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423" name="フローチャート: 判断 422"/>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24" name="フローチャート: 判断 423"/>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425" name="フローチャート: 判断 424"/>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26" name="フローチャート: 判断 425"/>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427" name="フローチャート: 判断 426"/>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111125</xdr:rowOff>
    </xdr:from>
    <xdr:to>
      <xdr:col>85</xdr:col>
      <xdr:colOff>177800</xdr:colOff>
      <xdr:row>61</xdr:row>
      <xdr:rowOff>41275</xdr:rowOff>
    </xdr:to>
    <xdr:sp macro="" textlink="">
      <xdr:nvSpPr>
        <xdr:cNvPr id="433" name="楕円 432"/>
        <xdr:cNvSpPr/>
      </xdr:nvSpPr>
      <xdr:spPr>
        <a:xfrm>
          <a:off x="16268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89552</xdr:rowOff>
    </xdr:from>
    <xdr:ext cx="405111" cy="259045"/>
    <xdr:sp macro="" textlink="">
      <xdr:nvSpPr>
        <xdr:cNvPr id="434" name="【学校施設】&#10;有形固定資産減価償却率該当値テキスト"/>
        <xdr:cNvSpPr txBox="1"/>
      </xdr:nvSpPr>
      <xdr:spPr>
        <a:xfrm>
          <a:off x="16357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158750</xdr:rowOff>
    </xdr:from>
    <xdr:to>
      <xdr:col>81</xdr:col>
      <xdr:colOff>101600</xdr:colOff>
      <xdr:row>61</xdr:row>
      <xdr:rowOff>88900</xdr:rowOff>
    </xdr:to>
    <xdr:sp macro="" textlink="">
      <xdr:nvSpPr>
        <xdr:cNvPr id="435" name="楕円 434"/>
        <xdr:cNvSpPr/>
      </xdr:nvSpPr>
      <xdr:spPr>
        <a:xfrm>
          <a:off x="15430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161925</xdr:rowOff>
    </xdr:from>
    <xdr:to>
      <xdr:col>85</xdr:col>
      <xdr:colOff>127000</xdr:colOff>
      <xdr:row>61</xdr:row>
      <xdr:rowOff>38100</xdr:rowOff>
    </xdr:to>
    <xdr:cxnSp macro="">
      <xdr:nvCxnSpPr>
        <xdr:cNvPr id="436" name="直線コネクタ 435"/>
        <xdr:cNvCxnSpPr/>
      </xdr:nvCxnSpPr>
      <xdr:spPr>
        <a:xfrm flipV="1">
          <a:off x="15481300" y="104489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437" name="楕円 436"/>
        <xdr:cNvSpPr/>
      </xdr:nvSpPr>
      <xdr:spPr>
        <a:xfrm>
          <a:off x="14541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38100</xdr:rowOff>
    </xdr:to>
    <xdr:cxnSp macro="">
      <xdr:nvCxnSpPr>
        <xdr:cNvPr id="438" name="直線コネクタ 437"/>
        <xdr:cNvCxnSpPr/>
      </xdr:nvCxnSpPr>
      <xdr:spPr>
        <a:xfrm>
          <a:off x="14592300" y="104241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46355</xdr:rowOff>
    </xdr:from>
    <xdr:to>
      <xdr:col>72</xdr:col>
      <xdr:colOff>38100</xdr:colOff>
      <xdr:row>60</xdr:row>
      <xdr:rowOff>147955</xdr:rowOff>
    </xdr:to>
    <xdr:sp macro="" textlink="">
      <xdr:nvSpPr>
        <xdr:cNvPr id="439" name="楕円 438"/>
        <xdr:cNvSpPr/>
      </xdr:nvSpPr>
      <xdr:spPr>
        <a:xfrm>
          <a:off x="13652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97155</xdr:rowOff>
    </xdr:from>
    <xdr:to>
      <xdr:col>76</xdr:col>
      <xdr:colOff>114300</xdr:colOff>
      <xdr:row>60</xdr:row>
      <xdr:rowOff>137160</xdr:rowOff>
    </xdr:to>
    <xdr:cxnSp macro="">
      <xdr:nvCxnSpPr>
        <xdr:cNvPr id="440" name="直線コネクタ 439"/>
        <xdr:cNvCxnSpPr/>
      </xdr:nvCxnSpPr>
      <xdr:spPr>
        <a:xfrm>
          <a:off x="13703300" y="103841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441"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442" name="n_2aveValue【学校施設】&#10;有形固定資産減価償却率"/>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443"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444" name="n_4aveValue【学校施設】&#10;有形固定資産減価償却率"/>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80027</xdr:rowOff>
    </xdr:from>
    <xdr:ext cx="405111" cy="259045"/>
    <xdr:sp macro="" textlink="">
      <xdr:nvSpPr>
        <xdr:cNvPr id="445" name="n_1mainValue【学校施設】&#10;有形固定資産減価償却率"/>
        <xdr:cNvSpPr txBox="1"/>
      </xdr:nvSpPr>
      <xdr:spPr>
        <a:xfrm>
          <a:off x="15266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446" name="n_2mainValue【学校施設】&#10;有形固定資産減価償却率"/>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139082</xdr:rowOff>
    </xdr:from>
    <xdr:ext cx="405111" cy="259045"/>
    <xdr:sp macro="" textlink="">
      <xdr:nvSpPr>
        <xdr:cNvPr id="447" name="n_3mainValue【学校施設】&#10;有形固定資産減価償却率"/>
        <xdr:cNvSpPr txBox="1"/>
      </xdr:nvSpPr>
      <xdr:spPr>
        <a:xfrm>
          <a:off x="13500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8" name="テキスト ボックス 45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59" name="直線コネクタ 45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0" name="テキスト ボックス 45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1" name="直線コネクタ 46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2" name="テキスト ボックス 46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3" name="直線コネクタ 46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4" name="テキスト ボックス 46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5" name="直線コネクタ 46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6" name="テキスト ボックス 46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7" name="直線コネクタ 4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8" name="テキスト ボックス 4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470" name="直線コネクタ 469"/>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471" name="【学校施設】&#10;一人当たり面積最小値テキスト"/>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472" name="直線コネクタ 471"/>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473" name="【学校施設】&#10;一人当たり面積最大値テキスト"/>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474" name="直線コネクタ 473"/>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57116</xdr:rowOff>
    </xdr:from>
    <xdr:ext cx="469744" cy="259045"/>
    <xdr:sp macro="" textlink="">
      <xdr:nvSpPr>
        <xdr:cNvPr id="475" name="【学校施設】&#10;一人当たり面積平均値テキスト"/>
        <xdr:cNvSpPr txBox="1"/>
      </xdr:nvSpPr>
      <xdr:spPr>
        <a:xfrm>
          <a:off x="22199600" y="10344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476" name="フローチャート: 判断 475"/>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477" name="フローチャート: 判断 476"/>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478" name="フローチャート: 判断 477"/>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479" name="フローチャート: 判断 478"/>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480" name="フローチャート: 判断 479"/>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52527</xdr:rowOff>
    </xdr:from>
    <xdr:to>
      <xdr:col>116</xdr:col>
      <xdr:colOff>114300</xdr:colOff>
      <xdr:row>61</xdr:row>
      <xdr:rowOff>154127</xdr:rowOff>
    </xdr:to>
    <xdr:sp macro="" textlink="">
      <xdr:nvSpPr>
        <xdr:cNvPr id="486" name="楕円 485"/>
        <xdr:cNvSpPr/>
      </xdr:nvSpPr>
      <xdr:spPr>
        <a:xfrm>
          <a:off x="22110700" y="105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30954</xdr:rowOff>
    </xdr:from>
    <xdr:ext cx="469744" cy="259045"/>
    <xdr:sp macro="" textlink="">
      <xdr:nvSpPr>
        <xdr:cNvPr id="487" name="【学校施設】&#10;一人当たり面積該当値テキスト"/>
        <xdr:cNvSpPr txBox="1"/>
      </xdr:nvSpPr>
      <xdr:spPr>
        <a:xfrm>
          <a:off x="22199600" y="1048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54356</xdr:rowOff>
    </xdr:from>
    <xdr:to>
      <xdr:col>112</xdr:col>
      <xdr:colOff>38100</xdr:colOff>
      <xdr:row>61</xdr:row>
      <xdr:rowOff>155956</xdr:rowOff>
    </xdr:to>
    <xdr:sp macro="" textlink="">
      <xdr:nvSpPr>
        <xdr:cNvPr id="488" name="楕円 487"/>
        <xdr:cNvSpPr/>
      </xdr:nvSpPr>
      <xdr:spPr>
        <a:xfrm>
          <a:off x="21272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103327</xdr:rowOff>
    </xdr:from>
    <xdr:to>
      <xdr:col>116</xdr:col>
      <xdr:colOff>63500</xdr:colOff>
      <xdr:row>61</xdr:row>
      <xdr:rowOff>105156</xdr:rowOff>
    </xdr:to>
    <xdr:cxnSp macro="">
      <xdr:nvCxnSpPr>
        <xdr:cNvPr id="489" name="直線コネクタ 488"/>
        <xdr:cNvCxnSpPr/>
      </xdr:nvCxnSpPr>
      <xdr:spPr>
        <a:xfrm flipV="1">
          <a:off x="21323300" y="1056177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66243</xdr:rowOff>
    </xdr:from>
    <xdr:to>
      <xdr:col>107</xdr:col>
      <xdr:colOff>101600</xdr:colOff>
      <xdr:row>61</xdr:row>
      <xdr:rowOff>167843</xdr:rowOff>
    </xdr:to>
    <xdr:sp macro="" textlink="">
      <xdr:nvSpPr>
        <xdr:cNvPr id="490" name="楕円 489"/>
        <xdr:cNvSpPr/>
      </xdr:nvSpPr>
      <xdr:spPr>
        <a:xfrm>
          <a:off x="20383500" y="105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105156</xdr:rowOff>
    </xdr:from>
    <xdr:to>
      <xdr:col>111</xdr:col>
      <xdr:colOff>177800</xdr:colOff>
      <xdr:row>61</xdr:row>
      <xdr:rowOff>117043</xdr:rowOff>
    </xdr:to>
    <xdr:cxnSp macro="">
      <xdr:nvCxnSpPr>
        <xdr:cNvPr id="491" name="直線コネクタ 490"/>
        <xdr:cNvCxnSpPr/>
      </xdr:nvCxnSpPr>
      <xdr:spPr>
        <a:xfrm flipV="1">
          <a:off x="20434300" y="1056360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68986</xdr:rowOff>
    </xdr:from>
    <xdr:to>
      <xdr:col>102</xdr:col>
      <xdr:colOff>165100</xdr:colOff>
      <xdr:row>61</xdr:row>
      <xdr:rowOff>170586</xdr:rowOff>
    </xdr:to>
    <xdr:sp macro="" textlink="">
      <xdr:nvSpPr>
        <xdr:cNvPr id="492" name="楕円 491"/>
        <xdr:cNvSpPr/>
      </xdr:nvSpPr>
      <xdr:spPr>
        <a:xfrm>
          <a:off x="19494500" y="105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117043</xdr:rowOff>
    </xdr:from>
    <xdr:to>
      <xdr:col>107</xdr:col>
      <xdr:colOff>50800</xdr:colOff>
      <xdr:row>61</xdr:row>
      <xdr:rowOff>119786</xdr:rowOff>
    </xdr:to>
    <xdr:cxnSp macro="">
      <xdr:nvCxnSpPr>
        <xdr:cNvPr id="493" name="直線コネクタ 492"/>
        <xdr:cNvCxnSpPr/>
      </xdr:nvCxnSpPr>
      <xdr:spPr>
        <a:xfrm flipV="1">
          <a:off x="19545300" y="1057549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149165</xdr:rowOff>
    </xdr:from>
    <xdr:ext cx="469744" cy="259045"/>
    <xdr:sp macro="" textlink="">
      <xdr:nvSpPr>
        <xdr:cNvPr id="494" name="n_1aveValue【学校施設】&#10;一人当たり面積"/>
        <xdr:cNvSpPr txBox="1"/>
      </xdr:nvSpPr>
      <xdr:spPr>
        <a:xfrm>
          <a:off x="21075727" y="102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145508</xdr:rowOff>
    </xdr:from>
    <xdr:ext cx="469744" cy="259045"/>
    <xdr:sp macro="" textlink="">
      <xdr:nvSpPr>
        <xdr:cNvPr id="495" name="n_2aveValue【学校施設】&#10;一人当たり面積"/>
        <xdr:cNvSpPr txBox="1"/>
      </xdr:nvSpPr>
      <xdr:spPr>
        <a:xfrm>
          <a:off x="20199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168368</xdr:rowOff>
    </xdr:from>
    <xdr:ext cx="469744" cy="259045"/>
    <xdr:sp macro="" textlink="">
      <xdr:nvSpPr>
        <xdr:cNvPr id="496" name="n_3aveValue【学校施設】&#10;一人当たり面積"/>
        <xdr:cNvSpPr txBox="1"/>
      </xdr:nvSpPr>
      <xdr:spPr>
        <a:xfrm>
          <a:off x="193104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59097</xdr:rowOff>
    </xdr:from>
    <xdr:ext cx="469744" cy="259045"/>
    <xdr:sp macro="" textlink="">
      <xdr:nvSpPr>
        <xdr:cNvPr id="497" name="n_4aveValue【学校施設】&#10;一人当たり面積"/>
        <xdr:cNvSpPr txBox="1"/>
      </xdr:nvSpPr>
      <xdr:spPr>
        <a:xfrm>
          <a:off x="18421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147083</xdr:rowOff>
    </xdr:from>
    <xdr:ext cx="469744" cy="259045"/>
    <xdr:sp macro="" textlink="">
      <xdr:nvSpPr>
        <xdr:cNvPr id="498" name="n_1mainValue【学校施設】&#10;一人当たり面積"/>
        <xdr:cNvSpPr txBox="1"/>
      </xdr:nvSpPr>
      <xdr:spPr>
        <a:xfrm>
          <a:off x="210757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158970</xdr:rowOff>
    </xdr:from>
    <xdr:ext cx="469744" cy="259045"/>
    <xdr:sp macro="" textlink="">
      <xdr:nvSpPr>
        <xdr:cNvPr id="499" name="n_2mainValue【学校施設】&#10;一人当たり面積"/>
        <xdr:cNvSpPr txBox="1"/>
      </xdr:nvSpPr>
      <xdr:spPr>
        <a:xfrm>
          <a:off x="20199427" y="1061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161713</xdr:rowOff>
    </xdr:from>
    <xdr:ext cx="469744" cy="259045"/>
    <xdr:sp macro="" textlink="">
      <xdr:nvSpPr>
        <xdr:cNvPr id="500" name="n_3mainValue【学校施設】&#10;一人当たり面積"/>
        <xdr:cNvSpPr txBox="1"/>
      </xdr:nvSpPr>
      <xdr:spPr>
        <a:xfrm>
          <a:off x="19310427" y="1062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2" name="直線コネクタ 5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3" name="テキスト ボックス 51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4" name="直線コネクタ 5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5" name="テキスト ボックス 5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6" name="直線コネクタ 5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7" name="テキスト ボックス 5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8" name="直線コネクタ 5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9" name="テキスト ボックス 5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0" name="直線コネクタ 5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1" name="テキスト ボックス 5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2" name="直線コネクタ 5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3" name="テキスト ボックス 52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57694</xdr:rowOff>
    </xdr:from>
    <xdr:to>
      <xdr:col>85</xdr:col>
      <xdr:colOff>126364</xdr:colOff>
      <xdr:row>86</xdr:row>
      <xdr:rowOff>168729</xdr:rowOff>
    </xdr:to>
    <xdr:cxnSp macro="">
      <xdr:nvCxnSpPr>
        <xdr:cNvPr id="526" name="直線コネクタ 525"/>
        <xdr:cNvCxnSpPr/>
      </xdr:nvCxnSpPr>
      <xdr:spPr>
        <a:xfrm flipV="1">
          <a:off x="16318864"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8" name="直線コネクタ 52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4371</xdr:rowOff>
    </xdr:from>
    <xdr:ext cx="340478" cy="259045"/>
    <xdr:sp macro="" textlink="">
      <xdr:nvSpPr>
        <xdr:cNvPr id="529" name="【児童館】&#10;有形固定資産減価償却率最大値テキスト"/>
        <xdr:cNvSpPr txBox="1"/>
      </xdr:nvSpPr>
      <xdr:spPr>
        <a:xfrm>
          <a:off x="16357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57694</xdr:rowOff>
    </xdr:from>
    <xdr:to>
      <xdr:col>86</xdr:col>
      <xdr:colOff>25400</xdr:colOff>
      <xdr:row>78</xdr:row>
      <xdr:rowOff>57694</xdr:rowOff>
    </xdr:to>
    <xdr:cxnSp macro="">
      <xdr:nvCxnSpPr>
        <xdr:cNvPr id="530" name="直線コネクタ 529"/>
        <xdr:cNvCxnSpPr/>
      </xdr:nvCxnSpPr>
      <xdr:spPr>
        <a:xfrm>
          <a:off x="16230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139172</xdr:rowOff>
    </xdr:from>
    <xdr:ext cx="405111" cy="259045"/>
    <xdr:sp macro="" textlink="">
      <xdr:nvSpPr>
        <xdr:cNvPr id="531" name="【児童館】&#10;有形固定資産減価償却率平均値テキスト"/>
        <xdr:cNvSpPr txBox="1"/>
      </xdr:nvSpPr>
      <xdr:spPr>
        <a:xfrm>
          <a:off x="16357600" y="1385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532" name="フローチャート: 判断 531"/>
        <xdr:cNvSpPr/>
      </xdr:nvSpPr>
      <xdr:spPr>
        <a:xfrm>
          <a:off x="162687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533" name="フローチャート: 判断 532"/>
        <xdr:cNvSpPr/>
      </xdr:nvSpPr>
      <xdr:spPr>
        <a:xfrm>
          <a:off x="15430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116295</xdr:rowOff>
    </xdr:from>
    <xdr:to>
      <xdr:col>76</xdr:col>
      <xdr:colOff>165100</xdr:colOff>
      <xdr:row>86</xdr:row>
      <xdr:rowOff>46445</xdr:rowOff>
    </xdr:to>
    <xdr:sp macro="" textlink="">
      <xdr:nvSpPr>
        <xdr:cNvPr id="534" name="フローチャート: 判断 533"/>
        <xdr:cNvSpPr/>
      </xdr:nvSpPr>
      <xdr:spPr>
        <a:xfrm>
          <a:off x="14541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535" name="フローチャート: 判断 534"/>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57513</xdr:rowOff>
    </xdr:from>
    <xdr:to>
      <xdr:col>67</xdr:col>
      <xdr:colOff>101600</xdr:colOff>
      <xdr:row>81</xdr:row>
      <xdr:rowOff>159113</xdr:rowOff>
    </xdr:to>
    <xdr:sp macro="" textlink="">
      <xdr:nvSpPr>
        <xdr:cNvPr id="536" name="フローチャート: 判断 535"/>
        <xdr:cNvSpPr/>
      </xdr:nvSpPr>
      <xdr:spPr>
        <a:xfrm>
          <a:off x="12763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7" name="テキスト ボックス 5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8" name="テキスト ボックス 5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9" name="テキスト ボックス 5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0" name="テキスト ボックス 5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1" name="テキスト ボックス 5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163649</xdr:rowOff>
    </xdr:from>
    <xdr:to>
      <xdr:col>85</xdr:col>
      <xdr:colOff>177800</xdr:colOff>
      <xdr:row>85</xdr:row>
      <xdr:rowOff>93799</xdr:rowOff>
    </xdr:to>
    <xdr:sp macro="" textlink="">
      <xdr:nvSpPr>
        <xdr:cNvPr id="542" name="楕円 541"/>
        <xdr:cNvSpPr/>
      </xdr:nvSpPr>
      <xdr:spPr>
        <a:xfrm>
          <a:off x="162687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142076</xdr:rowOff>
    </xdr:from>
    <xdr:ext cx="405111" cy="259045"/>
    <xdr:sp macro="" textlink="">
      <xdr:nvSpPr>
        <xdr:cNvPr id="543" name="【児童館】&#10;有形固定資産減価償却率該当値テキスト"/>
        <xdr:cNvSpPr txBox="1"/>
      </xdr:nvSpPr>
      <xdr:spPr>
        <a:xfrm>
          <a:off x="16357600"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78739</xdr:rowOff>
    </xdr:from>
    <xdr:to>
      <xdr:col>81</xdr:col>
      <xdr:colOff>101600</xdr:colOff>
      <xdr:row>86</xdr:row>
      <xdr:rowOff>8889</xdr:rowOff>
    </xdr:to>
    <xdr:sp macro="" textlink="">
      <xdr:nvSpPr>
        <xdr:cNvPr id="544" name="楕円 543"/>
        <xdr:cNvSpPr/>
      </xdr:nvSpPr>
      <xdr:spPr>
        <a:xfrm>
          <a:off x="1543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42999</xdr:rowOff>
    </xdr:from>
    <xdr:to>
      <xdr:col>85</xdr:col>
      <xdr:colOff>127000</xdr:colOff>
      <xdr:row>85</xdr:row>
      <xdr:rowOff>129539</xdr:rowOff>
    </xdr:to>
    <xdr:cxnSp macro="">
      <xdr:nvCxnSpPr>
        <xdr:cNvPr id="545" name="直線コネクタ 544"/>
        <xdr:cNvCxnSpPr/>
      </xdr:nvCxnSpPr>
      <xdr:spPr>
        <a:xfrm flipV="1">
          <a:off x="15481300" y="14616249"/>
          <a:ext cx="8382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46082</xdr:rowOff>
    </xdr:from>
    <xdr:to>
      <xdr:col>76</xdr:col>
      <xdr:colOff>165100</xdr:colOff>
      <xdr:row>85</xdr:row>
      <xdr:rowOff>147682</xdr:rowOff>
    </xdr:to>
    <xdr:sp macro="" textlink="">
      <xdr:nvSpPr>
        <xdr:cNvPr id="546" name="楕円 545"/>
        <xdr:cNvSpPr/>
      </xdr:nvSpPr>
      <xdr:spPr>
        <a:xfrm>
          <a:off x="14541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96882</xdr:rowOff>
    </xdr:from>
    <xdr:to>
      <xdr:col>81</xdr:col>
      <xdr:colOff>50800</xdr:colOff>
      <xdr:row>85</xdr:row>
      <xdr:rowOff>129539</xdr:rowOff>
    </xdr:to>
    <xdr:cxnSp macro="">
      <xdr:nvCxnSpPr>
        <xdr:cNvPr id="547" name="直線コネクタ 546"/>
        <xdr:cNvCxnSpPr/>
      </xdr:nvCxnSpPr>
      <xdr:spPr>
        <a:xfrm>
          <a:off x="14592300" y="146701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13426</xdr:rowOff>
    </xdr:from>
    <xdr:to>
      <xdr:col>72</xdr:col>
      <xdr:colOff>38100</xdr:colOff>
      <xdr:row>85</xdr:row>
      <xdr:rowOff>115026</xdr:rowOff>
    </xdr:to>
    <xdr:sp macro="" textlink="">
      <xdr:nvSpPr>
        <xdr:cNvPr id="548" name="楕円 547"/>
        <xdr:cNvSpPr/>
      </xdr:nvSpPr>
      <xdr:spPr>
        <a:xfrm>
          <a:off x="13652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64226</xdr:rowOff>
    </xdr:from>
    <xdr:to>
      <xdr:col>76</xdr:col>
      <xdr:colOff>114300</xdr:colOff>
      <xdr:row>85</xdr:row>
      <xdr:rowOff>96882</xdr:rowOff>
    </xdr:to>
    <xdr:cxnSp macro="">
      <xdr:nvCxnSpPr>
        <xdr:cNvPr id="549" name="直線コネクタ 548"/>
        <xdr:cNvCxnSpPr/>
      </xdr:nvCxnSpPr>
      <xdr:spPr>
        <a:xfrm>
          <a:off x="13703300" y="146374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151147</xdr:rowOff>
    </xdr:from>
    <xdr:ext cx="405111" cy="259045"/>
    <xdr:sp macro="" textlink="">
      <xdr:nvSpPr>
        <xdr:cNvPr id="550" name="n_1aveValue【児童館】&#10;有形固定資産減価償却率"/>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37572</xdr:rowOff>
    </xdr:from>
    <xdr:ext cx="405111" cy="259045"/>
    <xdr:sp macro="" textlink="">
      <xdr:nvSpPr>
        <xdr:cNvPr id="551" name="n_2aveValue【児童館】&#10;有形固定資産減価償却率"/>
        <xdr:cNvSpPr txBox="1"/>
      </xdr:nvSpPr>
      <xdr:spPr>
        <a:xfrm>
          <a:off x="14389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552" name="n_3ave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4190</xdr:rowOff>
    </xdr:from>
    <xdr:ext cx="405111" cy="259045"/>
    <xdr:sp macro="" textlink="">
      <xdr:nvSpPr>
        <xdr:cNvPr id="553" name="n_4aveValue【児童館】&#10;有形固定資産減価償却率"/>
        <xdr:cNvSpPr txBox="1"/>
      </xdr:nvSpPr>
      <xdr:spPr>
        <a:xfrm>
          <a:off x="12611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xdr:rowOff>
    </xdr:from>
    <xdr:ext cx="405111" cy="259045"/>
    <xdr:sp macro="" textlink="">
      <xdr:nvSpPr>
        <xdr:cNvPr id="554" name="n_1mainValue【児童館】&#10;有形固定資産減価償却率"/>
        <xdr:cNvSpPr txBox="1"/>
      </xdr:nvSpPr>
      <xdr:spPr>
        <a:xfrm>
          <a:off x="152660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164209</xdr:rowOff>
    </xdr:from>
    <xdr:ext cx="405111" cy="259045"/>
    <xdr:sp macro="" textlink="">
      <xdr:nvSpPr>
        <xdr:cNvPr id="555" name="n_2mainValue【児童館】&#10;有形固定資産減価償却率"/>
        <xdr:cNvSpPr txBox="1"/>
      </xdr:nvSpPr>
      <xdr:spPr>
        <a:xfrm>
          <a:off x="14389744" y="1439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106153</xdr:rowOff>
    </xdr:from>
    <xdr:ext cx="405111" cy="259045"/>
    <xdr:sp macro="" textlink="">
      <xdr:nvSpPr>
        <xdr:cNvPr id="556" name="n_3mainValue【児童館】&#10;有形固定資産減価償却率"/>
        <xdr:cNvSpPr txBox="1"/>
      </xdr:nvSpPr>
      <xdr:spPr>
        <a:xfrm>
          <a:off x="13500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7" name="直線コネクタ 56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8" name="テキスト ボックス 56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9" name="直線コネクタ 56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0" name="テキスト ボックス 56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1" name="直線コネクタ 57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2" name="テキスト ボックス 57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3" name="直線コネクタ 57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4" name="テキスト ボックス 57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6096</xdr:rowOff>
    </xdr:to>
    <xdr:cxnSp macro="">
      <xdr:nvCxnSpPr>
        <xdr:cNvPr id="578" name="直線コネクタ 577"/>
        <xdr:cNvCxnSpPr/>
      </xdr:nvCxnSpPr>
      <xdr:spPr>
        <a:xfrm flipV="1">
          <a:off x="22160864" y="13502639"/>
          <a:ext cx="0" cy="124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579"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580" name="直線コネクタ 579"/>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81"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82" name="直線コネクタ 58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583" name="【児童館】&#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84" name="フローチャート: 判断 583"/>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74168</xdr:rowOff>
    </xdr:from>
    <xdr:to>
      <xdr:col>112</xdr:col>
      <xdr:colOff>38100</xdr:colOff>
      <xdr:row>85</xdr:row>
      <xdr:rowOff>4318</xdr:rowOff>
    </xdr:to>
    <xdr:sp macro="" textlink="">
      <xdr:nvSpPr>
        <xdr:cNvPr id="585" name="フローチャート: 判断 584"/>
        <xdr:cNvSpPr/>
      </xdr:nvSpPr>
      <xdr:spPr>
        <a:xfrm>
          <a:off x="21272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92456</xdr:rowOff>
    </xdr:from>
    <xdr:to>
      <xdr:col>107</xdr:col>
      <xdr:colOff>101600</xdr:colOff>
      <xdr:row>85</xdr:row>
      <xdr:rowOff>22606</xdr:rowOff>
    </xdr:to>
    <xdr:sp macro="" textlink="">
      <xdr:nvSpPr>
        <xdr:cNvPr id="586" name="フローチャート: 判断 585"/>
        <xdr:cNvSpPr/>
      </xdr:nvSpPr>
      <xdr:spPr>
        <a:xfrm>
          <a:off x="20383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587" name="フローチャート: 判断 586"/>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588" name="フローチャート: 判断 587"/>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594" name="楕円 593"/>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525</xdr:rowOff>
    </xdr:from>
    <xdr:ext cx="469744" cy="259045"/>
    <xdr:sp macro="" textlink="">
      <xdr:nvSpPr>
        <xdr:cNvPr id="595" name="【児童館】&#10;一人当たり面積該当値テキスト"/>
        <xdr:cNvSpPr txBox="1"/>
      </xdr:nvSpPr>
      <xdr:spPr>
        <a:xfrm>
          <a:off x="22199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596" name="楕円 595"/>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136398</xdr:rowOff>
    </xdr:to>
    <xdr:cxnSp macro="">
      <xdr:nvCxnSpPr>
        <xdr:cNvPr id="597" name="直線コネクタ 596"/>
        <xdr:cNvCxnSpPr/>
      </xdr:nvCxnSpPr>
      <xdr:spPr>
        <a:xfrm>
          <a:off x="21323300" y="1470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598" name="楕円 597"/>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599" name="直線コネクタ 598"/>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00" name="楕円 599"/>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601" name="直線コネクタ 600"/>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20845</xdr:rowOff>
    </xdr:from>
    <xdr:ext cx="469744" cy="259045"/>
    <xdr:sp macro="" textlink="">
      <xdr:nvSpPr>
        <xdr:cNvPr id="602" name="n_1aveValue【児童館】&#10;一人当たり面積"/>
        <xdr:cNvSpPr txBox="1"/>
      </xdr:nvSpPr>
      <xdr:spPr>
        <a:xfrm>
          <a:off x="210757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39133</xdr:rowOff>
    </xdr:from>
    <xdr:ext cx="469744" cy="259045"/>
    <xdr:sp macro="" textlink="">
      <xdr:nvSpPr>
        <xdr:cNvPr id="603" name="n_2aveValue【児童館】&#10;一人当たり面積"/>
        <xdr:cNvSpPr txBox="1"/>
      </xdr:nvSpPr>
      <xdr:spPr>
        <a:xfrm>
          <a:off x="20199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66564</xdr:rowOff>
    </xdr:from>
    <xdr:ext cx="469744" cy="259045"/>
    <xdr:sp macro="" textlink="">
      <xdr:nvSpPr>
        <xdr:cNvPr id="604" name="n_3aveValue【児童館】&#10;一人当たり面積"/>
        <xdr:cNvSpPr txBox="1"/>
      </xdr:nvSpPr>
      <xdr:spPr>
        <a:xfrm>
          <a:off x="19310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66564</xdr:rowOff>
    </xdr:from>
    <xdr:ext cx="469744" cy="259045"/>
    <xdr:sp macro="" textlink="">
      <xdr:nvSpPr>
        <xdr:cNvPr id="605" name="n_4aveValue【児童館】&#10;一人当たり面積"/>
        <xdr:cNvSpPr txBox="1"/>
      </xdr:nvSpPr>
      <xdr:spPr>
        <a:xfrm>
          <a:off x="18421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606" name="n_1mainValue【児童館】&#10;一人当たり面積"/>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607" name="n_2mainValue【児童館】&#10;一人当たり面積"/>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08" name="n_3mainValue【児童館】&#10;一人当たり面積"/>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8" name="正方形/長方形 6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9" name="正方形/長方形 6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0" name="正方形/長方形 6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1" name="正方形/長方形 6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2" name="正方形/長方形 6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3" name="正方形/長方形 6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5" name="正方形/長方形 6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6" name="正方形/長方形 6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7" name="テキスト ボックス 6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児童館および学校施設の有形固定資産減価償却率が高くなっている。今後は平成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月策定の公共施設等長期保全計画に基づき個別施設計画を作成し、長寿命化を図っていく。</a:t>
          </a:r>
          <a:endParaRPr lang="ja-JP" altLang="ja-JP" sz="1400">
            <a:effectLst/>
          </a:endParaRPr>
        </a:p>
        <a:p>
          <a:r>
            <a:rPr kumimoji="1" lang="ja-JP" altLang="ja-JP" sz="1100">
              <a:solidFill>
                <a:schemeClr val="dk1"/>
              </a:solidFill>
              <a:effectLst/>
              <a:latin typeface="+mn-lt"/>
              <a:ea typeface="+mn-ea"/>
              <a:cs typeface="+mn-cs"/>
            </a:rPr>
            <a:t>また公営住宅は昭和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年に建設された住宅について平成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年度から建替を行っている関係で有形固定資産減価償却率が類似団体内でも一番低い値となっている。平成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月に策定した公営住宅等長寿命化計画を更新し、当該計画に基づいた管理を行っていく。</a:t>
          </a:r>
          <a:endParaRPr lang="ja-JP" altLang="ja-JP" sz="1400">
            <a:effectLst/>
          </a:endParaRPr>
        </a:p>
        <a:p>
          <a:r>
            <a:rPr kumimoji="1" lang="ja-JP" altLang="ja-JP" sz="1100">
              <a:solidFill>
                <a:schemeClr val="dk1"/>
              </a:solidFill>
              <a:effectLst/>
              <a:latin typeface="+mn-lt"/>
              <a:ea typeface="+mn-ea"/>
              <a:cs typeface="+mn-cs"/>
            </a:rPr>
            <a:t>橋梁については、全国平均と同水準であり、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割近い償却率となっている。令和元年度策定の橋梁長寿命化計画に基づいた管理を行っていく。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33581</xdr:rowOff>
    </xdr:from>
    <xdr:ext cx="405111" cy="259045"/>
    <xdr:sp macro="" textlink="">
      <xdr:nvSpPr>
        <xdr:cNvPr id="63" name="【図書館】&#10;有形固定資産減価償却率平均値テキスト"/>
        <xdr:cNvSpPr txBox="1"/>
      </xdr:nvSpPr>
      <xdr:spPr>
        <a:xfrm>
          <a:off x="4673600" y="620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74" name="楕円 73"/>
        <xdr:cNvSpPr/>
      </xdr:nvSpPr>
      <xdr:spPr>
        <a:xfrm>
          <a:off x="4584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82204</xdr:rowOff>
    </xdr:from>
    <xdr:ext cx="405111" cy="259045"/>
    <xdr:sp macro="" textlink="">
      <xdr:nvSpPr>
        <xdr:cNvPr id="75" name="【図書館】&#10;有形固定資産減価償却率該当値テキスト"/>
        <xdr:cNvSpPr txBox="1"/>
      </xdr:nvSpPr>
      <xdr:spPr>
        <a:xfrm>
          <a:off x="467360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6" name="楕円 75"/>
        <xdr:cNvSpPr/>
      </xdr:nvSpPr>
      <xdr:spPr>
        <a:xfrm>
          <a:off x="3746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151312</xdr:rowOff>
    </xdr:from>
    <xdr:to>
      <xdr:col>24</xdr:col>
      <xdr:colOff>63500</xdr:colOff>
      <xdr:row>38</xdr:row>
      <xdr:rowOff>154577</xdr:rowOff>
    </xdr:to>
    <xdr:cxnSp macro="">
      <xdr:nvCxnSpPr>
        <xdr:cNvPr id="77" name="直線コネクタ 76"/>
        <xdr:cNvCxnSpPr/>
      </xdr:nvCxnSpPr>
      <xdr:spPr>
        <a:xfrm>
          <a:off x="3797300" y="66664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67854</xdr:rowOff>
    </xdr:from>
    <xdr:to>
      <xdr:col>15</xdr:col>
      <xdr:colOff>101600</xdr:colOff>
      <xdr:row>38</xdr:row>
      <xdr:rowOff>169454</xdr:rowOff>
    </xdr:to>
    <xdr:sp macro="" textlink="">
      <xdr:nvSpPr>
        <xdr:cNvPr id="78" name="楕円 77"/>
        <xdr:cNvSpPr/>
      </xdr:nvSpPr>
      <xdr:spPr>
        <a:xfrm>
          <a:off x="2857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118654</xdr:rowOff>
    </xdr:from>
    <xdr:to>
      <xdr:col>19</xdr:col>
      <xdr:colOff>177800</xdr:colOff>
      <xdr:row>38</xdr:row>
      <xdr:rowOff>151312</xdr:rowOff>
    </xdr:to>
    <xdr:cxnSp macro="">
      <xdr:nvCxnSpPr>
        <xdr:cNvPr id="79" name="直線コネクタ 78"/>
        <xdr:cNvCxnSpPr/>
      </xdr:nvCxnSpPr>
      <xdr:spPr>
        <a:xfrm>
          <a:off x="2908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35197</xdr:rowOff>
    </xdr:from>
    <xdr:to>
      <xdr:col>10</xdr:col>
      <xdr:colOff>165100</xdr:colOff>
      <xdr:row>38</xdr:row>
      <xdr:rowOff>136797</xdr:rowOff>
    </xdr:to>
    <xdr:sp macro="" textlink="">
      <xdr:nvSpPr>
        <xdr:cNvPr id="80" name="楕円 79"/>
        <xdr:cNvSpPr/>
      </xdr:nvSpPr>
      <xdr:spPr>
        <a:xfrm>
          <a:off x="1968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85997</xdr:rowOff>
    </xdr:from>
    <xdr:to>
      <xdr:col>15</xdr:col>
      <xdr:colOff>50800</xdr:colOff>
      <xdr:row>38</xdr:row>
      <xdr:rowOff>118654</xdr:rowOff>
    </xdr:to>
    <xdr:cxnSp macro="">
      <xdr:nvCxnSpPr>
        <xdr:cNvPr id="81" name="直線コネクタ 80"/>
        <xdr:cNvCxnSpPr/>
      </xdr:nvCxnSpPr>
      <xdr:spPr>
        <a:xfrm>
          <a:off x="2019300" y="66010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2" name="n_1aveValue【図書館】&#10;有形固定資産減価償却率"/>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104338</xdr:rowOff>
    </xdr:from>
    <xdr:ext cx="405111" cy="259045"/>
    <xdr:sp macro="" textlink="">
      <xdr:nvSpPr>
        <xdr:cNvPr id="83" name="n_2aveValue【図書館】&#10;有形固定資産減価償却率"/>
        <xdr:cNvSpPr txBox="1"/>
      </xdr:nvSpPr>
      <xdr:spPr>
        <a:xfrm>
          <a:off x="2705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4" name="n_3ave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85" name="n_4aveValue【図書館】&#10;有形固定資産減価償却率"/>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21789</xdr:rowOff>
    </xdr:from>
    <xdr:ext cx="405111" cy="259045"/>
    <xdr:sp macro="" textlink="">
      <xdr:nvSpPr>
        <xdr:cNvPr id="86" name="n_1mainValue【図書館】&#10;有形固定資産減価償却率"/>
        <xdr:cNvSpPr txBox="1"/>
      </xdr:nvSpPr>
      <xdr:spPr>
        <a:xfrm>
          <a:off x="3582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7" name="n_2mainValue【図書館】&#10;有形固定資産減価償却率"/>
        <xdr:cNvSpPr txBox="1"/>
      </xdr:nvSpPr>
      <xdr:spPr>
        <a:xfrm>
          <a:off x="2705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127924</xdr:rowOff>
    </xdr:from>
    <xdr:ext cx="405111" cy="259045"/>
    <xdr:sp macro="" textlink="">
      <xdr:nvSpPr>
        <xdr:cNvPr id="88" name="n_3mainValue【図書館】&#10;有形固定資産減価償却率"/>
        <xdr:cNvSpPr txBox="1"/>
      </xdr:nvSpPr>
      <xdr:spPr>
        <a:xfrm>
          <a:off x="1816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2" name="直線コネクタ 111"/>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5" name="【図書館】&#10;一人当たり面積最大値テキスト"/>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6" name="直線コネクタ 115"/>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7" name="【図書館】&#10;一人当たり面積平均値テキスト"/>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8" name="フローチャート: 判断 117"/>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19" name="フローチャート: 判断 118"/>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0" name="フローチャート: 判断 119"/>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1" name="フローチャート: 判断 120"/>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2" name="フローチャート: 判断 121"/>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48260</xdr:rowOff>
    </xdr:from>
    <xdr:to>
      <xdr:col>55</xdr:col>
      <xdr:colOff>50800</xdr:colOff>
      <xdr:row>41</xdr:row>
      <xdr:rowOff>149860</xdr:rowOff>
    </xdr:to>
    <xdr:sp macro="" textlink="">
      <xdr:nvSpPr>
        <xdr:cNvPr id="128" name="楕円 127"/>
        <xdr:cNvSpPr/>
      </xdr:nvSpPr>
      <xdr:spPr>
        <a:xfrm>
          <a:off x="10426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134637</xdr:rowOff>
    </xdr:from>
    <xdr:ext cx="469744" cy="259045"/>
    <xdr:sp macro="" textlink="">
      <xdr:nvSpPr>
        <xdr:cNvPr id="129" name="【図書館】&#10;一人当たり面積該当値テキスト"/>
        <xdr:cNvSpPr txBox="1"/>
      </xdr:nvSpPr>
      <xdr:spPr>
        <a:xfrm>
          <a:off x="1051560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48260</xdr:rowOff>
    </xdr:from>
    <xdr:to>
      <xdr:col>50</xdr:col>
      <xdr:colOff>165100</xdr:colOff>
      <xdr:row>41</xdr:row>
      <xdr:rowOff>149860</xdr:rowOff>
    </xdr:to>
    <xdr:sp macro="" textlink="">
      <xdr:nvSpPr>
        <xdr:cNvPr id="130" name="楕円 129"/>
        <xdr:cNvSpPr/>
      </xdr:nvSpPr>
      <xdr:spPr>
        <a:xfrm>
          <a:off x="9588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99060</xdr:rowOff>
    </xdr:from>
    <xdr:to>
      <xdr:col>55</xdr:col>
      <xdr:colOff>0</xdr:colOff>
      <xdr:row>41</xdr:row>
      <xdr:rowOff>99060</xdr:rowOff>
    </xdr:to>
    <xdr:cxnSp macro="">
      <xdr:nvCxnSpPr>
        <xdr:cNvPr id="131" name="直線コネクタ 130"/>
        <xdr:cNvCxnSpPr/>
      </xdr:nvCxnSpPr>
      <xdr:spPr>
        <a:xfrm>
          <a:off x="9639300" y="712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52070</xdr:rowOff>
    </xdr:from>
    <xdr:to>
      <xdr:col>46</xdr:col>
      <xdr:colOff>38100</xdr:colOff>
      <xdr:row>41</xdr:row>
      <xdr:rowOff>153670</xdr:rowOff>
    </xdr:to>
    <xdr:sp macro="" textlink="">
      <xdr:nvSpPr>
        <xdr:cNvPr id="132" name="楕円 131"/>
        <xdr:cNvSpPr/>
      </xdr:nvSpPr>
      <xdr:spPr>
        <a:xfrm>
          <a:off x="8699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99060</xdr:rowOff>
    </xdr:from>
    <xdr:to>
      <xdr:col>50</xdr:col>
      <xdr:colOff>114300</xdr:colOff>
      <xdr:row>41</xdr:row>
      <xdr:rowOff>102870</xdr:rowOff>
    </xdr:to>
    <xdr:cxnSp macro="">
      <xdr:nvCxnSpPr>
        <xdr:cNvPr id="133" name="直線コネクタ 132"/>
        <xdr:cNvCxnSpPr/>
      </xdr:nvCxnSpPr>
      <xdr:spPr>
        <a:xfrm flipV="1">
          <a:off x="8750300" y="7128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52070</xdr:rowOff>
    </xdr:from>
    <xdr:to>
      <xdr:col>41</xdr:col>
      <xdr:colOff>101600</xdr:colOff>
      <xdr:row>41</xdr:row>
      <xdr:rowOff>153670</xdr:rowOff>
    </xdr:to>
    <xdr:sp macro="" textlink="">
      <xdr:nvSpPr>
        <xdr:cNvPr id="134" name="楕円 133"/>
        <xdr:cNvSpPr/>
      </xdr:nvSpPr>
      <xdr:spPr>
        <a:xfrm>
          <a:off x="7810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102870</xdr:rowOff>
    </xdr:from>
    <xdr:to>
      <xdr:col>45</xdr:col>
      <xdr:colOff>177800</xdr:colOff>
      <xdr:row>41</xdr:row>
      <xdr:rowOff>102870</xdr:rowOff>
    </xdr:to>
    <xdr:cxnSp macro="">
      <xdr:nvCxnSpPr>
        <xdr:cNvPr id="135" name="直線コネクタ 134"/>
        <xdr:cNvCxnSpPr/>
      </xdr:nvCxnSpPr>
      <xdr:spPr>
        <a:xfrm>
          <a:off x="7861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135907</xdr:rowOff>
    </xdr:from>
    <xdr:ext cx="469744" cy="259045"/>
    <xdr:sp macro="" textlink="">
      <xdr:nvSpPr>
        <xdr:cNvPr id="136" name="n_1aveValue【図書館】&#10;一人当たり面積"/>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37" name="n_2aveValue【図書館】&#10;一人当たり面積"/>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38" name="n_3aveValue【図書館】&#10;一人当たり面積"/>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39" name="n_4aveValue【図書館】&#10;一人当たり面積"/>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140987</xdr:rowOff>
    </xdr:from>
    <xdr:ext cx="469744" cy="259045"/>
    <xdr:sp macro="" textlink="">
      <xdr:nvSpPr>
        <xdr:cNvPr id="140" name="n_1mainValue【図書館】&#10;一人当たり面積"/>
        <xdr:cNvSpPr txBox="1"/>
      </xdr:nvSpPr>
      <xdr:spPr>
        <a:xfrm>
          <a:off x="9391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144797</xdr:rowOff>
    </xdr:from>
    <xdr:ext cx="469744" cy="259045"/>
    <xdr:sp macro="" textlink="">
      <xdr:nvSpPr>
        <xdr:cNvPr id="141" name="n_2mainValue【図書館】&#10;一人当たり面積"/>
        <xdr:cNvSpPr txBox="1"/>
      </xdr:nvSpPr>
      <xdr:spPr>
        <a:xfrm>
          <a:off x="8515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144797</xdr:rowOff>
    </xdr:from>
    <xdr:ext cx="469744" cy="259045"/>
    <xdr:sp macro="" textlink="">
      <xdr:nvSpPr>
        <xdr:cNvPr id="142" name="n_3mainValue【図書館】&#10;一人当たり面積"/>
        <xdr:cNvSpPr txBox="1"/>
      </xdr:nvSpPr>
      <xdr:spPr>
        <a:xfrm>
          <a:off x="7626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7" name="テキスト ボックス 1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8" name="直線コネクタ 1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9" name="テキスト ボックス 1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0" name="直線コネクタ 1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1" name="テキスト ボックス 1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2" name="直線コネクタ 1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3" name="テキスト ボックス 1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4" name="直線コネクタ 1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5" name="テキスト ボックス 1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6" name="直線コネクタ 1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7" name="テキスト ボックス 1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8" name="直線コネクタ 1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9" name="テキスト ボックス 1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1" name="テキスト ボックス 1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183" name="直線コネクタ 182"/>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5" name="直線コネクタ 1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186"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187" name="直線コネクタ 186"/>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188" name="【福祉施設】&#10;有形固定資産減価償却率平均値テキスト"/>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189" name="フローチャート: 判断 188"/>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190" name="フローチャート: 判断 189"/>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191" name="フローチャート: 判断 190"/>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192" name="フローチャート: 判断 191"/>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193" name="フローチャート: 判断 192"/>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199" name="楕円 198"/>
        <xdr:cNvSpPr/>
      </xdr:nvSpPr>
      <xdr:spPr>
        <a:xfrm>
          <a:off x="45847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17163</xdr:rowOff>
    </xdr:from>
    <xdr:ext cx="405111" cy="259045"/>
    <xdr:sp macro="" textlink="">
      <xdr:nvSpPr>
        <xdr:cNvPr id="200" name="【福祉施設】&#10;有形固定資産減価償却率該当値テキスト"/>
        <xdr:cNvSpPr txBox="1"/>
      </xdr:nvSpPr>
      <xdr:spPr>
        <a:xfrm>
          <a:off x="4673600"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201" name="楕円 200"/>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83</xdr:row>
      <xdr:rowOff>89536</xdr:rowOff>
    </xdr:to>
    <xdr:cxnSp macro="">
      <xdr:nvCxnSpPr>
        <xdr:cNvPr id="202" name="直線コネクタ 201"/>
        <xdr:cNvCxnSpPr/>
      </xdr:nvCxnSpPr>
      <xdr:spPr>
        <a:xfrm>
          <a:off x="3797300" y="14217014"/>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40639</xdr:rowOff>
    </xdr:from>
    <xdr:to>
      <xdr:col>15</xdr:col>
      <xdr:colOff>101600</xdr:colOff>
      <xdr:row>82</xdr:row>
      <xdr:rowOff>142239</xdr:rowOff>
    </xdr:to>
    <xdr:sp macro="" textlink="">
      <xdr:nvSpPr>
        <xdr:cNvPr id="203" name="楕円 202"/>
        <xdr:cNvSpPr/>
      </xdr:nvSpPr>
      <xdr:spPr>
        <a:xfrm>
          <a:off x="2857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158114</xdr:rowOff>
    </xdr:to>
    <xdr:cxnSp macro="">
      <xdr:nvCxnSpPr>
        <xdr:cNvPr id="204" name="直線コネクタ 203"/>
        <xdr:cNvCxnSpPr/>
      </xdr:nvCxnSpPr>
      <xdr:spPr>
        <a:xfrm>
          <a:off x="2908300" y="1415033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05" name="楕円 204"/>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91439</xdr:rowOff>
    </xdr:to>
    <xdr:cxnSp macro="">
      <xdr:nvCxnSpPr>
        <xdr:cNvPr id="206" name="直線コネクタ 205"/>
        <xdr:cNvCxnSpPr/>
      </xdr:nvCxnSpPr>
      <xdr:spPr>
        <a:xfrm>
          <a:off x="2019300" y="140855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207" name="n_1ave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208" name="n_2aveValue【福祉施設】&#10;有形固定資産減価償却率"/>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209" name="n_3aveValue【福祉施設】&#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210" name="n_4aveValue【福祉施設】&#10;有形固定資産減価償却率"/>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211" name="n_1mainValue【福祉施設】&#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212" name="n_2mainValue【福祉施設】&#10;有形固定資産減価償却率"/>
        <xdr:cNvSpPr txBox="1"/>
      </xdr:nvSpPr>
      <xdr:spPr>
        <a:xfrm>
          <a:off x="2705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213" name="n_3mainValue【福祉施設】&#10;有形固定資産減価償却率"/>
        <xdr:cNvSpPr txBox="1"/>
      </xdr:nvSpPr>
      <xdr:spPr>
        <a:xfrm>
          <a:off x="1816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4" name="直線コネクタ 22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5" name="テキスト ボックス 22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6" name="直線コネクタ 22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7" name="テキスト ボックス 22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8" name="直線コネクタ 2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9" name="テキスト ボックス 2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0" name="直線コネクタ 22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1" name="テキスト ボックス 23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2" name="直線コネクタ 23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3" name="テキスト ボックス 23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4" name="直線コネクタ 2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5" name="テキスト ボックス 2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237" name="直線コネクタ 236"/>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38"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39" name="直線コネクタ 238"/>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240" name="【福祉施設】&#10;一人当たり面積最大値テキスト"/>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241" name="直線コネクタ 240"/>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242" name="【福祉施設】&#10;一人当たり面積平均値テキスト"/>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43" name="フローチャート: 判断 242"/>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244" name="フローチャート: 判断 243"/>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245" name="フローチャート: 判断 244"/>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246" name="フローチャート: 判断 245"/>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247" name="フローチャート: 判断 246"/>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8" name="テキスト ボックス 2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9" name="テキスト ボックス 2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0" name="テキスト ボックス 2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1" name="テキスト ボックス 2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2" name="テキスト ボックス 2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27939</xdr:rowOff>
    </xdr:from>
    <xdr:to>
      <xdr:col>55</xdr:col>
      <xdr:colOff>50800</xdr:colOff>
      <xdr:row>85</xdr:row>
      <xdr:rowOff>129539</xdr:rowOff>
    </xdr:to>
    <xdr:sp macro="" textlink="">
      <xdr:nvSpPr>
        <xdr:cNvPr id="253" name="楕円 252"/>
        <xdr:cNvSpPr/>
      </xdr:nvSpPr>
      <xdr:spPr>
        <a:xfrm>
          <a:off x="10426700" y="146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6366</xdr:rowOff>
    </xdr:from>
    <xdr:ext cx="469744" cy="259045"/>
    <xdr:sp macro="" textlink="">
      <xdr:nvSpPr>
        <xdr:cNvPr id="254" name="【福祉施設】&#10;一人当たり面積該当値テキスト"/>
        <xdr:cNvSpPr txBox="1"/>
      </xdr:nvSpPr>
      <xdr:spPr>
        <a:xfrm>
          <a:off x="10515600" y="1457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29211</xdr:rowOff>
    </xdr:from>
    <xdr:to>
      <xdr:col>50</xdr:col>
      <xdr:colOff>165100</xdr:colOff>
      <xdr:row>85</xdr:row>
      <xdr:rowOff>130811</xdr:rowOff>
    </xdr:to>
    <xdr:sp macro="" textlink="">
      <xdr:nvSpPr>
        <xdr:cNvPr id="255" name="楕円 254"/>
        <xdr:cNvSpPr/>
      </xdr:nvSpPr>
      <xdr:spPr>
        <a:xfrm>
          <a:off x="9588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78739</xdr:rowOff>
    </xdr:from>
    <xdr:to>
      <xdr:col>55</xdr:col>
      <xdr:colOff>0</xdr:colOff>
      <xdr:row>85</xdr:row>
      <xdr:rowOff>80011</xdr:rowOff>
    </xdr:to>
    <xdr:cxnSp macro="">
      <xdr:nvCxnSpPr>
        <xdr:cNvPr id="256" name="直線コネクタ 255"/>
        <xdr:cNvCxnSpPr/>
      </xdr:nvCxnSpPr>
      <xdr:spPr>
        <a:xfrm flipV="1">
          <a:off x="9639300" y="146519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31750</xdr:rowOff>
    </xdr:from>
    <xdr:to>
      <xdr:col>46</xdr:col>
      <xdr:colOff>38100</xdr:colOff>
      <xdr:row>85</xdr:row>
      <xdr:rowOff>133350</xdr:rowOff>
    </xdr:to>
    <xdr:sp macro="" textlink="">
      <xdr:nvSpPr>
        <xdr:cNvPr id="257" name="楕円 256"/>
        <xdr:cNvSpPr/>
      </xdr:nvSpPr>
      <xdr:spPr>
        <a:xfrm>
          <a:off x="8699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80011</xdr:rowOff>
    </xdr:from>
    <xdr:to>
      <xdr:col>50</xdr:col>
      <xdr:colOff>114300</xdr:colOff>
      <xdr:row>85</xdr:row>
      <xdr:rowOff>82550</xdr:rowOff>
    </xdr:to>
    <xdr:cxnSp macro="">
      <xdr:nvCxnSpPr>
        <xdr:cNvPr id="258" name="直線コネクタ 257"/>
        <xdr:cNvCxnSpPr/>
      </xdr:nvCxnSpPr>
      <xdr:spPr>
        <a:xfrm flipV="1">
          <a:off x="8750300" y="146532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31750</xdr:rowOff>
    </xdr:from>
    <xdr:to>
      <xdr:col>41</xdr:col>
      <xdr:colOff>101600</xdr:colOff>
      <xdr:row>85</xdr:row>
      <xdr:rowOff>133350</xdr:rowOff>
    </xdr:to>
    <xdr:sp macro="" textlink="">
      <xdr:nvSpPr>
        <xdr:cNvPr id="259" name="楕円 258"/>
        <xdr:cNvSpPr/>
      </xdr:nvSpPr>
      <xdr:spPr>
        <a:xfrm>
          <a:off x="7810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82550</xdr:rowOff>
    </xdr:from>
    <xdr:to>
      <xdr:col>45</xdr:col>
      <xdr:colOff>177800</xdr:colOff>
      <xdr:row>85</xdr:row>
      <xdr:rowOff>82550</xdr:rowOff>
    </xdr:to>
    <xdr:cxnSp macro="">
      <xdr:nvCxnSpPr>
        <xdr:cNvPr id="260" name="直線コネクタ 259"/>
        <xdr:cNvCxnSpPr/>
      </xdr:nvCxnSpPr>
      <xdr:spPr>
        <a:xfrm>
          <a:off x="7861300" y="1465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261" name="n_1aveValue【福祉施設】&#10;一人当たり面積"/>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134638</xdr:rowOff>
    </xdr:from>
    <xdr:ext cx="469744" cy="259045"/>
    <xdr:sp macro="" textlink="">
      <xdr:nvSpPr>
        <xdr:cNvPr id="262" name="n_2aveValue【福祉施設】&#10;一人当たり面積"/>
        <xdr:cNvSpPr txBox="1"/>
      </xdr:nvSpPr>
      <xdr:spPr>
        <a:xfrm>
          <a:off x="85154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263" name="n_3aveValue【福祉施設】&#10;一人当たり面積"/>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17797</xdr:rowOff>
    </xdr:from>
    <xdr:ext cx="469744" cy="259045"/>
    <xdr:sp macro="" textlink="">
      <xdr:nvSpPr>
        <xdr:cNvPr id="264" name="n_4aveValue【福祉施設】&#10;一人当たり面積"/>
        <xdr:cNvSpPr txBox="1"/>
      </xdr:nvSpPr>
      <xdr:spPr>
        <a:xfrm>
          <a:off x="6737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121938</xdr:rowOff>
    </xdr:from>
    <xdr:ext cx="469744" cy="259045"/>
    <xdr:sp macro="" textlink="">
      <xdr:nvSpPr>
        <xdr:cNvPr id="265" name="n_1mainValue【福祉施設】&#10;一人当たり面積"/>
        <xdr:cNvSpPr txBox="1"/>
      </xdr:nvSpPr>
      <xdr:spPr>
        <a:xfrm>
          <a:off x="9391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149877</xdr:rowOff>
    </xdr:from>
    <xdr:ext cx="469744" cy="259045"/>
    <xdr:sp macro="" textlink="">
      <xdr:nvSpPr>
        <xdr:cNvPr id="266" name="n_2mainValue【福祉施設】&#10;一人当たり面積"/>
        <xdr:cNvSpPr txBox="1"/>
      </xdr:nvSpPr>
      <xdr:spPr>
        <a:xfrm>
          <a:off x="8515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124477</xdr:rowOff>
    </xdr:from>
    <xdr:ext cx="469744" cy="259045"/>
    <xdr:sp macro="" textlink="">
      <xdr:nvSpPr>
        <xdr:cNvPr id="267" name="n_3mainValue【福祉施設】&#10;一人当たり面積"/>
        <xdr:cNvSpPr txBox="1"/>
      </xdr:nvSpPr>
      <xdr:spPr>
        <a:xfrm>
          <a:off x="7626427" y="1469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5" name="直線コネクタ 2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6" name="テキスト ボックス 29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7" name="直線コネクタ 2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8" name="テキスト ボックス 2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9" name="直線コネクタ 2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0" name="テキスト ボックス 2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1" name="直線コネクタ 3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2" name="テキスト ボックス 3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3" name="直線コネクタ 3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4" name="テキスト ボックス 3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6" name="テキスト ボックス 3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308" name="直線コネクタ 307"/>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0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0" name="直線コネクタ 30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311" name="【一般廃棄物処理施設】&#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312" name="直線コネクタ 311"/>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313" name="【一般廃棄物処理施設】&#10;有形固定資産減価償却率平均値テキスト"/>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14" name="フローチャート: 判断 313"/>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15" name="フローチャート: 判断 314"/>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316" name="フローチャート: 判断 315"/>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317" name="フローチャート: 判断 316"/>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318" name="フローチャート: 判断 317"/>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48260</xdr:rowOff>
    </xdr:from>
    <xdr:to>
      <xdr:col>85</xdr:col>
      <xdr:colOff>177800</xdr:colOff>
      <xdr:row>33</xdr:row>
      <xdr:rowOff>149860</xdr:rowOff>
    </xdr:to>
    <xdr:sp macro="" textlink="">
      <xdr:nvSpPr>
        <xdr:cNvPr id="324" name="楕円 323"/>
        <xdr:cNvSpPr/>
      </xdr:nvSpPr>
      <xdr:spPr>
        <a:xfrm>
          <a:off x="162687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1287</xdr:rowOff>
    </xdr:from>
    <xdr:ext cx="405111" cy="259045"/>
    <xdr:sp macro="" textlink="">
      <xdr:nvSpPr>
        <xdr:cNvPr id="325" name="【一般廃棄物処理施設】&#10;有形固定資産減価償却率該当値テキスト"/>
        <xdr:cNvSpPr txBox="1"/>
      </xdr:nvSpPr>
      <xdr:spPr>
        <a:xfrm>
          <a:off x="16357600" y="565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124460</xdr:rowOff>
    </xdr:from>
    <xdr:to>
      <xdr:col>81</xdr:col>
      <xdr:colOff>101600</xdr:colOff>
      <xdr:row>33</xdr:row>
      <xdr:rowOff>54610</xdr:rowOff>
    </xdr:to>
    <xdr:sp macro="" textlink="">
      <xdr:nvSpPr>
        <xdr:cNvPr id="326" name="楕円 325"/>
        <xdr:cNvSpPr/>
      </xdr:nvSpPr>
      <xdr:spPr>
        <a:xfrm>
          <a:off x="15430500" y="56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3810</xdr:rowOff>
    </xdr:from>
    <xdr:to>
      <xdr:col>85</xdr:col>
      <xdr:colOff>127000</xdr:colOff>
      <xdr:row>33</xdr:row>
      <xdr:rowOff>99060</xdr:rowOff>
    </xdr:to>
    <xdr:cxnSp macro="">
      <xdr:nvCxnSpPr>
        <xdr:cNvPr id="327" name="直線コネクタ 326"/>
        <xdr:cNvCxnSpPr/>
      </xdr:nvCxnSpPr>
      <xdr:spPr>
        <a:xfrm>
          <a:off x="15481300" y="566166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21590</xdr:rowOff>
    </xdr:from>
    <xdr:to>
      <xdr:col>76</xdr:col>
      <xdr:colOff>165100</xdr:colOff>
      <xdr:row>34</xdr:row>
      <xdr:rowOff>123190</xdr:rowOff>
    </xdr:to>
    <xdr:sp macro="" textlink="">
      <xdr:nvSpPr>
        <xdr:cNvPr id="328" name="楕円 327"/>
        <xdr:cNvSpPr/>
      </xdr:nvSpPr>
      <xdr:spPr>
        <a:xfrm>
          <a:off x="14541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3810</xdr:rowOff>
    </xdr:from>
    <xdr:to>
      <xdr:col>81</xdr:col>
      <xdr:colOff>50800</xdr:colOff>
      <xdr:row>34</xdr:row>
      <xdr:rowOff>72390</xdr:rowOff>
    </xdr:to>
    <xdr:cxnSp macro="">
      <xdr:nvCxnSpPr>
        <xdr:cNvPr id="329" name="直線コネクタ 328"/>
        <xdr:cNvCxnSpPr/>
      </xdr:nvCxnSpPr>
      <xdr:spPr>
        <a:xfrm flipV="1">
          <a:off x="14592300" y="566166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10160</xdr:rowOff>
    </xdr:from>
    <xdr:to>
      <xdr:col>72</xdr:col>
      <xdr:colOff>38100</xdr:colOff>
      <xdr:row>33</xdr:row>
      <xdr:rowOff>111760</xdr:rowOff>
    </xdr:to>
    <xdr:sp macro="" textlink="">
      <xdr:nvSpPr>
        <xdr:cNvPr id="330" name="楕円 329"/>
        <xdr:cNvSpPr/>
      </xdr:nvSpPr>
      <xdr:spPr>
        <a:xfrm>
          <a:off x="13652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60960</xdr:rowOff>
    </xdr:from>
    <xdr:to>
      <xdr:col>76</xdr:col>
      <xdr:colOff>114300</xdr:colOff>
      <xdr:row>34</xdr:row>
      <xdr:rowOff>72390</xdr:rowOff>
    </xdr:to>
    <xdr:cxnSp macro="">
      <xdr:nvCxnSpPr>
        <xdr:cNvPr id="331" name="直線コネクタ 330"/>
        <xdr:cNvCxnSpPr/>
      </xdr:nvCxnSpPr>
      <xdr:spPr>
        <a:xfrm>
          <a:off x="13703300" y="571881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332"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333" name="n_2aveValue【一般廃棄物処理施設】&#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102887</xdr:rowOff>
    </xdr:from>
    <xdr:ext cx="405111" cy="259045"/>
    <xdr:sp macro="" textlink="">
      <xdr:nvSpPr>
        <xdr:cNvPr id="334" name="n_3aveValue【一般廃棄物処理施設】&#10;有形固定資産減価償却率"/>
        <xdr:cNvSpPr txBox="1"/>
      </xdr:nvSpPr>
      <xdr:spPr>
        <a:xfrm>
          <a:off x="13500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335" name="n_4aveValue【一般廃棄物処理施設】&#10;有形固定資産減価償却率"/>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71137</xdr:rowOff>
    </xdr:from>
    <xdr:ext cx="405111" cy="259045"/>
    <xdr:sp macro="" textlink="">
      <xdr:nvSpPr>
        <xdr:cNvPr id="336" name="n_1mainValue【一般廃棄物処理施設】&#10;有形固定資産減価償却率"/>
        <xdr:cNvSpPr txBox="1"/>
      </xdr:nvSpPr>
      <xdr:spPr>
        <a:xfrm>
          <a:off x="15266044" y="538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139717</xdr:rowOff>
    </xdr:from>
    <xdr:ext cx="405111" cy="259045"/>
    <xdr:sp macro="" textlink="">
      <xdr:nvSpPr>
        <xdr:cNvPr id="337" name="n_2mainValue【一般廃棄物処理施設】&#10;有形固定資産減価償却率"/>
        <xdr:cNvSpPr txBox="1"/>
      </xdr:nvSpPr>
      <xdr:spPr>
        <a:xfrm>
          <a:off x="14389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128287</xdr:rowOff>
    </xdr:from>
    <xdr:ext cx="405111" cy="259045"/>
    <xdr:sp macro="" textlink="">
      <xdr:nvSpPr>
        <xdr:cNvPr id="338" name="n_3mainValue【一般廃棄物処理施設】&#10;有形固定資産減価償却率"/>
        <xdr:cNvSpPr txBox="1"/>
      </xdr:nvSpPr>
      <xdr:spPr>
        <a:xfrm>
          <a:off x="13500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9" name="直線コネクタ 3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0" name="テキスト ボックス 34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1" name="直線コネクタ 3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2" name="テキスト ボックス 35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3" name="直線コネクタ 3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4" name="テキスト ボックス 35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5" name="直線コネクタ 3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6" name="テキスト ボックス 35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7" name="直線コネクタ 3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8" name="テキスト ボックス 35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0" name="テキスト ボックス 35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362" name="直線コネクタ 361"/>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363" name="【一般廃棄物処理施設】&#10;一人当たり有形固定資産（償却資産）額最小値テキスト"/>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364" name="直線コネクタ 363"/>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365" name="【一般廃棄物処理施設】&#10;一人当たり有形固定資産（償却資産）額最大値テキスト"/>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366" name="直線コネクタ 365"/>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95639</xdr:rowOff>
    </xdr:from>
    <xdr:ext cx="599010" cy="259045"/>
    <xdr:sp macro="" textlink="">
      <xdr:nvSpPr>
        <xdr:cNvPr id="367" name="【一般廃棄物処理施設】&#10;一人当たり有形固定資産（償却資産）額平均値テキスト"/>
        <xdr:cNvSpPr txBox="1"/>
      </xdr:nvSpPr>
      <xdr:spPr>
        <a:xfrm>
          <a:off x="22199600" y="6610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368" name="フローチャート: 判断 367"/>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369" name="フローチャート: 判断 368"/>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370" name="フローチャート: 判断 369"/>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371" name="フローチャート: 判断 370"/>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372" name="フローチャート: 判断 371"/>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157157</xdr:rowOff>
    </xdr:from>
    <xdr:to>
      <xdr:col>116</xdr:col>
      <xdr:colOff>114300</xdr:colOff>
      <xdr:row>40</xdr:row>
      <xdr:rowOff>87307</xdr:rowOff>
    </xdr:to>
    <xdr:sp macro="" textlink="">
      <xdr:nvSpPr>
        <xdr:cNvPr id="378" name="楕円 377"/>
        <xdr:cNvSpPr/>
      </xdr:nvSpPr>
      <xdr:spPr>
        <a:xfrm>
          <a:off x="22110700" y="684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135584</xdr:rowOff>
    </xdr:from>
    <xdr:ext cx="534377" cy="259045"/>
    <xdr:sp macro="" textlink="">
      <xdr:nvSpPr>
        <xdr:cNvPr id="379" name="【一般廃棄物処理施設】&#10;一人当たり有形固定資産（償却資産）額該当値テキスト"/>
        <xdr:cNvSpPr txBox="1"/>
      </xdr:nvSpPr>
      <xdr:spPr>
        <a:xfrm>
          <a:off x="22199600" y="68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154502</xdr:rowOff>
    </xdr:from>
    <xdr:to>
      <xdr:col>112</xdr:col>
      <xdr:colOff>38100</xdr:colOff>
      <xdr:row>40</xdr:row>
      <xdr:rowOff>84652</xdr:rowOff>
    </xdr:to>
    <xdr:sp macro="" textlink="">
      <xdr:nvSpPr>
        <xdr:cNvPr id="380" name="楕円 379"/>
        <xdr:cNvSpPr/>
      </xdr:nvSpPr>
      <xdr:spPr>
        <a:xfrm>
          <a:off x="21272500" y="68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33852</xdr:rowOff>
    </xdr:from>
    <xdr:to>
      <xdr:col>116</xdr:col>
      <xdr:colOff>63500</xdr:colOff>
      <xdr:row>40</xdr:row>
      <xdr:rowOff>36507</xdr:rowOff>
    </xdr:to>
    <xdr:cxnSp macro="">
      <xdr:nvCxnSpPr>
        <xdr:cNvPr id="381" name="直線コネクタ 380"/>
        <xdr:cNvCxnSpPr/>
      </xdr:nvCxnSpPr>
      <xdr:spPr>
        <a:xfrm>
          <a:off x="21323300" y="6891852"/>
          <a:ext cx="8382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15155</xdr:rowOff>
    </xdr:from>
    <xdr:to>
      <xdr:col>107</xdr:col>
      <xdr:colOff>101600</xdr:colOff>
      <xdr:row>40</xdr:row>
      <xdr:rowOff>116755</xdr:rowOff>
    </xdr:to>
    <xdr:sp macro="" textlink="">
      <xdr:nvSpPr>
        <xdr:cNvPr id="382" name="楕円 381"/>
        <xdr:cNvSpPr/>
      </xdr:nvSpPr>
      <xdr:spPr>
        <a:xfrm>
          <a:off x="20383500" y="68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33852</xdr:rowOff>
    </xdr:from>
    <xdr:to>
      <xdr:col>111</xdr:col>
      <xdr:colOff>177800</xdr:colOff>
      <xdr:row>40</xdr:row>
      <xdr:rowOff>65955</xdr:rowOff>
    </xdr:to>
    <xdr:cxnSp macro="">
      <xdr:nvCxnSpPr>
        <xdr:cNvPr id="383" name="直線コネクタ 382"/>
        <xdr:cNvCxnSpPr/>
      </xdr:nvCxnSpPr>
      <xdr:spPr>
        <a:xfrm flipV="1">
          <a:off x="20434300" y="6891852"/>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80778</xdr:rowOff>
    </xdr:from>
    <xdr:to>
      <xdr:col>102</xdr:col>
      <xdr:colOff>165100</xdr:colOff>
      <xdr:row>42</xdr:row>
      <xdr:rowOff>10928</xdr:rowOff>
    </xdr:to>
    <xdr:sp macro="" textlink="">
      <xdr:nvSpPr>
        <xdr:cNvPr id="384" name="楕円 383"/>
        <xdr:cNvSpPr/>
      </xdr:nvSpPr>
      <xdr:spPr>
        <a:xfrm>
          <a:off x="19494500" y="71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65955</xdr:rowOff>
    </xdr:from>
    <xdr:to>
      <xdr:col>107</xdr:col>
      <xdr:colOff>50800</xdr:colOff>
      <xdr:row>41</xdr:row>
      <xdr:rowOff>131578</xdr:rowOff>
    </xdr:to>
    <xdr:cxnSp macro="">
      <xdr:nvCxnSpPr>
        <xdr:cNvPr id="385" name="直線コネクタ 384"/>
        <xdr:cNvCxnSpPr/>
      </xdr:nvCxnSpPr>
      <xdr:spPr>
        <a:xfrm flipV="1">
          <a:off x="19545300" y="6923955"/>
          <a:ext cx="889000" cy="23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20521</xdr:rowOff>
    </xdr:from>
    <xdr:ext cx="599010" cy="259045"/>
    <xdr:sp macro="" textlink="">
      <xdr:nvSpPr>
        <xdr:cNvPr id="386" name="n_1aveValue【一般廃棄物処理施設】&#10;一人当たり有形固定資産（償却資産）額"/>
        <xdr:cNvSpPr txBox="1"/>
      </xdr:nvSpPr>
      <xdr:spPr>
        <a:xfrm>
          <a:off x="21011095" y="653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137831</xdr:rowOff>
    </xdr:from>
    <xdr:ext cx="599010" cy="259045"/>
    <xdr:sp macro="" textlink="">
      <xdr:nvSpPr>
        <xdr:cNvPr id="387" name="n_2aveValue【一般廃棄物処理施設】&#10;一人当たり有形固定資産（償却資産）額"/>
        <xdr:cNvSpPr txBox="1"/>
      </xdr:nvSpPr>
      <xdr:spPr>
        <a:xfrm>
          <a:off x="201347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117787</xdr:rowOff>
    </xdr:from>
    <xdr:ext cx="599010" cy="259045"/>
    <xdr:sp macro="" textlink="">
      <xdr:nvSpPr>
        <xdr:cNvPr id="388" name="n_3aveValue【一般廃棄物処理施設】&#10;一人当たり有形固定資産（償却資産）額"/>
        <xdr:cNvSpPr txBox="1"/>
      </xdr:nvSpPr>
      <xdr:spPr>
        <a:xfrm>
          <a:off x="19245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28797</xdr:rowOff>
    </xdr:from>
    <xdr:ext cx="599010" cy="259045"/>
    <xdr:sp macro="" textlink="">
      <xdr:nvSpPr>
        <xdr:cNvPr id="389" name="n_4aveValue【一般廃棄物処理施設】&#10;一人当たり有形固定資産（償却資産）額"/>
        <xdr:cNvSpPr txBox="1"/>
      </xdr:nvSpPr>
      <xdr:spPr>
        <a:xfrm>
          <a:off x="18356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75779</xdr:rowOff>
    </xdr:from>
    <xdr:ext cx="534377" cy="259045"/>
    <xdr:sp macro="" textlink="">
      <xdr:nvSpPr>
        <xdr:cNvPr id="390" name="n_1mainValue【一般廃棄物処理施設】&#10;一人当たり有形固定資産（償却資産）額"/>
        <xdr:cNvSpPr txBox="1"/>
      </xdr:nvSpPr>
      <xdr:spPr>
        <a:xfrm>
          <a:off x="21043411" y="69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107882</xdr:rowOff>
    </xdr:from>
    <xdr:ext cx="534377" cy="259045"/>
    <xdr:sp macro="" textlink="">
      <xdr:nvSpPr>
        <xdr:cNvPr id="391" name="n_2mainValue【一般廃棄物処理施設】&#10;一人当たり有形固定資産（償却資産）額"/>
        <xdr:cNvSpPr txBox="1"/>
      </xdr:nvSpPr>
      <xdr:spPr>
        <a:xfrm>
          <a:off x="20167111" y="696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2055</xdr:rowOff>
    </xdr:from>
    <xdr:ext cx="534377" cy="259045"/>
    <xdr:sp macro="" textlink="">
      <xdr:nvSpPr>
        <xdr:cNvPr id="392" name="n_3mainValue【一般廃棄物処理施設】&#10;一人当たり有形固定資産（償却資産）額"/>
        <xdr:cNvSpPr txBox="1"/>
      </xdr:nvSpPr>
      <xdr:spPr>
        <a:xfrm>
          <a:off x="19278111" y="72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3" name="テキスト ボックス 40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4" name="直線コネクタ 40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05" name="テキスト ボックス 40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6" name="直線コネクタ 40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7" name="テキスト ボックス 40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8" name="直線コネクタ 40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9" name="テキスト ボックス 40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0" name="直線コネクタ 40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1" name="テキスト ボックス 41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3" name="テキスト ボックス 41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415" name="直線コネクタ 414"/>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416" name="【保健センター・保健所】&#10;有形固定資産減価償却率最小値テキスト"/>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417" name="直線コネクタ 416"/>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418" name="【保健センター・保健所】&#10;有形固定資産減価償却率最大値テキスト"/>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419" name="直線コネクタ 418"/>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129811</xdr:rowOff>
    </xdr:from>
    <xdr:ext cx="405111" cy="259045"/>
    <xdr:sp macro="" textlink="">
      <xdr:nvSpPr>
        <xdr:cNvPr id="420" name="【保健センター・保健所】&#10;有形固定資産減価償却率平均値テキスト"/>
        <xdr:cNvSpPr txBox="1"/>
      </xdr:nvSpPr>
      <xdr:spPr>
        <a:xfrm>
          <a:off x="16357600" y="973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421" name="フローチャート: 判断 420"/>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422" name="フローチャート: 判断 421"/>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423" name="フローチャート: 判断 422"/>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424" name="フローチャート: 判断 423"/>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xdr:rowOff>
    </xdr:from>
    <xdr:to>
      <xdr:col>67</xdr:col>
      <xdr:colOff>101600</xdr:colOff>
      <xdr:row>59</xdr:row>
      <xdr:rowOff>114808</xdr:rowOff>
    </xdr:to>
    <xdr:sp macro="" textlink="">
      <xdr:nvSpPr>
        <xdr:cNvPr id="425" name="フローチャート: 判断 424"/>
        <xdr:cNvSpPr/>
      </xdr:nvSpPr>
      <xdr:spPr>
        <a:xfrm>
          <a:off x="127635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72644</xdr:rowOff>
    </xdr:from>
    <xdr:to>
      <xdr:col>85</xdr:col>
      <xdr:colOff>177800</xdr:colOff>
      <xdr:row>62</xdr:row>
      <xdr:rowOff>2794</xdr:rowOff>
    </xdr:to>
    <xdr:sp macro="" textlink="">
      <xdr:nvSpPr>
        <xdr:cNvPr id="431" name="楕円 430"/>
        <xdr:cNvSpPr/>
      </xdr:nvSpPr>
      <xdr:spPr>
        <a:xfrm>
          <a:off x="162687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51071</xdr:rowOff>
    </xdr:from>
    <xdr:ext cx="405111" cy="259045"/>
    <xdr:sp macro="" textlink="">
      <xdr:nvSpPr>
        <xdr:cNvPr id="432" name="【保健センター・保健所】&#10;有形固定資産減価償却率該当値テキスト"/>
        <xdr:cNvSpPr txBox="1"/>
      </xdr:nvSpPr>
      <xdr:spPr>
        <a:xfrm>
          <a:off x="16357600"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433" name="楕円 432"/>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123444</xdr:rowOff>
    </xdr:to>
    <xdr:cxnSp macro="">
      <xdr:nvCxnSpPr>
        <xdr:cNvPr id="434" name="直線コネクタ 433"/>
        <xdr:cNvCxnSpPr/>
      </xdr:nvCxnSpPr>
      <xdr:spPr>
        <a:xfrm>
          <a:off x="15481300" y="1056132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xdr:rowOff>
    </xdr:from>
    <xdr:to>
      <xdr:col>76</xdr:col>
      <xdr:colOff>165100</xdr:colOff>
      <xdr:row>61</xdr:row>
      <xdr:rowOff>105664</xdr:rowOff>
    </xdr:to>
    <xdr:sp macro="" textlink="">
      <xdr:nvSpPr>
        <xdr:cNvPr id="435" name="楕円 434"/>
        <xdr:cNvSpPr/>
      </xdr:nvSpPr>
      <xdr:spPr>
        <a:xfrm>
          <a:off x="14541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54864</xdr:rowOff>
    </xdr:from>
    <xdr:to>
      <xdr:col>81</xdr:col>
      <xdr:colOff>50800</xdr:colOff>
      <xdr:row>61</xdr:row>
      <xdr:rowOff>102870</xdr:rowOff>
    </xdr:to>
    <xdr:cxnSp macro="">
      <xdr:nvCxnSpPr>
        <xdr:cNvPr id="436" name="直線コネクタ 435"/>
        <xdr:cNvCxnSpPr/>
      </xdr:nvCxnSpPr>
      <xdr:spPr>
        <a:xfrm>
          <a:off x="14592300" y="1051331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164084</xdr:rowOff>
    </xdr:from>
    <xdr:to>
      <xdr:col>72</xdr:col>
      <xdr:colOff>38100</xdr:colOff>
      <xdr:row>61</xdr:row>
      <xdr:rowOff>94234</xdr:rowOff>
    </xdr:to>
    <xdr:sp macro="" textlink="">
      <xdr:nvSpPr>
        <xdr:cNvPr id="437" name="楕円 436"/>
        <xdr:cNvSpPr/>
      </xdr:nvSpPr>
      <xdr:spPr>
        <a:xfrm>
          <a:off x="13652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43434</xdr:rowOff>
    </xdr:from>
    <xdr:to>
      <xdr:col>76</xdr:col>
      <xdr:colOff>114300</xdr:colOff>
      <xdr:row>61</xdr:row>
      <xdr:rowOff>54864</xdr:rowOff>
    </xdr:to>
    <xdr:cxnSp macro="">
      <xdr:nvCxnSpPr>
        <xdr:cNvPr id="438" name="直線コネクタ 437"/>
        <xdr:cNvCxnSpPr/>
      </xdr:nvCxnSpPr>
      <xdr:spPr>
        <a:xfrm>
          <a:off x="13703300" y="105018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154195</xdr:rowOff>
    </xdr:from>
    <xdr:ext cx="405111" cy="259045"/>
    <xdr:sp macro="" textlink="">
      <xdr:nvSpPr>
        <xdr:cNvPr id="439" name="n_1aveValue【保健センター・保健所】&#10;有形固定資産減価償却率"/>
        <xdr:cNvSpPr txBox="1"/>
      </xdr:nvSpPr>
      <xdr:spPr>
        <a:xfrm>
          <a:off x="152660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440" name="n_2aveValue【保健センター・保健所】&#10;有形固定資産減価償却率"/>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441" name="n_3aveValue【保健センター・保健所】&#10;有形固定資産減価償却率"/>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131335</xdr:rowOff>
    </xdr:from>
    <xdr:ext cx="405111" cy="259045"/>
    <xdr:sp macro="" textlink="">
      <xdr:nvSpPr>
        <xdr:cNvPr id="442" name="n_4aveValue【保健センター・保健所】&#10;有形固定資産減価償却率"/>
        <xdr:cNvSpPr txBox="1"/>
      </xdr:nvSpPr>
      <xdr:spPr>
        <a:xfrm>
          <a:off x="126117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443" name="n_1mainValue【保健センター・保健所】&#10;有形固定資産減価償却率"/>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96791</xdr:rowOff>
    </xdr:from>
    <xdr:ext cx="405111" cy="259045"/>
    <xdr:sp macro="" textlink="">
      <xdr:nvSpPr>
        <xdr:cNvPr id="444" name="n_2mainValue【保健センター・保健所】&#10;有形固定資産減価償却率"/>
        <xdr:cNvSpPr txBox="1"/>
      </xdr:nvSpPr>
      <xdr:spPr>
        <a:xfrm>
          <a:off x="14389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85361</xdr:rowOff>
    </xdr:from>
    <xdr:ext cx="405111" cy="259045"/>
    <xdr:sp macro="" textlink="">
      <xdr:nvSpPr>
        <xdr:cNvPr id="445" name="n_3mainValue【保健センター・保健所】&#10;有形固定資産減価償却率"/>
        <xdr:cNvSpPr txBox="1"/>
      </xdr:nvSpPr>
      <xdr:spPr>
        <a:xfrm>
          <a:off x="135007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6" name="直線コネクタ 4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467" name="直線コネクタ 466"/>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468"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469" name="直線コネクタ 468"/>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470" name="【保健センター・保健所】&#10;一人当たり面積最大値テキスト"/>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471" name="直線コネクタ 470"/>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472" name="【保健センター・保健所】&#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473" name="フローチャート: 判断 472"/>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474" name="フローチャート: 判断 473"/>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475" name="フローチャート: 判断 474"/>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476" name="フローチャート: 判断 475"/>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70358</xdr:rowOff>
    </xdr:from>
    <xdr:to>
      <xdr:col>98</xdr:col>
      <xdr:colOff>38100</xdr:colOff>
      <xdr:row>62</xdr:row>
      <xdr:rowOff>508</xdr:rowOff>
    </xdr:to>
    <xdr:sp macro="" textlink="">
      <xdr:nvSpPr>
        <xdr:cNvPr id="477" name="フローチャート: 判断 476"/>
        <xdr:cNvSpPr/>
      </xdr:nvSpPr>
      <xdr:spPr>
        <a:xfrm>
          <a:off x="18605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483" name="楕円 482"/>
        <xdr:cNvSpPr/>
      </xdr:nvSpPr>
      <xdr:spPr>
        <a:xfrm>
          <a:off x="22110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14495</xdr:rowOff>
    </xdr:from>
    <xdr:ext cx="469744" cy="259045"/>
    <xdr:sp macro="" textlink="">
      <xdr:nvSpPr>
        <xdr:cNvPr id="484" name="【保健センター・保健所】&#10;一人当たり面積該当値テキスト"/>
        <xdr:cNvSpPr txBox="1"/>
      </xdr:nvSpPr>
      <xdr:spPr>
        <a:xfrm>
          <a:off x="22199600"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485" name="楕円 484"/>
        <xdr:cNvSpPr/>
      </xdr:nvSpPr>
      <xdr:spPr>
        <a:xfrm>
          <a:off x="21272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86868</xdr:rowOff>
    </xdr:to>
    <xdr:cxnSp macro="">
      <xdr:nvCxnSpPr>
        <xdr:cNvPr id="486" name="直線コネクタ 485"/>
        <xdr:cNvCxnSpPr/>
      </xdr:nvCxnSpPr>
      <xdr:spPr>
        <a:xfrm>
          <a:off x="21323300" y="10716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77216</xdr:rowOff>
    </xdr:from>
    <xdr:to>
      <xdr:col>107</xdr:col>
      <xdr:colOff>101600</xdr:colOff>
      <xdr:row>63</xdr:row>
      <xdr:rowOff>7366</xdr:rowOff>
    </xdr:to>
    <xdr:sp macro="" textlink="">
      <xdr:nvSpPr>
        <xdr:cNvPr id="487" name="楕円 486"/>
        <xdr:cNvSpPr/>
      </xdr:nvSpPr>
      <xdr:spPr>
        <a:xfrm>
          <a:off x="20383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128016</xdr:rowOff>
    </xdr:to>
    <xdr:cxnSp macro="">
      <xdr:nvCxnSpPr>
        <xdr:cNvPr id="488" name="直線コネクタ 487"/>
        <xdr:cNvCxnSpPr/>
      </xdr:nvCxnSpPr>
      <xdr:spPr>
        <a:xfrm flipV="1">
          <a:off x="20434300" y="10716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81788</xdr:rowOff>
    </xdr:from>
    <xdr:to>
      <xdr:col>102</xdr:col>
      <xdr:colOff>165100</xdr:colOff>
      <xdr:row>63</xdr:row>
      <xdr:rowOff>11938</xdr:rowOff>
    </xdr:to>
    <xdr:sp macro="" textlink="">
      <xdr:nvSpPr>
        <xdr:cNvPr id="489" name="楕円 488"/>
        <xdr:cNvSpPr/>
      </xdr:nvSpPr>
      <xdr:spPr>
        <a:xfrm>
          <a:off x="19494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128016</xdr:rowOff>
    </xdr:from>
    <xdr:to>
      <xdr:col>107</xdr:col>
      <xdr:colOff>50800</xdr:colOff>
      <xdr:row>62</xdr:row>
      <xdr:rowOff>132588</xdr:rowOff>
    </xdr:to>
    <xdr:cxnSp macro="">
      <xdr:nvCxnSpPr>
        <xdr:cNvPr id="490" name="直線コネクタ 489"/>
        <xdr:cNvCxnSpPr/>
      </xdr:nvCxnSpPr>
      <xdr:spPr>
        <a:xfrm flipV="1">
          <a:off x="19545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62755</xdr:rowOff>
    </xdr:from>
    <xdr:ext cx="469744" cy="259045"/>
    <xdr:sp macro="" textlink="">
      <xdr:nvSpPr>
        <xdr:cNvPr id="491" name="n_1aveValue【保健センター・保健所】&#10;一人当たり面積"/>
        <xdr:cNvSpPr txBox="1"/>
      </xdr:nvSpPr>
      <xdr:spPr>
        <a:xfrm>
          <a:off x="21075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492"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493"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494" name="n_4aveValue【保健センター・保健所】&#10;一人当たり面積"/>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128795</xdr:rowOff>
    </xdr:from>
    <xdr:ext cx="469744" cy="259045"/>
    <xdr:sp macro="" textlink="">
      <xdr:nvSpPr>
        <xdr:cNvPr id="495" name="n_1mainValue【保健センター・保健所】&#10;一人当たり面積"/>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169943</xdr:rowOff>
    </xdr:from>
    <xdr:ext cx="469744" cy="259045"/>
    <xdr:sp macro="" textlink="">
      <xdr:nvSpPr>
        <xdr:cNvPr id="496" name="n_2mainValue【保健センター・保健所】&#10;一人当たり面積"/>
        <xdr:cNvSpPr txBox="1"/>
      </xdr:nvSpPr>
      <xdr:spPr>
        <a:xfrm>
          <a:off x="20199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3065</xdr:rowOff>
    </xdr:from>
    <xdr:ext cx="469744" cy="259045"/>
    <xdr:sp macro="" textlink="">
      <xdr:nvSpPr>
        <xdr:cNvPr id="497" name="n_3mainValue【保健センター・保健所】&#10;一人当たり面積"/>
        <xdr:cNvSpPr txBox="1"/>
      </xdr:nvSpPr>
      <xdr:spPr>
        <a:xfrm>
          <a:off x="19310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9" name="直線コネクタ 5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0" name="テキスト ボックス 5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1" name="直線コネクタ 5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2" name="テキスト ボックス 5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3" name="直線コネクタ 5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4" name="テキスト ボックス 5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5" name="直線コネクタ 5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6" name="テキスト ボックス 5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7" name="直線コネクタ 5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8" name="テキスト ボックス 5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9" name="直線コネクタ 5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0" name="テキスト ボックス 5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523" name="直線コネクタ 522"/>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24"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25" name="直線コネクタ 524"/>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26"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27" name="直線コネクタ 526"/>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62428</xdr:rowOff>
    </xdr:from>
    <xdr:ext cx="405111" cy="259045"/>
    <xdr:sp macro="" textlink="">
      <xdr:nvSpPr>
        <xdr:cNvPr id="528" name="【消防施設】&#10;有形固定資産減価償却率平均値テキスト"/>
        <xdr:cNvSpPr txBox="1"/>
      </xdr:nvSpPr>
      <xdr:spPr>
        <a:xfrm>
          <a:off x="16357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29" name="フローチャート: 判断 528"/>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30" name="フローチャート: 判断 529"/>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531" name="フローチャート: 判断 530"/>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32" name="フローチャート: 判断 531"/>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533" name="フローチャート: 判断 532"/>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539" name="楕円 538"/>
        <xdr:cNvSpPr/>
      </xdr:nvSpPr>
      <xdr:spPr>
        <a:xfrm>
          <a:off x="16268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160038</xdr:rowOff>
    </xdr:from>
    <xdr:ext cx="405111" cy="259045"/>
    <xdr:sp macro="" textlink="">
      <xdr:nvSpPr>
        <xdr:cNvPr id="540" name="【消防施設】&#10;有形固定資産減価償却率該当値テキスト"/>
        <xdr:cNvSpPr txBox="1"/>
      </xdr:nvSpPr>
      <xdr:spPr>
        <a:xfrm>
          <a:off x="16357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3629</xdr:rowOff>
    </xdr:from>
    <xdr:to>
      <xdr:col>81</xdr:col>
      <xdr:colOff>101600</xdr:colOff>
      <xdr:row>84</xdr:row>
      <xdr:rowOff>105229</xdr:rowOff>
    </xdr:to>
    <xdr:sp macro="" textlink="">
      <xdr:nvSpPr>
        <xdr:cNvPr id="541" name="楕円 540"/>
        <xdr:cNvSpPr/>
      </xdr:nvSpPr>
      <xdr:spPr>
        <a:xfrm>
          <a:off x="15430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54429</xdr:rowOff>
    </xdr:from>
    <xdr:to>
      <xdr:col>85</xdr:col>
      <xdr:colOff>127000</xdr:colOff>
      <xdr:row>84</xdr:row>
      <xdr:rowOff>60961</xdr:rowOff>
    </xdr:to>
    <xdr:cxnSp macro="">
      <xdr:nvCxnSpPr>
        <xdr:cNvPr id="542" name="直線コネクタ 541"/>
        <xdr:cNvCxnSpPr/>
      </xdr:nvCxnSpPr>
      <xdr:spPr>
        <a:xfrm>
          <a:off x="15481300" y="144562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139156</xdr:rowOff>
    </xdr:from>
    <xdr:to>
      <xdr:col>76</xdr:col>
      <xdr:colOff>165100</xdr:colOff>
      <xdr:row>84</xdr:row>
      <xdr:rowOff>69306</xdr:rowOff>
    </xdr:to>
    <xdr:sp macro="" textlink="">
      <xdr:nvSpPr>
        <xdr:cNvPr id="543" name="楕円 542"/>
        <xdr:cNvSpPr/>
      </xdr:nvSpPr>
      <xdr:spPr>
        <a:xfrm>
          <a:off x="14541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18506</xdr:rowOff>
    </xdr:from>
    <xdr:to>
      <xdr:col>81</xdr:col>
      <xdr:colOff>50800</xdr:colOff>
      <xdr:row>84</xdr:row>
      <xdr:rowOff>54429</xdr:rowOff>
    </xdr:to>
    <xdr:cxnSp macro="">
      <xdr:nvCxnSpPr>
        <xdr:cNvPr id="544" name="直線コネクタ 543"/>
        <xdr:cNvCxnSpPr/>
      </xdr:nvCxnSpPr>
      <xdr:spPr>
        <a:xfrm>
          <a:off x="14592300" y="144203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101600</xdr:rowOff>
    </xdr:from>
    <xdr:to>
      <xdr:col>72</xdr:col>
      <xdr:colOff>38100</xdr:colOff>
      <xdr:row>84</xdr:row>
      <xdr:rowOff>31750</xdr:rowOff>
    </xdr:to>
    <xdr:sp macro="" textlink="">
      <xdr:nvSpPr>
        <xdr:cNvPr id="545" name="楕円 544"/>
        <xdr:cNvSpPr/>
      </xdr:nvSpPr>
      <xdr:spPr>
        <a:xfrm>
          <a:off x="1365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152400</xdr:rowOff>
    </xdr:from>
    <xdr:to>
      <xdr:col>76</xdr:col>
      <xdr:colOff>114300</xdr:colOff>
      <xdr:row>84</xdr:row>
      <xdr:rowOff>18506</xdr:rowOff>
    </xdr:to>
    <xdr:cxnSp macro="">
      <xdr:nvCxnSpPr>
        <xdr:cNvPr id="546" name="直線コネクタ 545"/>
        <xdr:cNvCxnSpPr/>
      </xdr:nvCxnSpPr>
      <xdr:spPr>
        <a:xfrm>
          <a:off x="13703300" y="143827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547" name="n_1aveValue【消防施設】&#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548" name="n_2aveValue【消防施設】&#10;有形固定資産減価償却率"/>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49"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550" name="n_4aveValue【消防施設】&#10;有形固定資産減価償却率"/>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96356</xdr:rowOff>
    </xdr:from>
    <xdr:ext cx="405111" cy="259045"/>
    <xdr:sp macro="" textlink="">
      <xdr:nvSpPr>
        <xdr:cNvPr id="551" name="n_1mainValue【消防施設】&#10;有形固定資産減価償却率"/>
        <xdr:cNvSpPr txBox="1"/>
      </xdr:nvSpPr>
      <xdr:spPr>
        <a:xfrm>
          <a:off x="152660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60433</xdr:rowOff>
    </xdr:from>
    <xdr:ext cx="405111" cy="259045"/>
    <xdr:sp macro="" textlink="">
      <xdr:nvSpPr>
        <xdr:cNvPr id="552" name="n_2mainValue【消防施設】&#10;有形固定資産減価償却率"/>
        <xdr:cNvSpPr txBox="1"/>
      </xdr:nvSpPr>
      <xdr:spPr>
        <a:xfrm>
          <a:off x="14389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22877</xdr:rowOff>
    </xdr:from>
    <xdr:ext cx="405111" cy="259045"/>
    <xdr:sp macro="" textlink="">
      <xdr:nvSpPr>
        <xdr:cNvPr id="553" name="n_3mainValue【消防施設】&#10;有形固定資産減価償却率"/>
        <xdr:cNvSpPr txBox="1"/>
      </xdr:nvSpPr>
      <xdr:spPr>
        <a:xfrm>
          <a:off x="13500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4" name="直線コネクタ 5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5" name="テキスト ボックス 5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6" name="直線コネクタ 5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7" name="テキスト ボックス 5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8" name="直線コネクタ 5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9" name="テキスト ボックス 5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0" name="直線コネクタ 5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1" name="テキスト ボックス 5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2" name="直線コネクタ 5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3" name="テキスト ボックス 5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577" name="直線コネクタ 576"/>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78"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79" name="直線コネクタ 578"/>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580" name="【消防施設】&#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581" name="直線コネクタ 580"/>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82" name="【消防施設】&#10;一人当たり面積平均値テキスト"/>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83" name="フローチャート: 判断 582"/>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584" name="フローチャート: 判断 583"/>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585" name="フローチャート: 判断 584"/>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586" name="フローチャート: 判断 585"/>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587" name="フローチャート: 判断 586"/>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8" name="テキスト ボックス 5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593" name="楕円 592"/>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594" name="【消防施設】&#10;一人当たり面積該当値テキスト"/>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595" name="楕円 594"/>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596" name="直線コネクタ 595"/>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141605</xdr:rowOff>
    </xdr:from>
    <xdr:to>
      <xdr:col>107</xdr:col>
      <xdr:colOff>101600</xdr:colOff>
      <xdr:row>86</xdr:row>
      <xdr:rowOff>71755</xdr:rowOff>
    </xdr:to>
    <xdr:sp macro="" textlink="">
      <xdr:nvSpPr>
        <xdr:cNvPr id="597" name="楕円 596"/>
        <xdr:cNvSpPr/>
      </xdr:nvSpPr>
      <xdr:spPr>
        <a:xfrm>
          <a:off x="20383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20955</xdr:rowOff>
    </xdr:to>
    <xdr:cxnSp macro="">
      <xdr:nvCxnSpPr>
        <xdr:cNvPr id="598" name="直線コネクタ 597"/>
        <xdr:cNvCxnSpPr/>
      </xdr:nvCxnSpPr>
      <xdr:spPr>
        <a:xfrm flipV="1">
          <a:off x="20434300" y="1476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141605</xdr:rowOff>
    </xdr:from>
    <xdr:to>
      <xdr:col>102</xdr:col>
      <xdr:colOff>165100</xdr:colOff>
      <xdr:row>86</xdr:row>
      <xdr:rowOff>71755</xdr:rowOff>
    </xdr:to>
    <xdr:sp macro="" textlink="">
      <xdr:nvSpPr>
        <xdr:cNvPr id="599" name="楕円 598"/>
        <xdr:cNvSpPr/>
      </xdr:nvSpPr>
      <xdr:spPr>
        <a:xfrm>
          <a:off x="19494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20955</xdr:rowOff>
    </xdr:from>
    <xdr:to>
      <xdr:col>107</xdr:col>
      <xdr:colOff>50800</xdr:colOff>
      <xdr:row>86</xdr:row>
      <xdr:rowOff>20955</xdr:rowOff>
    </xdr:to>
    <xdr:cxnSp macro="">
      <xdr:nvCxnSpPr>
        <xdr:cNvPr id="600" name="直線コネクタ 599"/>
        <xdr:cNvCxnSpPr/>
      </xdr:nvCxnSpPr>
      <xdr:spPr>
        <a:xfrm>
          <a:off x="19545300" y="1476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601" name="n_1aveValue【消防施設】&#10;一人当たり面積"/>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602"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03"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604"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605" name="n_1mainValue【消防施設】&#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62882</xdr:rowOff>
    </xdr:from>
    <xdr:ext cx="469744" cy="259045"/>
    <xdr:sp macro="" textlink="">
      <xdr:nvSpPr>
        <xdr:cNvPr id="606" name="n_2mainValue【消防施設】&#10;一人当たり面積"/>
        <xdr:cNvSpPr txBox="1"/>
      </xdr:nvSpPr>
      <xdr:spPr>
        <a:xfrm>
          <a:off x="20199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62882</xdr:rowOff>
    </xdr:from>
    <xdr:ext cx="469744" cy="259045"/>
    <xdr:sp macro="" textlink="">
      <xdr:nvSpPr>
        <xdr:cNvPr id="607" name="n_3mainValue【消防施設】&#10;一人当たり面積"/>
        <xdr:cNvSpPr txBox="1"/>
      </xdr:nvSpPr>
      <xdr:spPr>
        <a:xfrm>
          <a:off x="19310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633" name="直線コネクタ 632"/>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34"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35" name="直線コネクタ 634"/>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636" name="【庁舎】&#10;有形固定資産減価償却率最大値テキスト"/>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37" name="直線コネクタ 636"/>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638" name="【庁舎】&#10;有形固定資産減価償却率平均値テキスト"/>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39" name="フローチャート: 判断 638"/>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640" name="フローチャート: 判断 639"/>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641" name="フローチャート: 判断 640"/>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42" name="フローチャート: 判断 641"/>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643" name="フローチャート: 判断 642"/>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xdr:rowOff>
    </xdr:from>
    <xdr:to>
      <xdr:col>85</xdr:col>
      <xdr:colOff>177800</xdr:colOff>
      <xdr:row>105</xdr:row>
      <xdr:rowOff>115570</xdr:rowOff>
    </xdr:to>
    <xdr:sp macro="" textlink="">
      <xdr:nvSpPr>
        <xdr:cNvPr id="649" name="楕円 648"/>
        <xdr:cNvSpPr/>
      </xdr:nvSpPr>
      <xdr:spPr>
        <a:xfrm>
          <a:off x="16268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36847</xdr:rowOff>
    </xdr:from>
    <xdr:ext cx="405111" cy="259045"/>
    <xdr:sp macro="" textlink="">
      <xdr:nvSpPr>
        <xdr:cNvPr id="650" name="【庁舎】&#10;有形固定資産減価償却率該当値テキスト"/>
        <xdr:cNvSpPr txBox="1"/>
      </xdr:nvSpPr>
      <xdr:spPr>
        <a:xfrm>
          <a:off x="16357600"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651" name="楕円 650"/>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64770</xdr:rowOff>
    </xdr:to>
    <xdr:cxnSp macro="">
      <xdr:nvCxnSpPr>
        <xdr:cNvPr id="652" name="直線コネクタ 651"/>
        <xdr:cNvCxnSpPr/>
      </xdr:nvCxnSpPr>
      <xdr:spPr>
        <a:xfrm>
          <a:off x="15481300" y="180555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147864</xdr:rowOff>
    </xdr:from>
    <xdr:to>
      <xdr:col>76</xdr:col>
      <xdr:colOff>165100</xdr:colOff>
      <xdr:row>105</xdr:row>
      <xdr:rowOff>78014</xdr:rowOff>
    </xdr:to>
    <xdr:sp macro="" textlink="">
      <xdr:nvSpPr>
        <xdr:cNvPr id="653" name="楕円 652"/>
        <xdr:cNvSpPr/>
      </xdr:nvSpPr>
      <xdr:spPr>
        <a:xfrm>
          <a:off x="14541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105</xdr:row>
      <xdr:rowOff>53339</xdr:rowOff>
    </xdr:to>
    <xdr:cxnSp macro="">
      <xdr:nvCxnSpPr>
        <xdr:cNvPr id="654" name="直線コネクタ 653"/>
        <xdr:cNvCxnSpPr/>
      </xdr:nvCxnSpPr>
      <xdr:spPr>
        <a:xfrm>
          <a:off x="14592300" y="180294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118473</xdr:rowOff>
    </xdr:from>
    <xdr:to>
      <xdr:col>72</xdr:col>
      <xdr:colOff>38100</xdr:colOff>
      <xdr:row>105</xdr:row>
      <xdr:rowOff>48623</xdr:rowOff>
    </xdr:to>
    <xdr:sp macro="" textlink="">
      <xdr:nvSpPr>
        <xdr:cNvPr id="655" name="楕円 654"/>
        <xdr:cNvSpPr/>
      </xdr:nvSpPr>
      <xdr:spPr>
        <a:xfrm>
          <a:off x="13652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169273</xdr:rowOff>
    </xdr:from>
    <xdr:to>
      <xdr:col>76</xdr:col>
      <xdr:colOff>114300</xdr:colOff>
      <xdr:row>105</xdr:row>
      <xdr:rowOff>27214</xdr:rowOff>
    </xdr:to>
    <xdr:cxnSp macro="">
      <xdr:nvCxnSpPr>
        <xdr:cNvPr id="656" name="直線コネクタ 655"/>
        <xdr:cNvCxnSpPr/>
      </xdr:nvCxnSpPr>
      <xdr:spPr>
        <a:xfrm>
          <a:off x="13703300" y="180000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657" name="n_1aveValue【庁舎】&#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658"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659"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660"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120666</xdr:rowOff>
    </xdr:from>
    <xdr:ext cx="405111" cy="259045"/>
    <xdr:sp macro="" textlink="">
      <xdr:nvSpPr>
        <xdr:cNvPr id="661" name="n_1mainValue【庁舎】&#10;有形固定資産減価償却率"/>
        <xdr:cNvSpPr txBox="1"/>
      </xdr:nvSpPr>
      <xdr:spPr>
        <a:xfrm>
          <a:off x="152660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94541</xdr:rowOff>
    </xdr:from>
    <xdr:ext cx="405111" cy="259045"/>
    <xdr:sp macro="" textlink="">
      <xdr:nvSpPr>
        <xdr:cNvPr id="662" name="n_2mainValue【庁舎】&#10;有形固定資産減価償却率"/>
        <xdr:cNvSpPr txBox="1"/>
      </xdr:nvSpPr>
      <xdr:spPr>
        <a:xfrm>
          <a:off x="14389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65150</xdr:rowOff>
    </xdr:from>
    <xdr:ext cx="405111" cy="259045"/>
    <xdr:sp macro="" textlink="">
      <xdr:nvSpPr>
        <xdr:cNvPr id="663" name="n_3mainValue【庁舎】&#10;有形固定資産減価償却率"/>
        <xdr:cNvSpPr txBox="1"/>
      </xdr:nvSpPr>
      <xdr:spPr>
        <a:xfrm>
          <a:off x="135007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4" name="直線コネクタ 6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5" name="テキスト ボックス 6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6" name="直線コネクタ 6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7" name="テキスト ボックス 6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8" name="直線コネクタ 6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9" name="テキスト ボックス 6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0" name="直線コネクタ 6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1" name="テキスト ボックス 6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2" name="直線コネクタ 6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3" name="テキスト ボックス 6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4" name="直線コネクタ 6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5" name="テキスト ボックス 6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689" name="直線コネクタ 688"/>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690" name="【庁舎】&#10;一人当たり面積最小値テキスト"/>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691" name="直線コネクタ 690"/>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692" name="【庁舎】&#10;一人当たり面積最大値テキスト"/>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693" name="直線コネクタ 692"/>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123389</xdr:rowOff>
    </xdr:from>
    <xdr:ext cx="469744" cy="259045"/>
    <xdr:sp macro="" textlink="">
      <xdr:nvSpPr>
        <xdr:cNvPr id="694" name="【庁舎】&#10;一人当たり面積平均値テキスト"/>
        <xdr:cNvSpPr txBox="1"/>
      </xdr:nvSpPr>
      <xdr:spPr>
        <a:xfrm>
          <a:off x="22199600" y="1795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695" name="フローチャート: 判断 694"/>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696" name="フローチャート: 判断 695"/>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697" name="フローチャート: 判断 696"/>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698" name="フローチャート: 判断 697"/>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699" name="フローチャート: 判断 698"/>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103777</xdr:rowOff>
    </xdr:from>
    <xdr:to>
      <xdr:col>116</xdr:col>
      <xdr:colOff>114300</xdr:colOff>
      <xdr:row>106</xdr:row>
      <xdr:rowOff>33927</xdr:rowOff>
    </xdr:to>
    <xdr:sp macro="" textlink="">
      <xdr:nvSpPr>
        <xdr:cNvPr id="705" name="楕円 704"/>
        <xdr:cNvSpPr/>
      </xdr:nvSpPr>
      <xdr:spPr>
        <a:xfrm>
          <a:off x="221107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82204</xdr:rowOff>
    </xdr:from>
    <xdr:ext cx="469744" cy="259045"/>
    <xdr:sp macro="" textlink="">
      <xdr:nvSpPr>
        <xdr:cNvPr id="706" name="【庁舎】&#10;一人当たり面積該当値テキスト"/>
        <xdr:cNvSpPr txBox="1"/>
      </xdr:nvSpPr>
      <xdr:spPr>
        <a:xfrm>
          <a:off x="22199600" y="1808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103777</xdr:rowOff>
    </xdr:from>
    <xdr:to>
      <xdr:col>112</xdr:col>
      <xdr:colOff>38100</xdr:colOff>
      <xdr:row>106</xdr:row>
      <xdr:rowOff>33927</xdr:rowOff>
    </xdr:to>
    <xdr:sp macro="" textlink="">
      <xdr:nvSpPr>
        <xdr:cNvPr id="707" name="楕円 706"/>
        <xdr:cNvSpPr/>
      </xdr:nvSpPr>
      <xdr:spPr>
        <a:xfrm>
          <a:off x="2127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154577</xdr:rowOff>
    </xdr:from>
    <xdr:to>
      <xdr:col>116</xdr:col>
      <xdr:colOff>63500</xdr:colOff>
      <xdr:row>105</xdr:row>
      <xdr:rowOff>154577</xdr:rowOff>
    </xdr:to>
    <xdr:cxnSp macro="">
      <xdr:nvCxnSpPr>
        <xdr:cNvPr id="708" name="直線コネクタ 707"/>
        <xdr:cNvCxnSpPr/>
      </xdr:nvCxnSpPr>
      <xdr:spPr>
        <a:xfrm>
          <a:off x="21323300" y="181568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111942</xdr:rowOff>
    </xdr:from>
    <xdr:to>
      <xdr:col>107</xdr:col>
      <xdr:colOff>101600</xdr:colOff>
      <xdr:row>106</xdr:row>
      <xdr:rowOff>42092</xdr:rowOff>
    </xdr:to>
    <xdr:sp macro="" textlink="">
      <xdr:nvSpPr>
        <xdr:cNvPr id="709" name="楕円 708"/>
        <xdr:cNvSpPr/>
      </xdr:nvSpPr>
      <xdr:spPr>
        <a:xfrm>
          <a:off x="2038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154577</xdr:rowOff>
    </xdr:from>
    <xdr:to>
      <xdr:col>111</xdr:col>
      <xdr:colOff>177800</xdr:colOff>
      <xdr:row>105</xdr:row>
      <xdr:rowOff>162742</xdr:rowOff>
    </xdr:to>
    <xdr:cxnSp macro="">
      <xdr:nvCxnSpPr>
        <xdr:cNvPr id="710" name="直線コネクタ 709"/>
        <xdr:cNvCxnSpPr/>
      </xdr:nvCxnSpPr>
      <xdr:spPr>
        <a:xfrm flipV="1">
          <a:off x="20434300" y="181568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113574</xdr:rowOff>
    </xdr:from>
    <xdr:to>
      <xdr:col>102</xdr:col>
      <xdr:colOff>165100</xdr:colOff>
      <xdr:row>106</xdr:row>
      <xdr:rowOff>43724</xdr:rowOff>
    </xdr:to>
    <xdr:sp macro="" textlink="">
      <xdr:nvSpPr>
        <xdr:cNvPr id="711" name="楕円 710"/>
        <xdr:cNvSpPr/>
      </xdr:nvSpPr>
      <xdr:spPr>
        <a:xfrm>
          <a:off x="19494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162742</xdr:rowOff>
    </xdr:from>
    <xdr:to>
      <xdr:col>107</xdr:col>
      <xdr:colOff>50800</xdr:colOff>
      <xdr:row>105</xdr:row>
      <xdr:rowOff>164374</xdr:rowOff>
    </xdr:to>
    <xdr:cxnSp macro="">
      <xdr:nvCxnSpPr>
        <xdr:cNvPr id="712" name="直線コネクタ 711"/>
        <xdr:cNvCxnSpPr/>
      </xdr:nvCxnSpPr>
      <xdr:spPr>
        <a:xfrm flipV="1">
          <a:off x="19545300" y="181649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713" name="n_1aveValue【庁舎】&#10;一人当たり面積"/>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43015</xdr:rowOff>
    </xdr:from>
    <xdr:ext cx="469744" cy="259045"/>
    <xdr:sp macro="" textlink="">
      <xdr:nvSpPr>
        <xdr:cNvPr id="714" name="n_2aveValue【庁舎】&#10;一人当たり面積"/>
        <xdr:cNvSpPr txBox="1"/>
      </xdr:nvSpPr>
      <xdr:spPr>
        <a:xfrm>
          <a:off x="20199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62609</xdr:rowOff>
    </xdr:from>
    <xdr:ext cx="469744" cy="259045"/>
    <xdr:sp macro="" textlink="">
      <xdr:nvSpPr>
        <xdr:cNvPr id="715" name="n_3aveValue【庁舎】&#10;一人当たり面積"/>
        <xdr:cNvSpPr txBox="1"/>
      </xdr:nvSpPr>
      <xdr:spPr>
        <a:xfrm>
          <a:off x="19310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716" name="n_4aveValue【庁舎】&#10;一人当たり面積"/>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50454</xdr:rowOff>
    </xdr:from>
    <xdr:ext cx="469744" cy="259045"/>
    <xdr:sp macro="" textlink="">
      <xdr:nvSpPr>
        <xdr:cNvPr id="717" name="n_1mainValue【庁舎】&#10;一人当たり面積"/>
        <xdr:cNvSpPr txBox="1"/>
      </xdr:nvSpPr>
      <xdr:spPr>
        <a:xfrm>
          <a:off x="21075727" y="1788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58619</xdr:rowOff>
    </xdr:from>
    <xdr:ext cx="469744" cy="259045"/>
    <xdr:sp macro="" textlink="">
      <xdr:nvSpPr>
        <xdr:cNvPr id="718" name="n_2mainValue【庁舎】&#10;一人当たり面積"/>
        <xdr:cNvSpPr txBox="1"/>
      </xdr:nvSpPr>
      <xdr:spPr>
        <a:xfrm>
          <a:off x="20199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60251</xdr:rowOff>
    </xdr:from>
    <xdr:ext cx="469744" cy="259045"/>
    <xdr:sp macro="" textlink="">
      <xdr:nvSpPr>
        <xdr:cNvPr id="719" name="n_3mainValue【庁舎】&#10;一人当たり面積"/>
        <xdr:cNvSpPr txBox="1"/>
      </xdr:nvSpPr>
      <xdr:spPr>
        <a:xfrm>
          <a:off x="19310427" y="1789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有形固定資産減価償却率については、多くの施設において類似団体内平均値を上回っている。</a:t>
          </a:r>
          <a:endParaRPr lang="ja-JP" altLang="ja-JP" sz="1400">
            <a:effectLst/>
          </a:endParaRPr>
        </a:p>
        <a:p>
          <a:r>
            <a:rPr kumimoji="1" lang="ja-JP" altLang="ja-JP" sz="1100">
              <a:solidFill>
                <a:schemeClr val="dk1"/>
              </a:solidFill>
              <a:effectLst/>
              <a:latin typeface="+mn-lt"/>
              <a:ea typeface="+mn-ea"/>
              <a:cs typeface="+mn-cs"/>
            </a:rPr>
            <a:t>特に消防施設で値が高くなって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、公共施設等長期保全計画策定時に実施した建物簡易診断における評価では、一部備蓄倉庫において広範な劣化が確認されているものの</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その他については現時点で使用上の問題はない。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図書館・保健センター・庁舎については、平成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月に長寿命化計画を策定しており、令和元年度以降長寿命化事業を実施していく。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消費税率引上げの影響による地方消費税交付金の増加により回復を見せていたが、</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年度をピークに減少に転じ、</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前年度比においては、</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固定資産税、市町村たばこ税、森林環境譲与税、減収補填特例交付金において増と</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なったものの、</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市町村民税</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の減少により基準財政収入額全体では、</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2700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となった。一方、需要において</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下水道費</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社会福祉費、保険衛生費で減となったものの、臨時財政対策債振替相当額の大幅な減</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4200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万円の増となった。結果として単年度では</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0.017</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0.670</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となり、３ヶ年平均では</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0.68</a:t>
          </a:r>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今後も動向を注視し、課税適正・徴収強化等による歳入の確保をはじめ、歳出抑制など、不断の行政改革を続けて行くことにより、財政基盤の強化を図っていく。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72" name="直線コネクタ 71"/>
        <xdr:cNvCxnSpPr/>
      </xdr:nvCxnSpPr>
      <xdr:spPr>
        <a:xfrm>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3"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5" name="直線コネクタ 74"/>
        <xdr:cNvCxnSpPr/>
      </xdr:nvCxnSpPr>
      <xdr:spPr>
        <a:xfrm>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123</xdr:rowOff>
    </xdr:from>
    <xdr:ext cx="736600" cy="259045"/>
    <xdr:sp macro="" textlink="">
      <xdr:nvSpPr>
        <xdr:cNvPr id="77" name="テキスト ボックス 76"/>
        <xdr:cNvSpPr txBox="1"/>
      </xdr:nvSpPr>
      <xdr:spPr>
        <a:xfrm>
          <a:off x="3733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8" name="直線コネクタ 77"/>
        <xdr:cNvCxnSpPr/>
      </xdr:nvCxnSpPr>
      <xdr:spPr>
        <a:xfrm>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0" name="テキスト ボックス 79"/>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126471</xdr:rowOff>
    </xdr:to>
    <xdr:cxnSp macro="">
      <xdr:nvCxnSpPr>
        <xdr:cNvPr id="81" name="直線コネクタ 80"/>
        <xdr:cNvCxnSpPr/>
      </xdr:nvCxnSpPr>
      <xdr:spPr>
        <a:xfrm flipV="1">
          <a:off x="1447800" y="71458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5" name="テキスト ボックス 84"/>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91" name="楕円 90"/>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142469</xdr:rowOff>
    </xdr:from>
    <xdr:ext cx="762000" cy="259045"/>
    <xdr:sp macro="" textlink="">
      <xdr:nvSpPr>
        <xdr:cNvPr id="92" name="財政力該当値テキスト"/>
        <xdr:cNvSpPr txBox="1"/>
      </xdr:nvSpPr>
      <xdr:spPr>
        <a:xfrm>
          <a:off x="50419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3" name="楕円 92"/>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4" name="テキスト ボックス 9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5" name="楕円 94"/>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6" name="テキスト ボックス 95"/>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7" name="楕円 96"/>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8" name="テキスト ボックス 97"/>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75671</xdr:rowOff>
    </xdr:from>
    <xdr:to>
      <xdr:col>7</xdr:col>
      <xdr:colOff>31750</xdr:colOff>
      <xdr:row>42</xdr:row>
      <xdr:rowOff>5821</xdr:rowOff>
    </xdr:to>
    <xdr:sp macro="" textlink="">
      <xdr:nvSpPr>
        <xdr:cNvPr id="99" name="楕円 98"/>
        <xdr:cNvSpPr/>
      </xdr:nvSpPr>
      <xdr:spPr>
        <a:xfrm>
          <a:off x="1397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15998</xdr:rowOff>
    </xdr:from>
    <xdr:ext cx="762000" cy="259045"/>
    <xdr:sp macro="" textlink="">
      <xdr:nvSpPr>
        <xdr:cNvPr id="100" name="テキスト ボックス 99"/>
        <xdr:cNvSpPr txBox="1"/>
      </xdr:nvSpPr>
      <xdr:spPr>
        <a:xfrm>
          <a:off x="1066800" y="687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認定こども園施設型給付費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障害福祉サービス費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をはじめ全体で約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4590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万円の経常経費</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があったが、それを上回る</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5130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万円の経常経費特定財源の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があり、経常経費充当一般財源は前年比約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額となった。また経常一般財源については、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法人税及び普通交付税の大幅な増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前年比</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9350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となり、前年度対比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今後も引き続き歳入確保に努め、事務事業の見直し、歳出抑制など不断の行政改革に取り組むことにより、柔軟性のある財政運営を図っていく。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148717</xdr:rowOff>
    </xdr:from>
    <xdr:to>
      <xdr:col>23</xdr:col>
      <xdr:colOff>133350</xdr:colOff>
      <xdr:row>65</xdr:row>
      <xdr:rowOff>94742</xdr:rowOff>
    </xdr:to>
    <xdr:cxnSp macro="">
      <xdr:nvCxnSpPr>
        <xdr:cNvPr id="128" name="直線コネクタ 127"/>
        <xdr:cNvCxnSpPr/>
      </xdr:nvCxnSpPr>
      <xdr:spPr>
        <a:xfrm flipV="1">
          <a:off x="4953000" y="10092817"/>
          <a:ext cx="0" cy="1146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66819</xdr:rowOff>
    </xdr:from>
    <xdr:ext cx="762000" cy="259045"/>
    <xdr:sp macro="" textlink="">
      <xdr:nvSpPr>
        <xdr:cNvPr id="129" name="財政構造の弾力性最小値テキスト"/>
        <xdr:cNvSpPr txBox="1"/>
      </xdr:nvSpPr>
      <xdr:spPr>
        <a:xfrm>
          <a:off x="5041900" y="1121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94742</xdr:rowOff>
    </xdr:from>
    <xdr:to>
      <xdr:col>24</xdr:col>
      <xdr:colOff>12700</xdr:colOff>
      <xdr:row>65</xdr:row>
      <xdr:rowOff>94742</xdr:rowOff>
    </xdr:to>
    <xdr:cxnSp macro="">
      <xdr:nvCxnSpPr>
        <xdr:cNvPr id="130" name="直線コネクタ 129"/>
        <xdr:cNvCxnSpPr/>
      </xdr:nvCxnSpPr>
      <xdr:spPr>
        <a:xfrm>
          <a:off x="4864100" y="1123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63644</xdr:rowOff>
    </xdr:from>
    <xdr:ext cx="762000" cy="259045"/>
    <xdr:sp macro="" textlink="">
      <xdr:nvSpPr>
        <xdr:cNvPr id="131" name="財政構造の弾力性最大値テキスト"/>
        <xdr:cNvSpPr txBox="1"/>
      </xdr:nvSpPr>
      <xdr:spPr>
        <a:xfrm>
          <a:off x="5041900" y="983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148717</xdr:rowOff>
    </xdr:from>
    <xdr:to>
      <xdr:col>24</xdr:col>
      <xdr:colOff>12700</xdr:colOff>
      <xdr:row>58</xdr:row>
      <xdr:rowOff>148717</xdr:rowOff>
    </xdr:to>
    <xdr:cxnSp macro="">
      <xdr:nvCxnSpPr>
        <xdr:cNvPr id="132" name="直線コネクタ 131"/>
        <xdr:cNvCxnSpPr/>
      </xdr:nvCxnSpPr>
      <xdr:spPr>
        <a:xfrm>
          <a:off x="4864100" y="1009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126111</xdr:rowOff>
    </xdr:to>
    <xdr:cxnSp macro="">
      <xdr:nvCxnSpPr>
        <xdr:cNvPr id="133" name="直線コネクタ 132"/>
        <xdr:cNvCxnSpPr/>
      </xdr:nvCxnSpPr>
      <xdr:spPr>
        <a:xfrm flipV="1">
          <a:off x="4114800" y="11132820"/>
          <a:ext cx="8382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147718</xdr:rowOff>
    </xdr:from>
    <xdr:ext cx="762000" cy="259045"/>
    <xdr:sp macro="" textlink="">
      <xdr:nvSpPr>
        <xdr:cNvPr id="134" name="財政構造の弾力性平均値テキスト"/>
        <xdr:cNvSpPr txBox="1"/>
      </xdr:nvSpPr>
      <xdr:spPr>
        <a:xfrm>
          <a:off x="5041900" y="106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131191</xdr:rowOff>
    </xdr:from>
    <xdr:to>
      <xdr:col>23</xdr:col>
      <xdr:colOff>184150</xdr:colOff>
      <xdr:row>63</xdr:row>
      <xdr:rowOff>61341</xdr:rowOff>
    </xdr:to>
    <xdr:sp macro="" textlink="">
      <xdr:nvSpPr>
        <xdr:cNvPr id="135" name="フローチャート: 判断 134"/>
        <xdr:cNvSpPr/>
      </xdr:nvSpPr>
      <xdr:spPr>
        <a:xfrm>
          <a:off x="4902200" y="1076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92329</xdr:rowOff>
    </xdr:from>
    <xdr:to>
      <xdr:col>19</xdr:col>
      <xdr:colOff>133350</xdr:colOff>
      <xdr:row>65</xdr:row>
      <xdr:rowOff>126111</xdr:rowOff>
    </xdr:to>
    <xdr:cxnSp macro="">
      <xdr:nvCxnSpPr>
        <xdr:cNvPr id="136" name="直線コネクタ 135"/>
        <xdr:cNvCxnSpPr/>
      </xdr:nvCxnSpPr>
      <xdr:spPr>
        <a:xfrm>
          <a:off x="3225800" y="1123657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116713</xdr:rowOff>
    </xdr:from>
    <xdr:to>
      <xdr:col>19</xdr:col>
      <xdr:colOff>184150</xdr:colOff>
      <xdr:row>63</xdr:row>
      <xdr:rowOff>46863</xdr:rowOff>
    </xdr:to>
    <xdr:sp macro="" textlink="">
      <xdr:nvSpPr>
        <xdr:cNvPr id="137" name="フローチャート: 判断 136"/>
        <xdr:cNvSpPr/>
      </xdr:nvSpPr>
      <xdr:spPr>
        <a:xfrm>
          <a:off x="4064000" y="1074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57040</xdr:rowOff>
    </xdr:from>
    <xdr:ext cx="736600" cy="259045"/>
    <xdr:sp macro="" textlink="">
      <xdr:nvSpPr>
        <xdr:cNvPr id="138" name="テキスト ボックス 137"/>
        <xdr:cNvSpPr txBox="1"/>
      </xdr:nvSpPr>
      <xdr:spPr>
        <a:xfrm>
          <a:off x="3733800" y="10515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92329</xdr:rowOff>
    </xdr:from>
    <xdr:to>
      <xdr:col>15</xdr:col>
      <xdr:colOff>82550</xdr:colOff>
      <xdr:row>66</xdr:row>
      <xdr:rowOff>19812</xdr:rowOff>
    </xdr:to>
    <xdr:cxnSp macro="">
      <xdr:nvCxnSpPr>
        <xdr:cNvPr id="139" name="直線コネクタ 138"/>
        <xdr:cNvCxnSpPr/>
      </xdr:nvCxnSpPr>
      <xdr:spPr>
        <a:xfrm flipV="1">
          <a:off x="2336800" y="11236579"/>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104648</xdr:rowOff>
    </xdr:from>
    <xdr:to>
      <xdr:col>15</xdr:col>
      <xdr:colOff>133350</xdr:colOff>
      <xdr:row>63</xdr:row>
      <xdr:rowOff>34798</xdr:rowOff>
    </xdr:to>
    <xdr:sp macro="" textlink="">
      <xdr:nvSpPr>
        <xdr:cNvPr id="140" name="フローチャート: 判断 139"/>
        <xdr:cNvSpPr/>
      </xdr:nvSpPr>
      <xdr:spPr>
        <a:xfrm>
          <a:off x="3175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41" name="テキスト ボックス 140"/>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19939</xdr:rowOff>
    </xdr:from>
    <xdr:to>
      <xdr:col>11</xdr:col>
      <xdr:colOff>31750</xdr:colOff>
      <xdr:row>66</xdr:row>
      <xdr:rowOff>19812</xdr:rowOff>
    </xdr:to>
    <xdr:cxnSp macro="">
      <xdr:nvCxnSpPr>
        <xdr:cNvPr id="142" name="直線コネクタ 141"/>
        <xdr:cNvCxnSpPr/>
      </xdr:nvCxnSpPr>
      <xdr:spPr>
        <a:xfrm>
          <a:off x="1447800" y="11164189"/>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92583</xdr:rowOff>
    </xdr:from>
    <xdr:to>
      <xdr:col>11</xdr:col>
      <xdr:colOff>82550</xdr:colOff>
      <xdr:row>63</xdr:row>
      <xdr:rowOff>22733</xdr:rowOff>
    </xdr:to>
    <xdr:sp macro="" textlink="">
      <xdr:nvSpPr>
        <xdr:cNvPr id="143" name="フローチャート: 判断 142"/>
        <xdr:cNvSpPr/>
      </xdr:nvSpPr>
      <xdr:spPr>
        <a:xfrm>
          <a:off x="2286000" y="107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32910</xdr:rowOff>
    </xdr:from>
    <xdr:ext cx="762000" cy="259045"/>
    <xdr:sp macro="" textlink="">
      <xdr:nvSpPr>
        <xdr:cNvPr id="144" name="テキスト ボックス 143"/>
        <xdr:cNvSpPr txBox="1"/>
      </xdr:nvSpPr>
      <xdr:spPr>
        <a:xfrm>
          <a:off x="1955800" y="104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5" name="フローチャート: 判断 144"/>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46" name="テキスト ボックス 145"/>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2" name="楕円 151"/>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5097</xdr:rowOff>
    </xdr:from>
    <xdr:ext cx="762000" cy="259045"/>
    <xdr:sp macro="" textlink="">
      <xdr:nvSpPr>
        <xdr:cNvPr id="153" name="財政構造の弾力性該当値テキスト"/>
        <xdr:cNvSpPr txBox="1"/>
      </xdr:nvSpPr>
      <xdr:spPr>
        <a:xfrm>
          <a:off x="5041900" y="1097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75311</xdr:rowOff>
    </xdr:from>
    <xdr:to>
      <xdr:col>19</xdr:col>
      <xdr:colOff>184150</xdr:colOff>
      <xdr:row>66</xdr:row>
      <xdr:rowOff>5461</xdr:rowOff>
    </xdr:to>
    <xdr:sp macro="" textlink="">
      <xdr:nvSpPr>
        <xdr:cNvPr id="154" name="楕円 153"/>
        <xdr:cNvSpPr/>
      </xdr:nvSpPr>
      <xdr:spPr>
        <a:xfrm>
          <a:off x="4064000" y="112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161688</xdr:rowOff>
    </xdr:from>
    <xdr:ext cx="736600" cy="259045"/>
    <xdr:sp macro="" textlink="">
      <xdr:nvSpPr>
        <xdr:cNvPr id="155" name="テキスト ボックス 154"/>
        <xdr:cNvSpPr txBox="1"/>
      </xdr:nvSpPr>
      <xdr:spPr>
        <a:xfrm>
          <a:off x="3733800" y="11305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41529</xdr:rowOff>
    </xdr:from>
    <xdr:to>
      <xdr:col>15</xdr:col>
      <xdr:colOff>133350</xdr:colOff>
      <xdr:row>65</xdr:row>
      <xdr:rowOff>143129</xdr:rowOff>
    </xdr:to>
    <xdr:sp macro="" textlink="">
      <xdr:nvSpPr>
        <xdr:cNvPr id="156" name="楕円 155"/>
        <xdr:cNvSpPr/>
      </xdr:nvSpPr>
      <xdr:spPr>
        <a:xfrm>
          <a:off x="31750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127906</xdr:rowOff>
    </xdr:from>
    <xdr:ext cx="762000" cy="259045"/>
    <xdr:sp macro="" textlink="">
      <xdr:nvSpPr>
        <xdr:cNvPr id="157" name="テキスト ボックス 156"/>
        <xdr:cNvSpPr txBox="1"/>
      </xdr:nvSpPr>
      <xdr:spPr>
        <a:xfrm>
          <a:off x="2844800" y="1127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140462</xdr:rowOff>
    </xdr:from>
    <xdr:to>
      <xdr:col>11</xdr:col>
      <xdr:colOff>82550</xdr:colOff>
      <xdr:row>66</xdr:row>
      <xdr:rowOff>70612</xdr:rowOff>
    </xdr:to>
    <xdr:sp macro="" textlink="">
      <xdr:nvSpPr>
        <xdr:cNvPr id="158" name="楕円 157"/>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55389</xdr:rowOff>
    </xdr:from>
    <xdr:ext cx="762000" cy="259045"/>
    <xdr:sp macro="" textlink="">
      <xdr:nvSpPr>
        <xdr:cNvPr id="159" name="テキスト ボックス 158"/>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140589</xdr:rowOff>
    </xdr:from>
    <xdr:to>
      <xdr:col>7</xdr:col>
      <xdr:colOff>31750</xdr:colOff>
      <xdr:row>65</xdr:row>
      <xdr:rowOff>70739</xdr:rowOff>
    </xdr:to>
    <xdr:sp macro="" textlink="">
      <xdr:nvSpPr>
        <xdr:cNvPr id="160" name="楕円 159"/>
        <xdr:cNvSpPr/>
      </xdr:nvSpPr>
      <xdr:spPr>
        <a:xfrm>
          <a:off x="1397000" y="111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55516</xdr:rowOff>
    </xdr:from>
    <xdr:ext cx="762000" cy="259045"/>
    <xdr:sp macro="" textlink="">
      <xdr:nvSpPr>
        <xdr:cNvPr id="161" name="テキスト ボックス 160"/>
        <xdr:cNvSpPr txBox="1"/>
      </xdr:nvSpPr>
      <xdr:spPr>
        <a:xfrm>
          <a:off x="1066800" y="1119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[165,565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区画整理事業や政策効果等により人口は増加をたどって来たが、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年度からは僅かながら減少してきている。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ヵ年の決算額動向としては、大きな増減は見受けられないものの、全体としては増加傾向にある。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前年度比として、人件費は最小限の退職補充（採用調整）による人員の削減努力を行っており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、職員数は微増となったが、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人員構成の関係で減少している。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成年後見制度業務の開始や学校における働き方改革推進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により、また、維持補修費については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町道植栽管理等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の増により、いずれも増額となった。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全体として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増の他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、人口減により年度比増加となっている。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1" name="直線コネクタ 190"/>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2"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3" name="直線コネクタ 192"/>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4"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5" name="直線コネクタ 194"/>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58885</xdr:rowOff>
    </xdr:from>
    <xdr:to>
      <xdr:col>23</xdr:col>
      <xdr:colOff>133350</xdr:colOff>
      <xdr:row>83</xdr:row>
      <xdr:rowOff>97678</xdr:rowOff>
    </xdr:to>
    <xdr:cxnSp macro="">
      <xdr:nvCxnSpPr>
        <xdr:cNvPr id="196" name="直線コネクタ 195"/>
        <xdr:cNvCxnSpPr/>
      </xdr:nvCxnSpPr>
      <xdr:spPr>
        <a:xfrm>
          <a:off x="4114800" y="14289235"/>
          <a:ext cx="8382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197" name="人件費・物件費等の状況平均値テキスト"/>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198" name="フローチャート: 判断 197"/>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54815</xdr:rowOff>
    </xdr:from>
    <xdr:to>
      <xdr:col>19</xdr:col>
      <xdr:colOff>133350</xdr:colOff>
      <xdr:row>83</xdr:row>
      <xdr:rowOff>58885</xdr:rowOff>
    </xdr:to>
    <xdr:cxnSp macro="">
      <xdr:nvCxnSpPr>
        <xdr:cNvPr id="199" name="直線コネクタ 198"/>
        <xdr:cNvCxnSpPr/>
      </xdr:nvCxnSpPr>
      <xdr:spPr>
        <a:xfrm>
          <a:off x="3225800" y="1428516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0" name="フローチャート: 判断 199"/>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1" name="テキスト ボックス 200"/>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29807</xdr:rowOff>
    </xdr:from>
    <xdr:to>
      <xdr:col>15</xdr:col>
      <xdr:colOff>82550</xdr:colOff>
      <xdr:row>83</xdr:row>
      <xdr:rowOff>54815</xdr:rowOff>
    </xdr:to>
    <xdr:cxnSp macro="">
      <xdr:nvCxnSpPr>
        <xdr:cNvPr id="202" name="直線コネクタ 201"/>
        <xdr:cNvCxnSpPr/>
      </xdr:nvCxnSpPr>
      <xdr:spPr>
        <a:xfrm>
          <a:off x="2336800" y="14260157"/>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3" name="フローチャート: 判断 202"/>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4" name="テキスト ボックス 203"/>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4826</xdr:rowOff>
    </xdr:from>
    <xdr:to>
      <xdr:col>11</xdr:col>
      <xdr:colOff>31750</xdr:colOff>
      <xdr:row>83</xdr:row>
      <xdr:rowOff>29807</xdr:rowOff>
    </xdr:to>
    <xdr:cxnSp macro="">
      <xdr:nvCxnSpPr>
        <xdr:cNvPr id="205" name="直線コネクタ 204"/>
        <xdr:cNvCxnSpPr/>
      </xdr:nvCxnSpPr>
      <xdr:spPr>
        <a:xfrm>
          <a:off x="1447800" y="14235176"/>
          <a:ext cx="889000" cy="2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06" name="フローチャート: 判断 205"/>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78914</xdr:rowOff>
    </xdr:from>
    <xdr:ext cx="762000" cy="259045"/>
    <xdr:sp macro="" textlink="">
      <xdr:nvSpPr>
        <xdr:cNvPr id="207" name="テキスト ボックス 206"/>
        <xdr:cNvSpPr txBox="1"/>
      </xdr:nvSpPr>
      <xdr:spPr>
        <a:xfrm>
          <a:off x="1955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08" name="フローチャート: 判断 207"/>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27026</xdr:rowOff>
    </xdr:from>
    <xdr:ext cx="762000" cy="259045"/>
    <xdr:sp macro="" textlink="">
      <xdr:nvSpPr>
        <xdr:cNvPr id="209" name="テキスト ボックス 208"/>
        <xdr:cNvSpPr txBox="1"/>
      </xdr:nvSpPr>
      <xdr:spPr>
        <a:xfrm>
          <a:off x="1066800" y="1391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46878</xdr:rowOff>
    </xdr:from>
    <xdr:to>
      <xdr:col>23</xdr:col>
      <xdr:colOff>184150</xdr:colOff>
      <xdr:row>83</xdr:row>
      <xdr:rowOff>148478</xdr:rowOff>
    </xdr:to>
    <xdr:sp macro="" textlink="">
      <xdr:nvSpPr>
        <xdr:cNvPr id="215" name="楕円 214"/>
        <xdr:cNvSpPr/>
      </xdr:nvSpPr>
      <xdr:spPr>
        <a:xfrm>
          <a:off x="4902200" y="142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18955</xdr:rowOff>
    </xdr:from>
    <xdr:ext cx="762000" cy="259045"/>
    <xdr:sp macro="" textlink="">
      <xdr:nvSpPr>
        <xdr:cNvPr id="216" name="人件費・物件費等の状況該当値テキスト"/>
        <xdr:cNvSpPr txBox="1"/>
      </xdr:nvSpPr>
      <xdr:spPr>
        <a:xfrm>
          <a:off x="5041900" y="1424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8085</xdr:rowOff>
    </xdr:from>
    <xdr:to>
      <xdr:col>19</xdr:col>
      <xdr:colOff>184150</xdr:colOff>
      <xdr:row>83</xdr:row>
      <xdr:rowOff>109685</xdr:rowOff>
    </xdr:to>
    <xdr:sp macro="" textlink="">
      <xdr:nvSpPr>
        <xdr:cNvPr id="217" name="楕円 216"/>
        <xdr:cNvSpPr/>
      </xdr:nvSpPr>
      <xdr:spPr>
        <a:xfrm>
          <a:off x="4064000" y="142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119862</xdr:rowOff>
    </xdr:from>
    <xdr:ext cx="736600" cy="259045"/>
    <xdr:sp macro="" textlink="">
      <xdr:nvSpPr>
        <xdr:cNvPr id="218" name="テキスト ボックス 217"/>
        <xdr:cNvSpPr txBox="1"/>
      </xdr:nvSpPr>
      <xdr:spPr>
        <a:xfrm>
          <a:off x="3733800" y="1400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4015</xdr:rowOff>
    </xdr:from>
    <xdr:to>
      <xdr:col>15</xdr:col>
      <xdr:colOff>133350</xdr:colOff>
      <xdr:row>83</xdr:row>
      <xdr:rowOff>105615</xdr:rowOff>
    </xdr:to>
    <xdr:sp macro="" textlink="">
      <xdr:nvSpPr>
        <xdr:cNvPr id="219" name="楕円 218"/>
        <xdr:cNvSpPr/>
      </xdr:nvSpPr>
      <xdr:spPr>
        <a:xfrm>
          <a:off x="3175000" y="142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90392</xdr:rowOff>
    </xdr:from>
    <xdr:ext cx="762000" cy="259045"/>
    <xdr:sp macro="" textlink="">
      <xdr:nvSpPr>
        <xdr:cNvPr id="220" name="テキスト ボックス 219"/>
        <xdr:cNvSpPr txBox="1"/>
      </xdr:nvSpPr>
      <xdr:spPr>
        <a:xfrm>
          <a:off x="2844800" y="1432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150457</xdr:rowOff>
    </xdr:from>
    <xdr:to>
      <xdr:col>11</xdr:col>
      <xdr:colOff>82550</xdr:colOff>
      <xdr:row>83</xdr:row>
      <xdr:rowOff>80607</xdr:rowOff>
    </xdr:to>
    <xdr:sp macro="" textlink="">
      <xdr:nvSpPr>
        <xdr:cNvPr id="221" name="楕円 220"/>
        <xdr:cNvSpPr/>
      </xdr:nvSpPr>
      <xdr:spPr>
        <a:xfrm>
          <a:off x="2286000" y="1420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65384</xdr:rowOff>
    </xdr:from>
    <xdr:ext cx="762000" cy="259045"/>
    <xdr:sp macro="" textlink="">
      <xdr:nvSpPr>
        <xdr:cNvPr id="222" name="テキスト ボックス 221"/>
        <xdr:cNvSpPr txBox="1"/>
      </xdr:nvSpPr>
      <xdr:spPr>
        <a:xfrm>
          <a:off x="1955800" y="142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125476</xdr:rowOff>
    </xdr:from>
    <xdr:to>
      <xdr:col>7</xdr:col>
      <xdr:colOff>31750</xdr:colOff>
      <xdr:row>83</xdr:row>
      <xdr:rowOff>55626</xdr:rowOff>
    </xdr:to>
    <xdr:sp macro="" textlink="">
      <xdr:nvSpPr>
        <xdr:cNvPr id="223" name="楕円 222"/>
        <xdr:cNvSpPr/>
      </xdr:nvSpPr>
      <xdr:spPr>
        <a:xfrm>
          <a:off x="1397000" y="1418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40403</xdr:rowOff>
    </xdr:from>
    <xdr:ext cx="762000" cy="259045"/>
    <xdr:sp macro="" textlink="">
      <xdr:nvSpPr>
        <xdr:cNvPr id="224" name="テキスト ボックス 223"/>
        <xdr:cNvSpPr txBox="1"/>
      </xdr:nvSpPr>
      <xdr:spPr>
        <a:xfrm>
          <a:off x="1066800" y="1427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都表に準じた給料表を適用しており、行政改革の取り組みとして継続的に見直し・対策を講じている。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具体的には、給料４％削減（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）を実施し、さらに昇給抑制（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）を合わせて行った。また、地域手当についても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年度に見直し、削減を実施している。今後も、定員管理を含めさらに適正な人事管理に努めていく。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0" name="直線コネクタ 239"/>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1" name="テキスト ボックス 240"/>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4" name="直線コネクタ 243"/>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5" name="テキスト ボックス 244"/>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8" name="直線コネクタ 247"/>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9" name="テキスト ボックス 248"/>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0" name="直線コネクタ 249"/>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1" name="テキスト ボックス 250"/>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2" name="直線コネクタ 251"/>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3" name="テキスト ボックス 252"/>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57" name="直線コネクタ 256"/>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58"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59" name="直線コネクタ 258"/>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0"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1" name="直線コネクタ 260"/>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122238</xdr:rowOff>
    </xdr:from>
    <xdr:to>
      <xdr:col>81</xdr:col>
      <xdr:colOff>44450</xdr:colOff>
      <xdr:row>85</xdr:row>
      <xdr:rowOff>122238</xdr:rowOff>
    </xdr:to>
    <xdr:cxnSp macro="">
      <xdr:nvCxnSpPr>
        <xdr:cNvPr id="262" name="直線コネクタ 261"/>
        <xdr:cNvCxnSpPr/>
      </xdr:nvCxnSpPr>
      <xdr:spPr>
        <a:xfrm>
          <a:off x="16179800" y="14695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3" name="給与水準   （国との比較）平均値テキスト"/>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4" name="フローチャート: 判断 263"/>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122238</xdr:rowOff>
    </xdr:from>
    <xdr:to>
      <xdr:col>77</xdr:col>
      <xdr:colOff>44450</xdr:colOff>
      <xdr:row>86</xdr:row>
      <xdr:rowOff>61384</xdr:rowOff>
    </xdr:to>
    <xdr:cxnSp macro="">
      <xdr:nvCxnSpPr>
        <xdr:cNvPr id="265" name="直線コネクタ 264"/>
        <xdr:cNvCxnSpPr/>
      </xdr:nvCxnSpPr>
      <xdr:spPr>
        <a:xfrm flipV="1">
          <a:off x="15290800" y="14695488"/>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6" name="フローチャート: 判断 265"/>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7" name="テキスト ボックス 266"/>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162454</xdr:rowOff>
    </xdr:from>
    <xdr:to>
      <xdr:col>72</xdr:col>
      <xdr:colOff>203200</xdr:colOff>
      <xdr:row>86</xdr:row>
      <xdr:rowOff>61384</xdr:rowOff>
    </xdr:to>
    <xdr:cxnSp macro="">
      <xdr:nvCxnSpPr>
        <xdr:cNvPr id="268" name="直線コネクタ 267"/>
        <xdr:cNvCxnSpPr/>
      </xdr:nvCxnSpPr>
      <xdr:spPr>
        <a:xfrm>
          <a:off x="14401800" y="14735704"/>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9" name="フローチャート: 判断 268"/>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0" name="テキスト ボックス 269"/>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85</xdr:row>
      <xdr:rowOff>162454</xdr:rowOff>
    </xdr:to>
    <xdr:cxnSp macro="">
      <xdr:nvCxnSpPr>
        <xdr:cNvPr id="271" name="直線コネクタ 270"/>
        <xdr:cNvCxnSpPr/>
      </xdr:nvCxnSpPr>
      <xdr:spPr>
        <a:xfrm>
          <a:off x="13512800" y="1470554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2" name="フローチャート: 判断 271"/>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3" name="テキスト ボックス 272"/>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4" name="フローチャート: 判断 273"/>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75" name="テキスト ボックス 274"/>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81" name="楕円 280"/>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43515</xdr:rowOff>
    </xdr:from>
    <xdr:ext cx="762000" cy="259045"/>
    <xdr:sp macro="" textlink="">
      <xdr:nvSpPr>
        <xdr:cNvPr id="282" name="給与水準   （国との比較）該当値テキスト"/>
        <xdr:cNvSpPr txBox="1"/>
      </xdr:nvSpPr>
      <xdr:spPr>
        <a:xfrm>
          <a:off x="17106900" y="1461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71438</xdr:rowOff>
    </xdr:from>
    <xdr:to>
      <xdr:col>77</xdr:col>
      <xdr:colOff>95250</xdr:colOff>
      <xdr:row>86</xdr:row>
      <xdr:rowOff>1588</xdr:rowOff>
    </xdr:to>
    <xdr:sp macro="" textlink="">
      <xdr:nvSpPr>
        <xdr:cNvPr id="283" name="楕円 282"/>
        <xdr:cNvSpPr/>
      </xdr:nvSpPr>
      <xdr:spPr>
        <a:xfrm>
          <a:off x="16129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11765</xdr:rowOff>
    </xdr:from>
    <xdr:ext cx="736600" cy="259045"/>
    <xdr:sp macro="" textlink="">
      <xdr:nvSpPr>
        <xdr:cNvPr id="284" name="テキスト ボックス 283"/>
        <xdr:cNvSpPr txBox="1"/>
      </xdr:nvSpPr>
      <xdr:spPr>
        <a:xfrm>
          <a:off x="15798800" y="1441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5" name="楕円 284"/>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6" name="テキスト ボックス 28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111654</xdr:rowOff>
    </xdr:from>
    <xdr:to>
      <xdr:col>68</xdr:col>
      <xdr:colOff>203200</xdr:colOff>
      <xdr:row>86</xdr:row>
      <xdr:rowOff>41804</xdr:rowOff>
    </xdr:to>
    <xdr:sp macro="" textlink="">
      <xdr:nvSpPr>
        <xdr:cNvPr id="287" name="楕円 286"/>
        <xdr:cNvSpPr/>
      </xdr:nvSpPr>
      <xdr:spPr>
        <a:xfrm>
          <a:off x="14351000" y="146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26581</xdr:rowOff>
    </xdr:from>
    <xdr:ext cx="762000" cy="259045"/>
    <xdr:sp macro="" textlink="">
      <xdr:nvSpPr>
        <xdr:cNvPr id="288" name="テキスト ボックス 287"/>
        <xdr:cNvSpPr txBox="1"/>
      </xdr:nvSpPr>
      <xdr:spPr>
        <a:xfrm>
          <a:off x="14020800" y="1477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9" name="楕円 288"/>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90" name="テキスト ボックス 28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政需要の増加、積極的な政策展開に伴い平成当初から数年間で職員数は大幅に増加した。第３セクターへの派遣や退職不補充に取り組んだ結果、現在の比較において類似団体を下回る数値となっている。今後も最小限の退職補充（採用調整）により適切な定員管理計画の推進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7" name="直線コネクタ 30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8" name="テキスト ボックス 30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9" name="直線コネクタ 30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0" name="テキスト ボックス 30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1" name="直線コネクタ 31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2" name="テキスト ボックス 31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3" name="直線コネクタ 31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4" name="テキスト ボックス 31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5" name="直線コネクタ 31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6" name="テキスト ボックス 31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7" name="直線コネクタ 31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8" name="テキスト ボックス 31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9" name="直線コネクタ 31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0" name="テキスト ボックス 31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2" name="直線コネクタ 321"/>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3"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4" name="直線コネクタ 323"/>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5"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6" name="直線コネクタ 325"/>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114784</xdr:rowOff>
    </xdr:from>
    <xdr:to>
      <xdr:col>81</xdr:col>
      <xdr:colOff>44450</xdr:colOff>
      <xdr:row>61</xdr:row>
      <xdr:rowOff>126274</xdr:rowOff>
    </xdr:to>
    <xdr:cxnSp macro="">
      <xdr:nvCxnSpPr>
        <xdr:cNvPr id="327" name="直線コネクタ 326"/>
        <xdr:cNvCxnSpPr/>
      </xdr:nvCxnSpPr>
      <xdr:spPr>
        <a:xfrm flipV="1">
          <a:off x="16179800" y="10573234"/>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28" name="定員管理の状況平均値テキスト"/>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9" name="フローチャート: 判断 328"/>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105591</xdr:rowOff>
    </xdr:from>
    <xdr:to>
      <xdr:col>77</xdr:col>
      <xdr:colOff>44450</xdr:colOff>
      <xdr:row>61</xdr:row>
      <xdr:rowOff>126274</xdr:rowOff>
    </xdr:to>
    <xdr:cxnSp macro="">
      <xdr:nvCxnSpPr>
        <xdr:cNvPr id="330" name="直線コネクタ 329"/>
        <xdr:cNvCxnSpPr/>
      </xdr:nvCxnSpPr>
      <xdr:spPr>
        <a:xfrm>
          <a:off x="15290800" y="1056404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1" name="フローチャート: 判断 330"/>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32" name="テキスト ボックス 331"/>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105591</xdr:rowOff>
    </xdr:to>
    <xdr:cxnSp macro="">
      <xdr:nvCxnSpPr>
        <xdr:cNvPr id="333" name="直線コネクタ 332"/>
        <xdr:cNvCxnSpPr/>
      </xdr:nvCxnSpPr>
      <xdr:spPr>
        <a:xfrm>
          <a:off x="14401800" y="1055370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4" name="フローチャート: 判断 333"/>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5" name="テキスト ボックス 334"/>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68822</xdr:rowOff>
    </xdr:from>
    <xdr:to>
      <xdr:col>68</xdr:col>
      <xdr:colOff>152400</xdr:colOff>
      <xdr:row>61</xdr:row>
      <xdr:rowOff>95250</xdr:rowOff>
    </xdr:to>
    <xdr:cxnSp macro="">
      <xdr:nvCxnSpPr>
        <xdr:cNvPr id="336" name="直線コネクタ 335"/>
        <xdr:cNvCxnSpPr/>
      </xdr:nvCxnSpPr>
      <xdr:spPr>
        <a:xfrm>
          <a:off x="13512800" y="10527272"/>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37" name="フローチャート: 判断 336"/>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38" name="テキスト ボックス 337"/>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39" name="フローチャート: 判断 338"/>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16829</xdr:rowOff>
    </xdr:from>
    <xdr:ext cx="762000" cy="259045"/>
    <xdr:sp macro="" textlink="">
      <xdr:nvSpPr>
        <xdr:cNvPr id="340" name="テキスト ボックス 339"/>
        <xdr:cNvSpPr txBox="1"/>
      </xdr:nvSpPr>
      <xdr:spPr>
        <a:xfrm>
          <a:off x="13131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1" name="テキスト ボックス 34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2" name="テキスト ボックス 34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3" name="テキスト ボックス 34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4" name="テキスト ボックス 34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5" name="テキスト ボックス 34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63984</xdr:rowOff>
    </xdr:from>
    <xdr:to>
      <xdr:col>81</xdr:col>
      <xdr:colOff>95250</xdr:colOff>
      <xdr:row>61</xdr:row>
      <xdr:rowOff>165584</xdr:rowOff>
    </xdr:to>
    <xdr:sp macro="" textlink="">
      <xdr:nvSpPr>
        <xdr:cNvPr id="346" name="楕円 345"/>
        <xdr:cNvSpPr/>
      </xdr:nvSpPr>
      <xdr:spPr>
        <a:xfrm>
          <a:off x="16967200" y="105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80511</xdr:rowOff>
    </xdr:from>
    <xdr:ext cx="762000" cy="259045"/>
    <xdr:sp macro="" textlink="">
      <xdr:nvSpPr>
        <xdr:cNvPr id="347" name="定員管理の状況該当値テキスト"/>
        <xdr:cNvSpPr txBox="1"/>
      </xdr:nvSpPr>
      <xdr:spPr>
        <a:xfrm>
          <a:off x="17106900" y="1036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75474</xdr:rowOff>
    </xdr:from>
    <xdr:to>
      <xdr:col>77</xdr:col>
      <xdr:colOff>95250</xdr:colOff>
      <xdr:row>62</xdr:row>
      <xdr:rowOff>5624</xdr:rowOff>
    </xdr:to>
    <xdr:sp macro="" textlink="">
      <xdr:nvSpPr>
        <xdr:cNvPr id="348" name="楕円 347"/>
        <xdr:cNvSpPr/>
      </xdr:nvSpPr>
      <xdr:spPr>
        <a:xfrm>
          <a:off x="16129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49" name="テキスト ボックス 348"/>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54791</xdr:rowOff>
    </xdr:from>
    <xdr:to>
      <xdr:col>73</xdr:col>
      <xdr:colOff>44450</xdr:colOff>
      <xdr:row>61</xdr:row>
      <xdr:rowOff>156391</xdr:rowOff>
    </xdr:to>
    <xdr:sp macro="" textlink="">
      <xdr:nvSpPr>
        <xdr:cNvPr id="350" name="楕円 349"/>
        <xdr:cNvSpPr/>
      </xdr:nvSpPr>
      <xdr:spPr>
        <a:xfrm>
          <a:off x="15240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166568</xdr:rowOff>
    </xdr:from>
    <xdr:ext cx="762000" cy="259045"/>
    <xdr:sp macro="" textlink="">
      <xdr:nvSpPr>
        <xdr:cNvPr id="351" name="テキスト ボックス 350"/>
        <xdr:cNvSpPr txBox="1"/>
      </xdr:nvSpPr>
      <xdr:spPr>
        <a:xfrm>
          <a:off x="14909800" y="102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52" name="楕円 351"/>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156227</xdr:rowOff>
    </xdr:from>
    <xdr:ext cx="762000" cy="259045"/>
    <xdr:sp macro="" textlink="">
      <xdr:nvSpPr>
        <xdr:cNvPr id="353" name="テキスト ボックス 352"/>
        <xdr:cNvSpPr txBox="1"/>
      </xdr:nvSpPr>
      <xdr:spPr>
        <a:xfrm>
          <a:off x="14020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18022</xdr:rowOff>
    </xdr:from>
    <xdr:to>
      <xdr:col>64</xdr:col>
      <xdr:colOff>152400</xdr:colOff>
      <xdr:row>61</xdr:row>
      <xdr:rowOff>119622</xdr:rowOff>
    </xdr:to>
    <xdr:sp macro="" textlink="">
      <xdr:nvSpPr>
        <xdr:cNvPr id="354" name="楕円 353"/>
        <xdr:cNvSpPr/>
      </xdr:nvSpPr>
      <xdr:spPr>
        <a:xfrm>
          <a:off x="134620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129799</xdr:rowOff>
    </xdr:from>
    <xdr:ext cx="762000" cy="259045"/>
    <xdr:sp macro="" textlink="">
      <xdr:nvSpPr>
        <xdr:cNvPr id="355" name="テキスト ボックス 354"/>
        <xdr:cNvSpPr txBox="1"/>
      </xdr:nvSpPr>
      <xdr:spPr>
        <a:xfrm>
          <a:off x="13131800" y="1024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6" name="正方形/長方形 35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7" name="テキスト ボックス 35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8" name="テキスト ボックス 35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9" name="正方形/長方形 35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0" name="正方形/長方形 35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1" name="正方形/長方形 36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2" name="正方形/長方形 36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3" name="正方形/長方形 36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4" name="正方形/長方形 36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正方形/長方形 36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6" name="正方形/長方形 36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7" name="正方形/長方形 36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8" name="テキスト ボックス 36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償還開始に伴う元利償還金の増加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があったものの準元利償還金において大幅な減少となり、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ヵ年平均では、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今後は、臨時財政対策債の償還を中心に償還額の増加が見込まれるため、引き続き公営企業会計、一部事務組合も含めより一層効率的かつ健全な運営に努め、適正範囲を維持していく。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9" name="テキスト ボックス 36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0" name="直線コネクタ 36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1" name="テキスト ボックス 37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2" name="直線コネクタ 37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3" name="テキスト ボックス 37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4" name="直線コネクタ 37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5" name="テキスト ボックス 37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6" name="直線コネクタ 37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7" name="テキスト ボックス 37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8" name="直線コネクタ 37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1" name="直線コネクタ 380"/>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2"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3" name="直線コネクタ 382"/>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4"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5" name="直線コネクタ 384"/>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141478</xdr:rowOff>
    </xdr:to>
    <xdr:cxnSp macro="">
      <xdr:nvCxnSpPr>
        <xdr:cNvPr id="386" name="直線コネクタ 385"/>
        <xdr:cNvCxnSpPr/>
      </xdr:nvCxnSpPr>
      <xdr:spPr>
        <a:xfrm flipV="1">
          <a:off x="16179800" y="696087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87" name="公債費負担の状況平均値テキスト"/>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88" name="フローチャート: 判断 387"/>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141478</xdr:rowOff>
    </xdr:from>
    <xdr:to>
      <xdr:col>77</xdr:col>
      <xdr:colOff>44450</xdr:colOff>
      <xdr:row>41</xdr:row>
      <xdr:rowOff>3810</xdr:rowOff>
    </xdr:to>
    <xdr:cxnSp macro="">
      <xdr:nvCxnSpPr>
        <xdr:cNvPr id="389" name="直線コネクタ 388"/>
        <xdr:cNvCxnSpPr/>
      </xdr:nvCxnSpPr>
      <xdr:spPr>
        <a:xfrm flipV="1">
          <a:off x="15290800" y="69994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0" name="フローチャート: 判断 389"/>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1" name="テキスト ボックス 390"/>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27940</xdr:rowOff>
    </xdr:to>
    <xdr:cxnSp macro="">
      <xdr:nvCxnSpPr>
        <xdr:cNvPr id="392" name="直線コネクタ 391"/>
        <xdr:cNvCxnSpPr/>
      </xdr:nvCxnSpPr>
      <xdr:spPr>
        <a:xfrm flipV="1">
          <a:off x="14401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3" name="フローチャート: 判断 392"/>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4" name="テキスト ボックス 393"/>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47244</xdr:rowOff>
    </xdr:to>
    <xdr:cxnSp macro="">
      <xdr:nvCxnSpPr>
        <xdr:cNvPr id="395" name="直線コネクタ 394"/>
        <xdr:cNvCxnSpPr/>
      </xdr:nvCxnSpPr>
      <xdr:spPr>
        <a:xfrm flipV="1">
          <a:off x="13512800" y="705739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6" name="フローチャート: 判断 395"/>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97" name="テキスト ボックス 396"/>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8" name="フローチャート: 判断 397"/>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9" name="テキスト ボックス 398"/>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5" name="楕円 404"/>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6" name="公債費負担の状況該当値テキスト"/>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90678</xdr:rowOff>
    </xdr:from>
    <xdr:to>
      <xdr:col>77</xdr:col>
      <xdr:colOff>95250</xdr:colOff>
      <xdr:row>41</xdr:row>
      <xdr:rowOff>20828</xdr:rowOff>
    </xdr:to>
    <xdr:sp macro="" textlink="">
      <xdr:nvSpPr>
        <xdr:cNvPr id="407" name="楕円 406"/>
        <xdr:cNvSpPr/>
      </xdr:nvSpPr>
      <xdr:spPr>
        <a:xfrm>
          <a:off x="16129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31005</xdr:rowOff>
    </xdr:from>
    <xdr:ext cx="736600" cy="259045"/>
    <xdr:sp macro="" textlink="">
      <xdr:nvSpPr>
        <xdr:cNvPr id="408" name="テキスト ボックス 407"/>
        <xdr:cNvSpPr txBox="1"/>
      </xdr:nvSpPr>
      <xdr:spPr>
        <a:xfrm>
          <a:off x="15798800" y="671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9" name="楕円 408"/>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10" name="テキスト ボックス 409"/>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11" name="楕円 410"/>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12" name="テキスト ボックス 411"/>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413" name="楕円 412"/>
        <xdr:cNvSpPr/>
      </xdr:nvSpPr>
      <xdr:spPr>
        <a:xfrm>
          <a:off x="13462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414" name="テキスト ボックス 413"/>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各将来負担額の減少、充当可能基金の増などから大幅に低下した。引き続き、計画的な地方債活用に努め、公営企業、一部事務組合等の運営状況に留意するとともに計画的に基金の増加を図り、住民負担の軽減・世代間の公平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1" name="直線コネクタ 440"/>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2"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3" name="直線コネクタ 442"/>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66726</xdr:rowOff>
    </xdr:from>
    <xdr:to>
      <xdr:col>72</xdr:col>
      <xdr:colOff>203200</xdr:colOff>
      <xdr:row>14</xdr:row>
      <xdr:rowOff>76860</xdr:rowOff>
    </xdr:to>
    <xdr:cxnSp macro="">
      <xdr:nvCxnSpPr>
        <xdr:cNvPr id="446" name="直線コネクタ 445"/>
        <xdr:cNvCxnSpPr/>
      </xdr:nvCxnSpPr>
      <xdr:spPr>
        <a:xfrm flipV="1">
          <a:off x="14401800" y="2467026"/>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75353</xdr:rowOff>
    </xdr:from>
    <xdr:ext cx="762000" cy="259045"/>
    <xdr:sp macro="" textlink="">
      <xdr:nvSpPr>
        <xdr:cNvPr id="447" name="将来負担の状況平均値テキスト"/>
        <xdr:cNvSpPr txBox="1"/>
      </xdr:nvSpPr>
      <xdr:spPr>
        <a:xfrm>
          <a:off x="17106900" y="247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48" name="フローチャート: 判断 447"/>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76860</xdr:rowOff>
    </xdr:from>
    <xdr:to>
      <xdr:col>68</xdr:col>
      <xdr:colOff>152400</xdr:colOff>
      <xdr:row>14</xdr:row>
      <xdr:rowOff>103886</xdr:rowOff>
    </xdr:to>
    <xdr:cxnSp macro="">
      <xdr:nvCxnSpPr>
        <xdr:cNvPr id="449" name="直線コネクタ 448"/>
        <xdr:cNvCxnSpPr/>
      </xdr:nvCxnSpPr>
      <xdr:spPr>
        <a:xfrm flipV="1">
          <a:off x="13512800" y="2477160"/>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0" name="フローチャート: 判断 449"/>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1" name="テキスト ボックス 450"/>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2" name="フローチャート: 判断 451"/>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52468</xdr:rowOff>
    </xdr:from>
    <xdr:ext cx="762000" cy="259045"/>
    <xdr:sp macro="" textlink="">
      <xdr:nvSpPr>
        <xdr:cNvPr id="453" name="テキスト ボックス 452"/>
        <xdr:cNvSpPr txBox="1"/>
      </xdr:nvSpPr>
      <xdr:spPr>
        <a:xfrm>
          <a:off x="14909800" y="262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4" name="フローチャート: 判断 453"/>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73702</xdr:rowOff>
    </xdr:from>
    <xdr:ext cx="762000" cy="259045"/>
    <xdr:sp macro="" textlink="">
      <xdr:nvSpPr>
        <xdr:cNvPr id="455" name="テキスト ボックス 454"/>
        <xdr:cNvSpPr txBox="1"/>
      </xdr:nvSpPr>
      <xdr:spPr>
        <a:xfrm>
          <a:off x="14020800" y="26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56" name="フローチャート: 判断 455"/>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91076</xdr:rowOff>
    </xdr:from>
    <xdr:ext cx="762000" cy="259045"/>
    <xdr:sp macro="" textlink="">
      <xdr:nvSpPr>
        <xdr:cNvPr id="457" name="テキスト ボックス 456"/>
        <xdr:cNvSpPr txBox="1"/>
      </xdr:nvSpPr>
      <xdr:spPr>
        <a:xfrm>
          <a:off x="13131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15926</xdr:rowOff>
    </xdr:from>
    <xdr:to>
      <xdr:col>73</xdr:col>
      <xdr:colOff>44450</xdr:colOff>
      <xdr:row>14</xdr:row>
      <xdr:rowOff>117526</xdr:rowOff>
    </xdr:to>
    <xdr:sp macro="" textlink="">
      <xdr:nvSpPr>
        <xdr:cNvPr id="463" name="楕円 462"/>
        <xdr:cNvSpPr/>
      </xdr:nvSpPr>
      <xdr:spPr>
        <a:xfrm>
          <a:off x="15240000" y="24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127703</xdr:rowOff>
    </xdr:from>
    <xdr:ext cx="762000" cy="259045"/>
    <xdr:sp macro="" textlink="">
      <xdr:nvSpPr>
        <xdr:cNvPr id="464" name="テキスト ボックス 463"/>
        <xdr:cNvSpPr txBox="1"/>
      </xdr:nvSpPr>
      <xdr:spPr>
        <a:xfrm>
          <a:off x="14909800" y="218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26060</xdr:rowOff>
    </xdr:from>
    <xdr:to>
      <xdr:col>68</xdr:col>
      <xdr:colOff>203200</xdr:colOff>
      <xdr:row>14</xdr:row>
      <xdr:rowOff>127660</xdr:rowOff>
    </xdr:to>
    <xdr:sp macro="" textlink="">
      <xdr:nvSpPr>
        <xdr:cNvPr id="465" name="楕円 464"/>
        <xdr:cNvSpPr/>
      </xdr:nvSpPr>
      <xdr:spPr>
        <a:xfrm>
          <a:off x="14351000" y="24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137837</xdr:rowOff>
    </xdr:from>
    <xdr:ext cx="762000" cy="259045"/>
    <xdr:sp macro="" textlink="">
      <xdr:nvSpPr>
        <xdr:cNvPr id="466" name="テキスト ボックス 465"/>
        <xdr:cNvSpPr txBox="1"/>
      </xdr:nvSpPr>
      <xdr:spPr>
        <a:xfrm>
          <a:off x="14020800" y="219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53086</xdr:rowOff>
    </xdr:from>
    <xdr:to>
      <xdr:col>64</xdr:col>
      <xdr:colOff>152400</xdr:colOff>
      <xdr:row>14</xdr:row>
      <xdr:rowOff>154686</xdr:rowOff>
    </xdr:to>
    <xdr:sp macro="" textlink="">
      <xdr:nvSpPr>
        <xdr:cNvPr id="467" name="楕円 466"/>
        <xdr:cNvSpPr/>
      </xdr:nvSpPr>
      <xdr:spPr>
        <a:xfrm>
          <a:off x="13462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164863</xdr:rowOff>
    </xdr:from>
    <xdr:ext cx="762000" cy="259045"/>
    <xdr:sp macro="" textlink="">
      <xdr:nvSpPr>
        <xdr:cNvPr id="468" name="テキスト ボックス 467"/>
        <xdr:cNvSpPr txBox="1"/>
      </xdr:nvSpPr>
      <xdr:spPr>
        <a:xfrm>
          <a:off x="13131800" y="222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職員給は、これまで行政改革として取り組んだ削減措置（地域手当削減等）を実施してきたほか、最小限の退職補充（採用調整）により職員数は減少しており、指標も改善傾向にある。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年度においては、職員数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は微増である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が再任用等職員構成の変更に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一般職職員給の減により、経常経費は減額となった。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法人税及び普通交付税の大幅な増により経常一般財源が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154432</xdr:rowOff>
    </xdr:to>
    <xdr:cxnSp macro="">
      <xdr:nvCxnSpPr>
        <xdr:cNvPr id="64" name="直線コネクタ 63"/>
        <xdr:cNvCxnSpPr/>
      </xdr:nvCxnSpPr>
      <xdr:spPr>
        <a:xfrm flipV="1">
          <a:off x="3987800" y="655066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154432</xdr:rowOff>
    </xdr:from>
    <xdr:to>
      <xdr:col>19</xdr:col>
      <xdr:colOff>187325</xdr:colOff>
      <xdr:row>38</xdr:row>
      <xdr:rowOff>168148</xdr:rowOff>
    </xdr:to>
    <xdr:cxnSp macro="">
      <xdr:nvCxnSpPr>
        <xdr:cNvPr id="67" name="直線コネクタ 66"/>
        <xdr:cNvCxnSpPr/>
      </xdr:nvCxnSpPr>
      <xdr:spPr>
        <a:xfrm flipV="1">
          <a:off x="3098800" y="66695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168148</xdr:rowOff>
    </xdr:from>
    <xdr:to>
      <xdr:col>15</xdr:col>
      <xdr:colOff>98425</xdr:colOff>
      <xdr:row>39</xdr:row>
      <xdr:rowOff>37846</xdr:rowOff>
    </xdr:to>
    <xdr:cxnSp macro="">
      <xdr:nvCxnSpPr>
        <xdr:cNvPr id="70" name="直線コネクタ 69"/>
        <xdr:cNvCxnSpPr/>
      </xdr:nvCxnSpPr>
      <xdr:spPr>
        <a:xfrm flipV="1">
          <a:off x="2209800" y="66832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136144</xdr:rowOff>
    </xdr:from>
    <xdr:to>
      <xdr:col>11</xdr:col>
      <xdr:colOff>9525</xdr:colOff>
      <xdr:row>39</xdr:row>
      <xdr:rowOff>37846</xdr:rowOff>
    </xdr:to>
    <xdr:cxnSp macro="">
      <xdr:nvCxnSpPr>
        <xdr:cNvPr id="73" name="直線コネクタ 72"/>
        <xdr:cNvCxnSpPr/>
      </xdr:nvCxnSpPr>
      <xdr:spPr>
        <a:xfrm>
          <a:off x="1320800" y="66512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103632</xdr:rowOff>
    </xdr:from>
    <xdr:to>
      <xdr:col>20</xdr:col>
      <xdr:colOff>38100</xdr:colOff>
      <xdr:row>39</xdr:row>
      <xdr:rowOff>33782</xdr:rowOff>
    </xdr:to>
    <xdr:sp macro="" textlink="">
      <xdr:nvSpPr>
        <xdr:cNvPr id="85" name="楕円 84"/>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18559</xdr:rowOff>
    </xdr:from>
    <xdr:ext cx="736600" cy="259045"/>
    <xdr:sp macro="" textlink="">
      <xdr:nvSpPr>
        <xdr:cNvPr id="86" name="テキスト ボックス 85"/>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117348</xdr:rowOff>
    </xdr:from>
    <xdr:to>
      <xdr:col>15</xdr:col>
      <xdr:colOff>149225</xdr:colOff>
      <xdr:row>39</xdr:row>
      <xdr:rowOff>47498</xdr:rowOff>
    </xdr:to>
    <xdr:sp macro="" textlink="">
      <xdr:nvSpPr>
        <xdr:cNvPr id="87" name="楕円 86"/>
        <xdr:cNvSpPr/>
      </xdr:nvSpPr>
      <xdr:spPr>
        <a:xfrm>
          <a:off x="3048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32275</xdr:rowOff>
    </xdr:from>
    <xdr:ext cx="762000" cy="259045"/>
    <xdr:sp macro="" textlink="">
      <xdr:nvSpPr>
        <xdr:cNvPr id="88" name="テキスト ボックス 87"/>
        <xdr:cNvSpPr txBox="1"/>
      </xdr:nvSpPr>
      <xdr:spPr>
        <a:xfrm>
          <a:off x="2717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158496</xdr:rowOff>
    </xdr:from>
    <xdr:to>
      <xdr:col>11</xdr:col>
      <xdr:colOff>60325</xdr:colOff>
      <xdr:row>39</xdr:row>
      <xdr:rowOff>88646</xdr:rowOff>
    </xdr:to>
    <xdr:sp macro="" textlink="">
      <xdr:nvSpPr>
        <xdr:cNvPr id="89" name="楕円 88"/>
        <xdr:cNvSpPr/>
      </xdr:nvSpPr>
      <xdr:spPr>
        <a:xfrm>
          <a:off x="2159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73423</xdr:rowOff>
    </xdr:from>
    <xdr:ext cx="762000" cy="259045"/>
    <xdr:sp macro="" textlink="">
      <xdr:nvSpPr>
        <xdr:cNvPr id="90" name="テキスト ボックス 89"/>
        <xdr:cNvSpPr txBox="1"/>
      </xdr:nvSpPr>
      <xdr:spPr>
        <a:xfrm>
          <a:off x="1828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85344</xdr:rowOff>
    </xdr:from>
    <xdr:to>
      <xdr:col>6</xdr:col>
      <xdr:colOff>171450</xdr:colOff>
      <xdr:row>39</xdr:row>
      <xdr:rowOff>15494</xdr:rowOff>
    </xdr:to>
    <xdr:sp macro="" textlink="">
      <xdr:nvSpPr>
        <xdr:cNvPr id="91" name="楕円 90"/>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271</xdr:rowOff>
    </xdr:from>
    <xdr:ext cx="762000" cy="259045"/>
    <xdr:sp macro="" textlink="">
      <xdr:nvSpPr>
        <xdr:cNvPr id="92" name="テキスト ボックス 91"/>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行政需要の増加に伴い事務経費が年々増加する中、経常経費は増加傾向にある。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臨時職員賃金、指定管理委託料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に伴い、経常経費が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となった。一方、法人税及び普通交付税の大幅な増により経常一般財源が増加したことにより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96520</xdr:rowOff>
    </xdr:to>
    <xdr:cxnSp macro="">
      <xdr:nvCxnSpPr>
        <xdr:cNvPr id="125" name="直線コネクタ 124"/>
        <xdr:cNvCxnSpPr/>
      </xdr:nvCxnSpPr>
      <xdr:spPr>
        <a:xfrm flipV="1">
          <a:off x="15671800" y="3129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96520</xdr:rowOff>
    </xdr:to>
    <xdr:cxnSp macro="">
      <xdr:nvCxnSpPr>
        <xdr:cNvPr id="128" name="直線コネクタ 127"/>
        <xdr:cNvCxnSpPr/>
      </xdr:nvCxnSpPr>
      <xdr:spPr>
        <a:xfrm>
          <a:off x="14782800" y="3106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27940</xdr:rowOff>
    </xdr:to>
    <xdr:cxnSp macro="">
      <xdr:nvCxnSpPr>
        <xdr:cNvPr id="131" name="直線コネクタ 130"/>
        <xdr:cNvCxnSpPr/>
      </xdr:nvCxnSpPr>
      <xdr:spPr>
        <a:xfrm flipV="1">
          <a:off x="13893800" y="3106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27940</xdr:rowOff>
    </xdr:to>
    <xdr:cxnSp macro="">
      <xdr:nvCxnSpPr>
        <xdr:cNvPr id="134" name="直線コネクタ 133"/>
        <xdr:cNvCxnSpPr/>
      </xdr:nvCxnSpPr>
      <xdr:spPr>
        <a:xfrm>
          <a:off x="13004800" y="3060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38" name="テキスト ボックス 137"/>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4" name="楕円 143"/>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5" name="物件費該当値テキスト"/>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45720</xdr:rowOff>
    </xdr:from>
    <xdr:to>
      <xdr:col>78</xdr:col>
      <xdr:colOff>120650</xdr:colOff>
      <xdr:row>18</xdr:row>
      <xdr:rowOff>147320</xdr:rowOff>
    </xdr:to>
    <xdr:sp macro="" textlink="">
      <xdr:nvSpPr>
        <xdr:cNvPr id="146" name="楕円 145"/>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132097</xdr:rowOff>
    </xdr:from>
    <xdr:ext cx="736600" cy="259045"/>
    <xdr:sp macro="" textlink="">
      <xdr:nvSpPr>
        <xdr:cNvPr id="147" name="テキスト ボックス 146"/>
        <xdr:cNvSpPr txBox="1"/>
      </xdr:nvSpPr>
      <xdr:spPr>
        <a:xfrm>
          <a:off x="15290800" y="321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48" name="楕円 147"/>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49" name="テキスト ボックス 148"/>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0" name="楕円 149"/>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1" name="テキスト ボックス 150"/>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2" name="楕円 151"/>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3" name="テキスト ボックス 152"/>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政策による児童数の増加、法改正の影響による障がい者に対する自立支援給付費の増加が影響し、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経常経費は増加傾向にある。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認定こども園施設型給付費や障害福祉サービス費など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大幅な増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があったが、それ以上に経常経費特定財源の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があり、結果として経常経費充当一般財源は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となった。さらに、法人税及び普通交付税の大幅な増により経常一般財源が増加したことにより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12700</xdr:rowOff>
    </xdr:to>
    <xdr:cxnSp macro="">
      <xdr:nvCxnSpPr>
        <xdr:cNvPr id="188" name="直線コネクタ 187"/>
        <xdr:cNvCxnSpPr/>
      </xdr:nvCxnSpPr>
      <xdr:spPr>
        <a:xfrm flipV="1">
          <a:off x="3987800" y="95485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12700</xdr:rowOff>
    </xdr:to>
    <xdr:cxnSp macro="">
      <xdr:nvCxnSpPr>
        <xdr:cNvPr id="191" name="直線コネクタ 190"/>
        <xdr:cNvCxnSpPr/>
      </xdr:nvCxnSpPr>
      <xdr:spPr>
        <a:xfrm>
          <a:off x="3098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151493</xdr:rowOff>
    </xdr:to>
    <xdr:cxnSp macro="">
      <xdr:nvCxnSpPr>
        <xdr:cNvPr id="194" name="直線コネクタ 193"/>
        <xdr:cNvCxnSpPr/>
      </xdr:nvCxnSpPr>
      <xdr:spPr>
        <a:xfrm>
          <a:off x="2209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107950</xdr:rowOff>
    </xdr:to>
    <xdr:cxnSp macro="">
      <xdr:nvCxnSpPr>
        <xdr:cNvPr id="197" name="直線コネクタ 196"/>
        <xdr:cNvCxnSpPr/>
      </xdr:nvCxnSpPr>
      <xdr:spPr>
        <a:xfrm flipV="1">
          <a:off x="1320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7" name="楕円 206"/>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40112</xdr:rowOff>
    </xdr:from>
    <xdr:ext cx="762000" cy="259045"/>
    <xdr:sp macro="" textlink="">
      <xdr:nvSpPr>
        <xdr:cNvPr id="208" name="扶助費該当値テキスト"/>
        <xdr:cNvSpPr txBox="1"/>
      </xdr:nvSpPr>
      <xdr:spPr>
        <a:xfrm>
          <a:off x="4914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0" name="テキスト ボックス 20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2" name="テキスト ボックス 211"/>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3" name="楕円 212"/>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214" name="テキスト ボックス 213"/>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6" name="テキスト ボックス 215"/>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その他の動向としては繰出金が大きく影響している。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国保、介護、後期の保険給付の増減や下水道使用料の増減等、その年において様々な影響がありつつも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、ここ数年横ばいとなっている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年度においては、介護、下水における繰出金の減少により経常経費は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経常経費特定財源も減少した。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経常一般財源の大幅な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、指標は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77470</xdr:rowOff>
    </xdr:to>
    <xdr:cxnSp macro="">
      <xdr:nvCxnSpPr>
        <xdr:cNvPr id="249" name="直線コネクタ 248"/>
        <xdr:cNvCxnSpPr/>
      </xdr:nvCxnSpPr>
      <xdr:spPr>
        <a:xfrm flipV="1">
          <a:off x="15671800" y="9827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77470</xdr:rowOff>
    </xdr:to>
    <xdr:cxnSp macro="">
      <xdr:nvCxnSpPr>
        <xdr:cNvPr id="252" name="直線コネクタ 251"/>
        <xdr:cNvCxnSpPr/>
      </xdr:nvCxnSpPr>
      <xdr:spPr>
        <a:xfrm>
          <a:off x="14782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85090</xdr:rowOff>
    </xdr:to>
    <xdr:cxnSp macro="">
      <xdr:nvCxnSpPr>
        <xdr:cNvPr id="255" name="直線コネクタ 254"/>
        <xdr:cNvCxnSpPr/>
      </xdr:nvCxnSpPr>
      <xdr:spPr>
        <a:xfrm flipV="1">
          <a:off x="13893800" y="9842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57" name="テキスト ボックス 256"/>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85090</xdr:rowOff>
    </xdr:to>
    <xdr:cxnSp macro="">
      <xdr:nvCxnSpPr>
        <xdr:cNvPr id="258" name="直線コネクタ 257"/>
        <xdr:cNvCxnSpPr/>
      </xdr:nvCxnSpPr>
      <xdr:spPr>
        <a:xfrm>
          <a:off x="13004800" y="9743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2" name="テキスト ボックス 261"/>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8" name="楕円 267"/>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20337</xdr:rowOff>
    </xdr:from>
    <xdr:ext cx="762000" cy="259045"/>
    <xdr:sp macro="" textlink="">
      <xdr:nvSpPr>
        <xdr:cNvPr id="269" name="その他該当値テキスト"/>
        <xdr:cNvSpPr txBox="1"/>
      </xdr:nvSpPr>
      <xdr:spPr>
        <a:xfrm>
          <a:off x="16598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70" name="楕円 269"/>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71" name="テキスト ボックス 270"/>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4" name="楕円 273"/>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5" name="テキスト ボックス 274"/>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6" name="楕円 275"/>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7" name="テキスト ボックス 276"/>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西秋川衛生組合負担金等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により経常経費は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増加した一方で、経常経費特定財源は減少した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。法人税及び普通交付税の大幅な増により経常一般財源が増加したことにより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、結果として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17272</xdr:rowOff>
    </xdr:from>
    <xdr:to>
      <xdr:col>82</xdr:col>
      <xdr:colOff>107950</xdr:colOff>
      <xdr:row>40</xdr:row>
      <xdr:rowOff>67564</xdr:rowOff>
    </xdr:to>
    <xdr:cxnSp macro="">
      <xdr:nvCxnSpPr>
        <xdr:cNvPr id="307" name="直線コネクタ 306"/>
        <xdr:cNvCxnSpPr/>
      </xdr:nvCxnSpPr>
      <xdr:spPr>
        <a:xfrm flipV="1">
          <a:off x="15671800" y="687527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67564</xdr:rowOff>
    </xdr:from>
    <xdr:to>
      <xdr:col>78</xdr:col>
      <xdr:colOff>69850</xdr:colOff>
      <xdr:row>40</xdr:row>
      <xdr:rowOff>85852</xdr:rowOff>
    </xdr:to>
    <xdr:cxnSp macro="">
      <xdr:nvCxnSpPr>
        <xdr:cNvPr id="310" name="直線コネクタ 309"/>
        <xdr:cNvCxnSpPr/>
      </xdr:nvCxnSpPr>
      <xdr:spPr>
        <a:xfrm flipV="1">
          <a:off x="14782800" y="69255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2" name="テキスト ボックス 311"/>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85852</xdr:rowOff>
    </xdr:from>
    <xdr:to>
      <xdr:col>73</xdr:col>
      <xdr:colOff>180975</xdr:colOff>
      <xdr:row>40</xdr:row>
      <xdr:rowOff>136144</xdr:rowOff>
    </xdr:to>
    <xdr:cxnSp macro="">
      <xdr:nvCxnSpPr>
        <xdr:cNvPr id="313" name="直線コネクタ 312"/>
        <xdr:cNvCxnSpPr/>
      </xdr:nvCxnSpPr>
      <xdr:spPr>
        <a:xfrm flipV="1">
          <a:off x="13893800" y="69438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5" name="テキスト ボックス 314"/>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26416</xdr:rowOff>
    </xdr:from>
    <xdr:to>
      <xdr:col>69</xdr:col>
      <xdr:colOff>92075</xdr:colOff>
      <xdr:row>40</xdr:row>
      <xdr:rowOff>136144</xdr:rowOff>
    </xdr:to>
    <xdr:cxnSp macro="">
      <xdr:nvCxnSpPr>
        <xdr:cNvPr id="316" name="直線コネクタ 315"/>
        <xdr:cNvCxnSpPr/>
      </xdr:nvCxnSpPr>
      <xdr:spPr>
        <a:xfrm>
          <a:off x="13004800" y="68844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0" name="テキスト ボックス 319"/>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137922</xdr:rowOff>
    </xdr:from>
    <xdr:to>
      <xdr:col>82</xdr:col>
      <xdr:colOff>158750</xdr:colOff>
      <xdr:row>40</xdr:row>
      <xdr:rowOff>68072</xdr:rowOff>
    </xdr:to>
    <xdr:sp macro="" textlink="">
      <xdr:nvSpPr>
        <xdr:cNvPr id="326" name="楕円 325"/>
        <xdr:cNvSpPr/>
      </xdr:nvSpPr>
      <xdr:spPr>
        <a:xfrm>
          <a:off x="164592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109999</xdr:rowOff>
    </xdr:from>
    <xdr:ext cx="762000" cy="259045"/>
    <xdr:sp macro="" textlink="">
      <xdr:nvSpPr>
        <xdr:cNvPr id="327" name="補助費等該当値テキスト"/>
        <xdr:cNvSpPr txBox="1"/>
      </xdr:nvSpPr>
      <xdr:spPr>
        <a:xfrm>
          <a:off x="165989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16764</xdr:rowOff>
    </xdr:from>
    <xdr:to>
      <xdr:col>78</xdr:col>
      <xdr:colOff>120650</xdr:colOff>
      <xdr:row>40</xdr:row>
      <xdr:rowOff>118364</xdr:rowOff>
    </xdr:to>
    <xdr:sp macro="" textlink="">
      <xdr:nvSpPr>
        <xdr:cNvPr id="328" name="楕円 327"/>
        <xdr:cNvSpPr/>
      </xdr:nvSpPr>
      <xdr:spPr>
        <a:xfrm>
          <a:off x="15621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103141</xdr:rowOff>
    </xdr:from>
    <xdr:ext cx="736600" cy="259045"/>
    <xdr:sp macro="" textlink="">
      <xdr:nvSpPr>
        <xdr:cNvPr id="329" name="テキスト ボックス 328"/>
        <xdr:cNvSpPr txBox="1"/>
      </xdr:nvSpPr>
      <xdr:spPr>
        <a:xfrm>
          <a:off x="15290800" y="696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35052</xdr:rowOff>
    </xdr:from>
    <xdr:to>
      <xdr:col>74</xdr:col>
      <xdr:colOff>31750</xdr:colOff>
      <xdr:row>40</xdr:row>
      <xdr:rowOff>136652</xdr:rowOff>
    </xdr:to>
    <xdr:sp macro="" textlink="">
      <xdr:nvSpPr>
        <xdr:cNvPr id="330" name="楕円 329"/>
        <xdr:cNvSpPr/>
      </xdr:nvSpPr>
      <xdr:spPr>
        <a:xfrm>
          <a:off x="14732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121429</xdr:rowOff>
    </xdr:from>
    <xdr:ext cx="762000" cy="259045"/>
    <xdr:sp macro="" textlink="">
      <xdr:nvSpPr>
        <xdr:cNvPr id="331" name="テキスト ボックス 330"/>
        <xdr:cNvSpPr txBox="1"/>
      </xdr:nvSpPr>
      <xdr:spPr>
        <a:xfrm>
          <a:off x="14401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85344</xdr:rowOff>
    </xdr:from>
    <xdr:to>
      <xdr:col>69</xdr:col>
      <xdr:colOff>142875</xdr:colOff>
      <xdr:row>41</xdr:row>
      <xdr:rowOff>15494</xdr:rowOff>
    </xdr:to>
    <xdr:sp macro="" textlink="">
      <xdr:nvSpPr>
        <xdr:cNvPr id="332" name="楕円 331"/>
        <xdr:cNvSpPr/>
      </xdr:nvSpPr>
      <xdr:spPr>
        <a:xfrm>
          <a:off x="13843000" y="69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271</xdr:rowOff>
    </xdr:from>
    <xdr:ext cx="762000" cy="259045"/>
    <xdr:sp macro="" textlink="">
      <xdr:nvSpPr>
        <xdr:cNvPr id="333" name="テキスト ボックス 332"/>
        <xdr:cNvSpPr txBox="1"/>
      </xdr:nvSpPr>
      <xdr:spPr>
        <a:xfrm>
          <a:off x="13512800" y="702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147066</xdr:rowOff>
    </xdr:from>
    <xdr:to>
      <xdr:col>65</xdr:col>
      <xdr:colOff>53975</xdr:colOff>
      <xdr:row>40</xdr:row>
      <xdr:rowOff>77216</xdr:rowOff>
    </xdr:to>
    <xdr:sp macro="" textlink="">
      <xdr:nvSpPr>
        <xdr:cNvPr id="334" name="楕円 333"/>
        <xdr:cNvSpPr/>
      </xdr:nvSpPr>
      <xdr:spPr>
        <a:xfrm>
          <a:off x="12954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61993</xdr:rowOff>
    </xdr:from>
    <xdr:ext cx="762000" cy="259045"/>
    <xdr:sp macro="" textlink="">
      <xdr:nvSpPr>
        <xdr:cNvPr id="335" name="テキスト ボックス 334"/>
        <xdr:cNvSpPr txBox="1"/>
      </xdr:nvSpPr>
      <xdr:spPr>
        <a:xfrm>
          <a:off x="126238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年度でピークを越え、臨時財政対策債以外の通常事業債については、投資的事業の計画、財源調整に十分配慮し最小限の地方債活用に留めている。</a:t>
          </a:r>
          <a:endParaRPr lang="ja-JP" altLang="ja-JP" sz="11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年度においては、据置期間経過に伴い償還額そのもののが増加した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、法人税及び普通交付税の大幅な増により経常一般財源が増加したことにより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94996</xdr:rowOff>
    </xdr:to>
    <xdr:cxnSp macro="">
      <xdr:nvCxnSpPr>
        <xdr:cNvPr id="365" name="直線コネクタ 364"/>
        <xdr:cNvCxnSpPr/>
      </xdr:nvCxnSpPr>
      <xdr:spPr>
        <a:xfrm flipV="1">
          <a:off x="3987800" y="131069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94996</xdr:rowOff>
    </xdr:to>
    <xdr:cxnSp macro="">
      <xdr:nvCxnSpPr>
        <xdr:cNvPr id="368" name="直線コネクタ 367"/>
        <xdr:cNvCxnSpPr/>
      </xdr:nvCxnSpPr>
      <xdr:spPr>
        <a:xfrm>
          <a:off x="3098800" y="13093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0" name="テキスト ボックス 369"/>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168148</xdr:rowOff>
    </xdr:to>
    <xdr:cxnSp macro="">
      <xdr:nvCxnSpPr>
        <xdr:cNvPr id="371" name="直線コネクタ 370"/>
        <xdr:cNvCxnSpPr/>
      </xdr:nvCxnSpPr>
      <xdr:spPr>
        <a:xfrm flipV="1">
          <a:off x="2209800" y="130931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168148</xdr:rowOff>
    </xdr:to>
    <xdr:cxnSp macro="">
      <xdr:nvCxnSpPr>
        <xdr:cNvPr id="374" name="直線コネクタ 373"/>
        <xdr:cNvCxnSpPr/>
      </xdr:nvCxnSpPr>
      <xdr:spPr>
        <a:xfrm>
          <a:off x="1320800" y="13152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8" name="テキスト ボックス 377"/>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84" name="楕円 383"/>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5"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6" name="楕円 385"/>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7" name="テキスト ボックス 386"/>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88" name="楕円 387"/>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89" name="テキスト ボックス 388"/>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0" name="楕円 389"/>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1" name="テキスト ボックス 390"/>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2" name="楕円 391"/>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3" name="テキスト ボックス 392"/>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の類団比較においては、他団体を大きく上回って推移している。主に補助費等が要因となっているが、次世代育成クーポンを始め中心施策である福祉単独施策の実施による割合が大きく、その他では、保育所運営費、自立支援給付費等、扶助費の増加も影響を及ぼ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年度においては、法人税及び普通交付税の大幅な増により経常一般財源が増加したことにより、指標は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130266</xdr:rowOff>
    </xdr:from>
    <xdr:to>
      <xdr:col>82</xdr:col>
      <xdr:colOff>107950</xdr:colOff>
      <xdr:row>81</xdr:row>
      <xdr:rowOff>131899</xdr:rowOff>
    </xdr:to>
    <xdr:cxnSp macro="">
      <xdr:nvCxnSpPr>
        <xdr:cNvPr id="428" name="直線コネクタ 427"/>
        <xdr:cNvCxnSpPr/>
      </xdr:nvCxnSpPr>
      <xdr:spPr>
        <a:xfrm flipV="1">
          <a:off x="15671800" y="13846266"/>
          <a:ext cx="8382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109038</xdr:rowOff>
    </xdr:from>
    <xdr:to>
      <xdr:col>78</xdr:col>
      <xdr:colOff>69850</xdr:colOff>
      <xdr:row>81</xdr:row>
      <xdr:rowOff>131899</xdr:rowOff>
    </xdr:to>
    <xdr:cxnSp macro="">
      <xdr:nvCxnSpPr>
        <xdr:cNvPr id="431" name="直線コネクタ 430"/>
        <xdr:cNvCxnSpPr/>
      </xdr:nvCxnSpPr>
      <xdr:spPr>
        <a:xfrm>
          <a:off x="14782800" y="139964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109038</xdr:rowOff>
    </xdr:from>
    <xdr:to>
      <xdr:col>73</xdr:col>
      <xdr:colOff>180975</xdr:colOff>
      <xdr:row>81</xdr:row>
      <xdr:rowOff>167821</xdr:rowOff>
    </xdr:to>
    <xdr:cxnSp macro="">
      <xdr:nvCxnSpPr>
        <xdr:cNvPr id="434" name="直線コネクタ 433"/>
        <xdr:cNvCxnSpPr/>
      </xdr:nvCxnSpPr>
      <xdr:spPr>
        <a:xfrm flipV="1">
          <a:off x="13893800" y="1399648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140063</xdr:rowOff>
    </xdr:from>
    <xdr:to>
      <xdr:col>69</xdr:col>
      <xdr:colOff>92075</xdr:colOff>
      <xdr:row>81</xdr:row>
      <xdr:rowOff>167821</xdr:rowOff>
    </xdr:to>
    <xdr:cxnSp macro="">
      <xdr:nvCxnSpPr>
        <xdr:cNvPr id="437" name="直線コネクタ 436"/>
        <xdr:cNvCxnSpPr/>
      </xdr:nvCxnSpPr>
      <xdr:spPr>
        <a:xfrm>
          <a:off x="13004800" y="13856063"/>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79466</xdr:rowOff>
    </xdr:from>
    <xdr:to>
      <xdr:col>82</xdr:col>
      <xdr:colOff>158750</xdr:colOff>
      <xdr:row>81</xdr:row>
      <xdr:rowOff>9616</xdr:rowOff>
    </xdr:to>
    <xdr:sp macro="" textlink="">
      <xdr:nvSpPr>
        <xdr:cNvPr id="447" name="楕円 446"/>
        <xdr:cNvSpPr/>
      </xdr:nvSpPr>
      <xdr:spPr>
        <a:xfrm>
          <a:off x="16459200" y="13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159493</xdr:rowOff>
    </xdr:from>
    <xdr:ext cx="762000" cy="259045"/>
    <xdr:sp macro="" textlink="">
      <xdr:nvSpPr>
        <xdr:cNvPr id="448" name="公債費以外該当値テキスト"/>
        <xdr:cNvSpPr txBox="1"/>
      </xdr:nvSpPr>
      <xdr:spPr>
        <a:xfrm>
          <a:off x="16598900" y="1370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81099</xdr:rowOff>
    </xdr:from>
    <xdr:to>
      <xdr:col>78</xdr:col>
      <xdr:colOff>120650</xdr:colOff>
      <xdr:row>82</xdr:row>
      <xdr:rowOff>11249</xdr:rowOff>
    </xdr:to>
    <xdr:sp macro="" textlink="">
      <xdr:nvSpPr>
        <xdr:cNvPr id="449" name="楕円 448"/>
        <xdr:cNvSpPr/>
      </xdr:nvSpPr>
      <xdr:spPr>
        <a:xfrm>
          <a:off x="15621000" y="1396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167476</xdr:rowOff>
    </xdr:from>
    <xdr:ext cx="736600" cy="259045"/>
    <xdr:sp macro="" textlink="">
      <xdr:nvSpPr>
        <xdr:cNvPr id="450" name="テキスト ボックス 449"/>
        <xdr:cNvSpPr txBox="1"/>
      </xdr:nvSpPr>
      <xdr:spPr>
        <a:xfrm>
          <a:off x="15290800" y="14054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58238</xdr:rowOff>
    </xdr:from>
    <xdr:to>
      <xdr:col>74</xdr:col>
      <xdr:colOff>31750</xdr:colOff>
      <xdr:row>81</xdr:row>
      <xdr:rowOff>159838</xdr:rowOff>
    </xdr:to>
    <xdr:sp macro="" textlink="">
      <xdr:nvSpPr>
        <xdr:cNvPr id="451" name="楕円 450"/>
        <xdr:cNvSpPr/>
      </xdr:nvSpPr>
      <xdr:spPr>
        <a:xfrm>
          <a:off x="14732000" y="139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144615</xdr:rowOff>
    </xdr:from>
    <xdr:ext cx="762000" cy="259045"/>
    <xdr:sp macro="" textlink="">
      <xdr:nvSpPr>
        <xdr:cNvPr id="452" name="テキスト ボックス 451"/>
        <xdr:cNvSpPr txBox="1"/>
      </xdr:nvSpPr>
      <xdr:spPr>
        <a:xfrm>
          <a:off x="14401800" y="1403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117021</xdr:rowOff>
    </xdr:from>
    <xdr:to>
      <xdr:col>69</xdr:col>
      <xdr:colOff>142875</xdr:colOff>
      <xdr:row>82</xdr:row>
      <xdr:rowOff>47171</xdr:rowOff>
    </xdr:to>
    <xdr:sp macro="" textlink="">
      <xdr:nvSpPr>
        <xdr:cNvPr id="453" name="楕円 452"/>
        <xdr:cNvSpPr/>
      </xdr:nvSpPr>
      <xdr:spPr>
        <a:xfrm>
          <a:off x="13843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31948</xdr:rowOff>
    </xdr:from>
    <xdr:ext cx="762000" cy="259045"/>
    <xdr:sp macro="" textlink="">
      <xdr:nvSpPr>
        <xdr:cNvPr id="454" name="テキスト ボックス 453"/>
        <xdr:cNvSpPr txBox="1"/>
      </xdr:nvSpPr>
      <xdr:spPr>
        <a:xfrm>
          <a:off x="13512800" y="140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89263</xdr:rowOff>
    </xdr:from>
    <xdr:to>
      <xdr:col>65</xdr:col>
      <xdr:colOff>53975</xdr:colOff>
      <xdr:row>81</xdr:row>
      <xdr:rowOff>19413</xdr:rowOff>
    </xdr:to>
    <xdr:sp macro="" textlink="">
      <xdr:nvSpPr>
        <xdr:cNvPr id="455" name="楕円 454"/>
        <xdr:cNvSpPr/>
      </xdr:nvSpPr>
      <xdr:spPr>
        <a:xfrm>
          <a:off x="12954000" y="138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4190</xdr:rowOff>
    </xdr:from>
    <xdr:ext cx="762000" cy="259045"/>
    <xdr:sp macro="" textlink="">
      <xdr:nvSpPr>
        <xdr:cNvPr id="456" name="テキスト ボックス 455"/>
        <xdr:cNvSpPr txBox="1"/>
      </xdr:nvSpPr>
      <xdr:spPr>
        <a:xfrm>
          <a:off x="12623800" y="1389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44601</xdr:rowOff>
    </xdr:from>
    <xdr:to>
      <xdr:col>29</xdr:col>
      <xdr:colOff>127000</xdr:colOff>
      <xdr:row>17</xdr:row>
      <xdr:rowOff>54479</xdr:rowOff>
    </xdr:to>
    <xdr:cxnSp macro="">
      <xdr:nvCxnSpPr>
        <xdr:cNvPr id="52" name="直線コネクタ 51"/>
        <xdr:cNvCxnSpPr/>
      </xdr:nvCxnSpPr>
      <xdr:spPr bwMode="auto">
        <a:xfrm flipV="1">
          <a:off x="5003800" y="3006876"/>
          <a:ext cx="647700" cy="9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96444</xdr:rowOff>
    </xdr:from>
    <xdr:ext cx="762000" cy="259045"/>
    <xdr:sp macro="" textlink="">
      <xdr:nvSpPr>
        <xdr:cNvPr id="53" name="人口1人当たり決算額の推移平均値テキスト130"/>
        <xdr:cNvSpPr txBox="1"/>
      </xdr:nvSpPr>
      <xdr:spPr>
        <a:xfrm>
          <a:off x="5740400" y="271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30868</xdr:rowOff>
    </xdr:from>
    <xdr:to>
      <xdr:col>26</xdr:col>
      <xdr:colOff>50800</xdr:colOff>
      <xdr:row>17</xdr:row>
      <xdr:rowOff>54479</xdr:rowOff>
    </xdr:to>
    <xdr:cxnSp macro="">
      <xdr:nvCxnSpPr>
        <xdr:cNvPr id="55" name="直線コネクタ 54"/>
        <xdr:cNvCxnSpPr/>
      </xdr:nvCxnSpPr>
      <xdr:spPr bwMode="auto">
        <a:xfrm>
          <a:off x="4305300" y="2993143"/>
          <a:ext cx="698500" cy="23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49701</xdr:rowOff>
    </xdr:from>
    <xdr:ext cx="736600" cy="259045"/>
    <xdr:sp macro="" textlink="">
      <xdr:nvSpPr>
        <xdr:cNvPr id="57" name="テキスト ボックス 56"/>
        <xdr:cNvSpPr txBox="1"/>
      </xdr:nvSpPr>
      <xdr:spPr>
        <a:xfrm>
          <a:off x="4622800" y="266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30868</xdr:rowOff>
    </xdr:from>
    <xdr:to>
      <xdr:col>22</xdr:col>
      <xdr:colOff>114300</xdr:colOff>
      <xdr:row>17</xdr:row>
      <xdr:rowOff>97995</xdr:rowOff>
    </xdr:to>
    <xdr:cxnSp macro="">
      <xdr:nvCxnSpPr>
        <xdr:cNvPr id="58" name="直線コネクタ 57"/>
        <xdr:cNvCxnSpPr/>
      </xdr:nvCxnSpPr>
      <xdr:spPr bwMode="auto">
        <a:xfrm flipV="1">
          <a:off x="3606800" y="2993143"/>
          <a:ext cx="698500" cy="6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78048</xdr:rowOff>
    </xdr:from>
    <xdr:ext cx="762000" cy="259045"/>
    <xdr:sp macro="" textlink="">
      <xdr:nvSpPr>
        <xdr:cNvPr id="60" name="テキスト ボックス 59"/>
        <xdr:cNvSpPr txBox="1"/>
      </xdr:nvSpPr>
      <xdr:spPr>
        <a:xfrm>
          <a:off x="3924300" y="269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97995</xdr:rowOff>
    </xdr:from>
    <xdr:to>
      <xdr:col>18</xdr:col>
      <xdr:colOff>177800</xdr:colOff>
      <xdr:row>17</xdr:row>
      <xdr:rowOff>109474</xdr:rowOff>
    </xdr:to>
    <xdr:cxnSp macro="">
      <xdr:nvCxnSpPr>
        <xdr:cNvPr id="61" name="直線コネクタ 60"/>
        <xdr:cNvCxnSpPr/>
      </xdr:nvCxnSpPr>
      <xdr:spPr bwMode="auto">
        <a:xfrm flipV="1">
          <a:off x="2908300" y="3060270"/>
          <a:ext cx="698500" cy="11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101120</xdr:rowOff>
    </xdr:from>
    <xdr:ext cx="762000" cy="259045"/>
    <xdr:sp macro="" textlink="">
      <xdr:nvSpPr>
        <xdr:cNvPr id="63" name="テキスト ボックス 62"/>
        <xdr:cNvSpPr txBox="1"/>
      </xdr:nvSpPr>
      <xdr:spPr>
        <a:xfrm>
          <a:off x="32258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112044</xdr:rowOff>
    </xdr:from>
    <xdr:ext cx="762000" cy="259045"/>
    <xdr:sp macro="" textlink="">
      <xdr:nvSpPr>
        <xdr:cNvPr id="65" name="テキスト ボックス 64"/>
        <xdr:cNvSpPr txBox="1"/>
      </xdr:nvSpPr>
      <xdr:spPr>
        <a:xfrm>
          <a:off x="25273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165251</xdr:rowOff>
    </xdr:from>
    <xdr:to>
      <xdr:col>29</xdr:col>
      <xdr:colOff>177800</xdr:colOff>
      <xdr:row>17</xdr:row>
      <xdr:rowOff>95401</xdr:rowOff>
    </xdr:to>
    <xdr:sp macro="" textlink="">
      <xdr:nvSpPr>
        <xdr:cNvPr id="71" name="楕円 70"/>
        <xdr:cNvSpPr/>
      </xdr:nvSpPr>
      <xdr:spPr bwMode="auto">
        <a:xfrm>
          <a:off x="5600700" y="2956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137328</xdr:rowOff>
    </xdr:from>
    <xdr:ext cx="762000" cy="259045"/>
    <xdr:sp macro="" textlink="">
      <xdr:nvSpPr>
        <xdr:cNvPr id="72" name="人口1人当たり決算額の推移該当値テキスト130"/>
        <xdr:cNvSpPr txBox="1"/>
      </xdr:nvSpPr>
      <xdr:spPr>
        <a:xfrm>
          <a:off x="5740400" y="29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3679</xdr:rowOff>
    </xdr:from>
    <xdr:to>
      <xdr:col>26</xdr:col>
      <xdr:colOff>101600</xdr:colOff>
      <xdr:row>17</xdr:row>
      <xdr:rowOff>105279</xdr:rowOff>
    </xdr:to>
    <xdr:sp macro="" textlink="">
      <xdr:nvSpPr>
        <xdr:cNvPr id="73" name="楕円 72"/>
        <xdr:cNvSpPr/>
      </xdr:nvSpPr>
      <xdr:spPr bwMode="auto">
        <a:xfrm>
          <a:off x="4953000" y="296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90056</xdr:rowOff>
    </xdr:from>
    <xdr:ext cx="736600" cy="259045"/>
    <xdr:sp macro="" textlink="">
      <xdr:nvSpPr>
        <xdr:cNvPr id="74" name="テキスト ボックス 73"/>
        <xdr:cNvSpPr txBox="1"/>
      </xdr:nvSpPr>
      <xdr:spPr>
        <a:xfrm>
          <a:off x="4622800" y="3052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151518</xdr:rowOff>
    </xdr:from>
    <xdr:to>
      <xdr:col>22</xdr:col>
      <xdr:colOff>165100</xdr:colOff>
      <xdr:row>17</xdr:row>
      <xdr:rowOff>81668</xdr:rowOff>
    </xdr:to>
    <xdr:sp macro="" textlink="">
      <xdr:nvSpPr>
        <xdr:cNvPr id="75" name="楕円 74"/>
        <xdr:cNvSpPr/>
      </xdr:nvSpPr>
      <xdr:spPr bwMode="auto">
        <a:xfrm>
          <a:off x="4254500" y="2942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66445</xdr:rowOff>
    </xdr:from>
    <xdr:ext cx="762000" cy="259045"/>
    <xdr:sp macro="" textlink="">
      <xdr:nvSpPr>
        <xdr:cNvPr id="76" name="テキスト ボックス 75"/>
        <xdr:cNvSpPr txBox="1"/>
      </xdr:nvSpPr>
      <xdr:spPr>
        <a:xfrm>
          <a:off x="3924300" y="302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47195</xdr:rowOff>
    </xdr:from>
    <xdr:to>
      <xdr:col>19</xdr:col>
      <xdr:colOff>38100</xdr:colOff>
      <xdr:row>17</xdr:row>
      <xdr:rowOff>148795</xdr:rowOff>
    </xdr:to>
    <xdr:sp macro="" textlink="">
      <xdr:nvSpPr>
        <xdr:cNvPr id="77" name="楕円 76"/>
        <xdr:cNvSpPr/>
      </xdr:nvSpPr>
      <xdr:spPr bwMode="auto">
        <a:xfrm>
          <a:off x="3556000" y="300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133572</xdr:rowOff>
    </xdr:from>
    <xdr:ext cx="762000" cy="259045"/>
    <xdr:sp macro="" textlink="">
      <xdr:nvSpPr>
        <xdr:cNvPr id="78" name="テキスト ボックス 77"/>
        <xdr:cNvSpPr txBox="1"/>
      </xdr:nvSpPr>
      <xdr:spPr>
        <a:xfrm>
          <a:off x="3225800" y="309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58674</xdr:rowOff>
    </xdr:from>
    <xdr:to>
      <xdr:col>15</xdr:col>
      <xdr:colOff>101600</xdr:colOff>
      <xdr:row>17</xdr:row>
      <xdr:rowOff>160274</xdr:rowOff>
    </xdr:to>
    <xdr:sp macro="" textlink="">
      <xdr:nvSpPr>
        <xdr:cNvPr id="79" name="楕円 78"/>
        <xdr:cNvSpPr/>
      </xdr:nvSpPr>
      <xdr:spPr bwMode="auto">
        <a:xfrm>
          <a:off x="2857500" y="302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145051</xdr:rowOff>
    </xdr:from>
    <xdr:ext cx="762000" cy="259045"/>
    <xdr:sp macro="" textlink="">
      <xdr:nvSpPr>
        <xdr:cNvPr id="80" name="テキスト ボックス 79"/>
        <xdr:cNvSpPr txBox="1"/>
      </xdr:nvSpPr>
      <xdr:spPr>
        <a:xfrm>
          <a:off x="2527300" y="310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18758</xdr:rowOff>
    </xdr:from>
    <xdr:to>
      <xdr:col>29</xdr:col>
      <xdr:colOff>127000</xdr:colOff>
      <xdr:row>36</xdr:row>
      <xdr:rowOff>57448</xdr:rowOff>
    </xdr:to>
    <xdr:cxnSp macro="">
      <xdr:nvCxnSpPr>
        <xdr:cNvPr id="113" name="直線コネクタ 112"/>
        <xdr:cNvCxnSpPr/>
      </xdr:nvCxnSpPr>
      <xdr:spPr bwMode="auto">
        <a:xfrm>
          <a:off x="5003800" y="6972008"/>
          <a:ext cx="647700" cy="38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xdr:cNvSpPr txBox="1"/>
      </xdr:nvSpPr>
      <xdr:spPr>
        <a:xfrm>
          <a:off x="5740400" y="65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18758</xdr:rowOff>
    </xdr:from>
    <xdr:to>
      <xdr:col>26</xdr:col>
      <xdr:colOff>50800</xdr:colOff>
      <xdr:row>36</xdr:row>
      <xdr:rowOff>41732</xdr:rowOff>
    </xdr:to>
    <xdr:cxnSp macro="">
      <xdr:nvCxnSpPr>
        <xdr:cNvPr id="116" name="直線コネクタ 115"/>
        <xdr:cNvCxnSpPr/>
      </xdr:nvCxnSpPr>
      <xdr:spPr bwMode="auto">
        <a:xfrm flipV="1">
          <a:off x="4305300" y="6972008"/>
          <a:ext cx="698500" cy="2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304565</xdr:rowOff>
    </xdr:from>
    <xdr:to>
      <xdr:col>22</xdr:col>
      <xdr:colOff>114300</xdr:colOff>
      <xdr:row>36</xdr:row>
      <xdr:rowOff>41732</xdr:rowOff>
    </xdr:to>
    <xdr:cxnSp macro="">
      <xdr:nvCxnSpPr>
        <xdr:cNvPr id="119" name="直線コネクタ 118"/>
        <xdr:cNvCxnSpPr/>
      </xdr:nvCxnSpPr>
      <xdr:spPr bwMode="auto">
        <a:xfrm>
          <a:off x="3606800" y="6914915"/>
          <a:ext cx="698500" cy="80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280715</xdr:rowOff>
    </xdr:from>
    <xdr:to>
      <xdr:col>18</xdr:col>
      <xdr:colOff>177800</xdr:colOff>
      <xdr:row>35</xdr:row>
      <xdr:rowOff>304565</xdr:rowOff>
    </xdr:to>
    <xdr:cxnSp macro="">
      <xdr:nvCxnSpPr>
        <xdr:cNvPr id="122" name="直線コネクタ 121"/>
        <xdr:cNvCxnSpPr/>
      </xdr:nvCxnSpPr>
      <xdr:spPr bwMode="auto">
        <a:xfrm>
          <a:off x="2908300" y="6891065"/>
          <a:ext cx="698500" cy="23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xdr:cNvSpPr txBox="1"/>
      </xdr:nvSpPr>
      <xdr:spPr>
        <a:xfrm>
          <a:off x="32258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232135</xdr:rowOff>
    </xdr:from>
    <xdr:ext cx="762000" cy="259045"/>
    <xdr:sp macro="" textlink="">
      <xdr:nvSpPr>
        <xdr:cNvPr id="126" name="テキスト ボックス 125"/>
        <xdr:cNvSpPr txBox="1"/>
      </xdr:nvSpPr>
      <xdr:spPr>
        <a:xfrm>
          <a:off x="2527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6648</xdr:rowOff>
    </xdr:from>
    <xdr:to>
      <xdr:col>29</xdr:col>
      <xdr:colOff>177800</xdr:colOff>
      <xdr:row>36</xdr:row>
      <xdr:rowOff>108248</xdr:rowOff>
    </xdr:to>
    <xdr:sp macro="" textlink="">
      <xdr:nvSpPr>
        <xdr:cNvPr id="132" name="楕円 131"/>
        <xdr:cNvSpPr/>
      </xdr:nvSpPr>
      <xdr:spPr bwMode="auto">
        <a:xfrm>
          <a:off x="5600700" y="6959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321625</xdr:rowOff>
    </xdr:from>
    <xdr:ext cx="762000" cy="259045"/>
    <xdr:sp macro="" textlink="">
      <xdr:nvSpPr>
        <xdr:cNvPr id="133" name="人口1人当たり決算額の推移該当値テキスト445"/>
        <xdr:cNvSpPr txBox="1"/>
      </xdr:nvSpPr>
      <xdr:spPr>
        <a:xfrm>
          <a:off x="5740400" y="693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310858</xdr:rowOff>
    </xdr:from>
    <xdr:to>
      <xdr:col>26</xdr:col>
      <xdr:colOff>101600</xdr:colOff>
      <xdr:row>36</xdr:row>
      <xdr:rowOff>69558</xdr:rowOff>
    </xdr:to>
    <xdr:sp macro="" textlink="">
      <xdr:nvSpPr>
        <xdr:cNvPr id="134" name="楕円 133"/>
        <xdr:cNvSpPr/>
      </xdr:nvSpPr>
      <xdr:spPr bwMode="auto">
        <a:xfrm>
          <a:off x="4953000" y="6921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54335</xdr:rowOff>
    </xdr:from>
    <xdr:ext cx="736600" cy="259045"/>
    <xdr:sp macro="" textlink="">
      <xdr:nvSpPr>
        <xdr:cNvPr id="135" name="テキスト ボックス 134"/>
        <xdr:cNvSpPr txBox="1"/>
      </xdr:nvSpPr>
      <xdr:spPr>
        <a:xfrm>
          <a:off x="4622800" y="7007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333832</xdr:rowOff>
    </xdr:from>
    <xdr:to>
      <xdr:col>22</xdr:col>
      <xdr:colOff>165100</xdr:colOff>
      <xdr:row>36</xdr:row>
      <xdr:rowOff>92532</xdr:rowOff>
    </xdr:to>
    <xdr:sp macro="" textlink="">
      <xdr:nvSpPr>
        <xdr:cNvPr id="136" name="楕円 135"/>
        <xdr:cNvSpPr/>
      </xdr:nvSpPr>
      <xdr:spPr bwMode="auto">
        <a:xfrm>
          <a:off x="4254500" y="694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77309</xdr:rowOff>
    </xdr:from>
    <xdr:ext cx="762000" cy="259045"/>
    <xdr:sp macro="" textlink="">
      <xdr:nvSpPr>
        <xdr:cNvPr id="137" name="テキスト ボックス 136"/>
        <xdr:cNvSpPr txBox="1"/>
      </xdr:nvSpPr>
      <xdr:spPr>
        <a:xfrm>
          <a:off x="3924300" y="703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253765</xdr:rowOff>
    </xdr:from>
    <xdr:to>
      <xdr:col>19</xdr:col>
      <xdr:colOff>38100</xdr:colOff>
      <xdr:row>36</xdr:row>
      <xdr:rowOff>12465</xdr:rowOff>
    </xdr:to>
    <xdr:sp macro="" textlink="">
      <xdr:nvSpPr>
        <xdr:cNvPr id="138" name="楕円 137"/>
        <xdr:cNvSpPr/>
      </xdr:nvSpPr>
      <xdr:spPr bwMode="auto">
        <a:xfrm>
          <a:off x="3556000" y="686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340142</xdr:rowOff>
    </xdr:from>
    <xdr:ext cx="762000" cy="259045"/>
    <xdr:sp macro="" textlink="">
      <xdr:nvSpPr>
        <xdr:cNvPr id="139" name="テキスト ボックス 138"/>
        <xdr:cNvSpPr txBox="1"/>
      </xdr:nvSpPr>
      <xdr:spPr>
        <a:xfrm>
          <a:off x="3225800" y="695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229915</xdr:rowOff>
    </xdr:from>
    <xdr:to>
      <xdr:col>15</xdr:col>
      <xdr:colOff>101600</xdr:colOff>
      <xdr:row>35</xdr:row>
      <xdr:rowOff>331515</xdr:rowOff>
    </xdr:to>
    <xdr:sp macro="" textlink="">
      <xdr:nvSpPr>
        <xdr:cNvPr id="140" name="楕円 139"/>
        <xdr:cNvSpPr/>
      </xdr:nvSpPr>
      <xdr:spPr bwMode="auto">
        <a:xfrm>
          <a:off x="2857500" y="684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316292</xdr:rowOff>
    </xdr:from>
    <xdr:ext cx="762000" cy="259045"/>
    <xdr:sp macro="" textlink="">
      <xdr:nvSpPr>
        <xdr:cNvPr id="141" name="テキスト ボックス 140"/>
        <xdr:cNvSpPr txBox="1"/>
      </xdr:nvSpPr>
      <xdr:spPr>
        <a:xfrm>
          <a:off x="2527300" y="69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70059</xdr:rowOff>
    </xdr:from>
    <xdr:to>
      <xdr:col>24</xdr:col>
      <xdr:colOff>63500</xdr:colOff>
      <xdr:row>35</xdr:row>
      <xdr:rowOff>78092</xdr:rowOff>
    </xdr:to>
    <xdr:cxnSp macro="">
      <xdr:nvCxnSpPr>
        <xdr:cNvPr id="63" name="直線コネクタ 62"/>
        <xdr:cNvCxnSpPr/>
      </xdr:nvCxnSpPr>
      <xdr:spPr>
        <a:xfrm>
          <a:off x="3797300" y="6070809"/>
          <a:ext cx="8382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51689</xdr:rowOff>
    </xdr:from>
    <xdr:to>
      <xdr:col>19</xdr:col>
      <xdr:colOff>177800</xdr:colOff>
      <xdr:row>35</xdr:row>
      <xdr:rowOff>70059</xdr:rowOff>
    </xdr:to>
    <xdr:cxnSp macro="">
      <xdr:nvCxnSpPr>
        <xdr:cNvPr id="66" name="直線コネクタ 65"/>
        <xdr:cNvCxnSpPr/>
      </xdr:nvCxnSpPr>
      <xdr:spPr>
        <a:xfrm>
          <a:off x="2908300" y="6052439"/>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51689</xdr:rowOff>
    </xdr:from>
    <xdr:to>
      <xdr:col>15</xdr:col>
      <xdr:colOff>50800</xdr:colOff>
      <xdr:row>35</xdr:row>
      <xdr:rowOff>113052</xdr:rowOff>
    </xdr:to>
    <xdr:cxnSp macro="">
      <xdr:nvCxnSpPr>
        <xdr:cNvPr id="69" name="直線コネクタ 68"/>
        <xdr:cNvCxnSpPr/>
      </xdr:nvCxnSpPr>
      <xdr:spPr>
        <a:xfrm flipV="1">
          <a:off x="2019300" y="6052439"/>
          <a:ext cx="889000" cy="6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101409</xdr:rowOff>
    </xdr:from>
    <xdr:to>
      <xdr:col>10</xdr:col>
      <xdr:colOff>114300</xdr:colOff>
      <xdr:row>35</xdr:row>
      <xdr:rowOff>113052</xdr:rowOff>
    </xdr:to>
    <xdr:cxnSp macro="">
      <xdr:nvCxnSpPr>
        <xdr:cNvPr id="72" name="直線コネクタ 71"/>
        <xdr:cNvCxnSpPr/>
      </xdr:nvCxnSpPr>
      <xdr:spPr>
        <a:xfrm>
          <a:off x="1130300" y="6102159"/>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755</xdr:rowOff>
    </xdr:from>
    <xdr:ext cx="534377" cy="259045"/>
    <xdr:sp macro="" textlink="">
      <xdr:nvSpPr>
        <xdr:cNvPr id="76" name="テキスト ボックス 75"/>
        <xdr:cNvSpPr txBox="1"/>
      </xdr:nvSpPr>
      <xdr:spPr>
        <a:xfrm>
          <a:off x="863111" y="617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27292</xdr:rowOff>
    </xdr:from>
    <xdr:to>
      <xdr:col>24</xdr:col>
      <xdr:colOff>114300</xdr:colOff>
      <xdr:row>35</xdr:row>
      <xdr:rowOff>128892</xdr:rowOff>
    </xdr:to>
    <xdr:sp macro="" textlink="">
      <xdr:nvSpPr>
        <xdr:cNvPr id="82" name="楕円 81"/>
        <xdr:cNvSpPr/>
      </xdr:nvSpPr>
      <xdr:spPr>
        <a:xfrm>
          <a:off x="4584700" y="60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50169</xdr:rowOff>
    </xdr:from>
    <xdr:ext cx="534377" cy="259045"/>
    <xdr:sp macro="" textlink="">
      <xdr:nvSpPr>
        <xdr:cNvPr id="83" name="人件費該当値テキスト"/>
        <xdr:cNvSpPr txBox="1"/>
      </xdr:nvSpPr>
      <xdr:spPr>
        <a:xfrm>
          <a:off x="4686300" y="587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19259</xdr:rowOff>
    </xdr:from>
    <xdr:to>
      <xdr:col>20</xdr:col>
      <xdr:colOff>38100</xdr:colOff>
      <xdr:row>35</xdr:row>
      <xdr:rowOff>120859</xdr:rowOff>
    </xdr:to>
    <xdr:sp macro="" textlink="">
      <xdr:nvSpPr>
        <xdr:cNvPr id="84" name="楕円 83"/>
        <xdr:cNvSpPr/>
      </xdr:nvSpPr>
      <xdr:spPr>
        <a:xfrm>
          <a:off x="3746500" y="602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137386</xdr:rowOff>
    </xdr:from>
    <xdr:ext cx="534377" cy="259045"/>
    <xdr:sp macro="" textlink="">
      <xdr:nvSpPr>
        <xdr:cNvPr id="85" name="テキスト ボックス 84"/>
        <xdr:cNvSpPr txBox="1"/>
      </xdr:nvSpPr>
      <xdr:spPr>
        <a:xfrm>
          <a:off x="3530111" y="57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889</xdr:rowOff>
    </xdr:from>
    <xdr:to>
      <xdr:col>15</xdr:col>
      <xdr:colOff>101600</xdr:colOff>
      <xdr:row>35</xdr:row>
      <xdr:rowOff>102489</xdr:rowOff>
    </xdr:to>
    <xdr:sp macro="" textlink="">
      <xdr:nvSpPr>
        <xdr:cNvPr id="86" name="楕円 85"/>
        <xdr:cNvSpPr/>
      </xdr:nvSpPr>
      <xdr:spPr>
        <a:xfrm>
          <a:off x="28575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119016</xdr:rowOff>
    </xdr:from>
    <xdr:ext cx="534377" cy="259045"/>
    <xdr:sp macro="" textlink="">
      <xdr:nvSpPr>
        <xdr:cNvPr id="87" name="テキスト ボックス 86"/>
        <xdr:cNvSpPr txBox="1"/>
      </xdr:nvSpPr>
      <xdr:spPr>
        <a:xfrm>
          <a:off x="2641111" y="577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62252</xdr:rowOff>
    </xdr:from>
    <xdr:to>
      <xdr:col>10</xdr:col>
      <xdr:colOff>165100</xdr:colOff>
      <xdr:row>35</xdr:row>
      <xdr:rowOff>163852</xdr:rowOff>
    </xdr:to>
    <xdr:sp macro="" textlink="">
      <xdr:nvSpPr>
        <xdr:cNvPr id="88" name="楕円 87"/>
        <xdr:cNvSpPr/>
      </xdr:nvSpPr>
      <xdr:spPr>
        <a:xfrm>
          <a:off x="19685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8929</xdr:rowOff>
    </xdr:from>
    <xdr:ext cx="534377" cy="259045"/>
    <xdr:sp macro="" textlink="">
      <xdr:nvSpPr>
        <xdr:cNvPr id="89" name="テキスト ボックス 88"/>
        <xdr:cNvSpPr txBox="1"/>
      </xdr:nvSpPr>
      <xdr:spPr>
        <a:xfrm>
          <a:off x="1752111" y="5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50609</xdr:rowOff>
    </xdr:from>
    <xdr:to>
      <xdr:col>6</xdr:col>
      <xdr:colOff>38100</xdr:colOff>
      <xdr:row>35</xdr:row>
      <xdr:rowOff>152209</xdr:rowOff>
    </xdr:to>
    <xdr:sp macro="" textlink="">
      <xdr:nvSpPr>
        <xdr:cNvPr id="90" name="楕円 89"/>
        <xdr:cNvSpPr/>
      </xdr:nvSpPr>
      <xdr:spPr>
        <a:xfrm>
          <a:off x="1079500" y="60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168736</xdr:rowOff>
    </xdr:from>
    <xdr:ext cx="534377" cy="259045"/>
    <xdr:sp macro="" textlink="">
      <xdr:nvSpPr>
        <xdr:cNvPr id="91" name="テキスト ボックス 90"/>
        <xdr:cNvSpPr txBox="1"/>
      </xdr:nvSpPr>
      <xdr:spPr>
        <a:xfrm>
          <a:off x="863111" y="582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37450</xdr:rowOff>
    </xdr:from>
    <xdr:to>
      <xdr:col>24</xdr:col>
      <xdr:colOff>63500</xdr:colOff>
      <xdr:row>55</xdr:row>
      <xdr:rowOff>119273</xdr:rowOff>
    </xdr:to>
    <xdr:cxnSp macro="">
      <xdr:nvCxnSpPr>
        <xdr:cNvPr id="123" name="直線コネクタ 122"/>
        <xdr:cNvCxnSpPr/>
      </xdr:nvCxnSpPr>
      <xdr:spPr>
        <a:xfrm flipV="1">
          <a:off x="3797300" y="9467200"/>
          <a:ext cx="838200" cy="8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119273</xdr:rowOff>
    </xdr:from>
    <xdr:to>
      <xdr:col>19</xdr:col>
      <xdr:colOff>177800</xdr:colOff>
      <xdr:row>55</xdr:row>
      <xdr:rowOff>142573</xdr:rowOff>
    </xdr:to>
    <xdr:cxnSp macro="">
      <xdr:nvCxnSpPr>
        <xdr:cNvPr id="126" name="直線コネクタ 125"/>
        <xdr:cNvCxnSpPr/>
      </xdr:nvCxnSpPr>
      <xdr:spPr>
        <a:xfrm flipV="1">
          <a:off x="2908300" y="9549023"/>
          <a:ext cx="889000" cy="2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133822</xdr:rowOff>
    </xdr:from>
    <xdr:to>
      <xdr:col>15</xdr:col>
      <xdr:colOff>50800</xdr:colOff>
      <xdr:row>55</xdr:row>
      <xdr:rowOff>142573</xdr:rowOff>
    </xdr:to>
    <xdr:cxnSp macro="">
      <xdr:nvCxnSpPr>
        <xdr:cNvPr id="129" name="直線コネクタ 128"/>
        <xdr:cNvCxnSpPr/>
      </xdr:nvCxnSpPr>
      <xdr:spPr>
        <a:xfrm>
          <a:off x="2019300" y="9563572"/>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79426</xdr:rowOff>
    </xdr:from>
    <xdr:ext cx="534377" cy="259045"/>
    <xdr:sp macro="" textlink="">
      <xdr:nvSpPr>
        <xdr:cNvPr id="131" name="テキスト ボックス 130"/>
        <xdr:cNvSpPr txBox="1"/>
      </xdr:nvSpPr>
      <xdr:spPr>
        <a:xfrm>
          <a:off x="2641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133822</xdr:rowOff>
    </xdr:from>
    <xdr:to>
      <xdr:col>10</xdr:col>
      <xdr:colOff>114300</xdr:colOff>
      <xdr:row>56</xdr:row>
      <xdr:rowOff>14688</xdr:rowOff>
    </xdr:to>
    <xdr:cxnSp macro="">
      <xdr:nvCxnSpPr>
        <xdr:cNvPr id="132" name="直線コネクタ 131"/>
        <xdr:cNvCxnSpPr/>
      </xdr:nvCxnSpPr>
      <xdr:spPr>
        <a:xfrm flipV="1">
          <a:off x="1130300" y="9563572"/>
          <a:ext cx="889000" cy="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54542</xdr:rowOff>
    </xdr:from>
    <xdr:ext cx="534377" cy="259045"/>
    <xdr:sp macro="" textlink="">
      <xdr:nvSpPr>
        <xdr:cNvPr id="134" name="テキスト ボックス 133"/>
        <xdr:cNvSpPr txBox="1"/>
      </xdr:nvSpPr>
      <xdr:spPr>
        <a:xfrm>
          <a:off x="1752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160661</xdr:rowOff>
    </xdr:from>
    <xdr:ext cx="534377" cy="259045"/>
    <xdr:sp macro="" textlink="">
      <xdr:nvSpPr>
        <xdr:cNvPr id="136" name="テキスト ボックス 135"/>
        <xdr:cNvSpPr txBox="1"/>
      </xdr:nvSpPr>
      <xdr:spPr>
        <a:xfrm>
          <a:off x="863111" y="97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158100</xdr:rowOff>
    </xdr:from>
    <xdr:to>
      <xdr:col>24</xdr:col>
      <xdr:colOff>114300</xdr:colOff>
      <xdr:row>55</xdr:row>
      <xdr:rowOff>88250</xdr:rowOff>
    </xdr:to>
    <xdr:sp macro="" textlink="">
      <xdr:nvSpPr>
        <xdr:cNvPr id="142" name="楕円 141"/>
        <xdr:cNvSpPr/>
      </xdr:nvSpPr>
      <xdr:spPr>
        <a:xfrm>
          <a:off x="4584700" y="94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9527</xdr:rowOff>
    </xdr:from>
    <xdr:ext cx="534377" cy="259045"/>
    <xdr:sp macro="" textlink="">
      <xdr:nvSpPr>
        <xdr:cNvPr id="143" name="物件費該当値テキスト"/>
        <xdr:cNvSpPr txBox="1"/>
      </xdr:nvSpPr>
      <xdr:spPr>
        <a:xfrm>
          <a:off x="4686300" y="926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68473</xdr:rowOff>
    </xdr:from>
    <xdr:to>
      <xdr:col>20</xdr:col>
      <xdr:colOff>38100</xdr:colOff>
      <xdr:row>55</xdr:row>
      <xdr:rowOff>170073</xdr:rowOff>
    </xdr:to>
    <xdr:sp macro="" textlink="">
      <xdr:nvSpPr>
        <xdr:cNvPr id="144" name="楕円 143"/>
        <xdr:cNvSpPr/>
      </xdr:nvSpPr>
      <xdr:spPr>
        <a:xfrm>
          <a:off x="3746500" y="949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161200</xdr:rowOff>
    </xdr:from>
    <xdr:ext cx="534377" cy="259045"/>
    <xdr:sp macro="" textlink="">
      <xdr:nvSpPr>
        <xdr:cNvPr id="145" name="テキスト ボックス 144"/>
        <xdr:cNvSpPr txBox="1"/>
      </xdr:nvSpPr>
      <xdr:spPr>
        <a:xfrm>
          <a:off x="3530111" y="959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91773</xdr:rowOff>
    </xdr:from>
    <xdr:to>
      <xdr:col>15</xdr:col>
      <xdr:colOff>101600</xdr:colOff>
      <xdr:row>56</xdr:row>
      <xdr:rowOff>21923</xdr:rowOff>
    </xdr:to>
    <xdr:sp macro="" textlink="">
      <xdr:nvSpPr>
        <xdr:cNvPr id="146" name="楕円 145"/>
        <xdr:cNvSpPr/>
      </xdr:nvSpPr>
      <xdr:spPr>
        <a:xfrm>
          <a:off x="2857500" y="95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38450</xdr:rowOff>
    </xdr:from>
    <xdr:ext cx="534377" cy="259045"/>
    <xdr:sp macro="" textlink="">
      <xdr:nvSpPr>
        <xdr:cNvPr id="147" name="テキスト ボックス 146"/>
        <xdr:cNvSpPr txBox="1"/>
      </xdr:nvSpPr>
      <xdr:spPr>
        <a:xfrm>
          <a:off x="2641111" y="92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83022</xdr:rowOff>
    </xdr:from>
    <xdr:to>
      <xdr:col>10</xdr:col>
      <xdr:colOff>165100</xdr:colOff>
      <xdr:row>56</xdr:row>
      <xdr:rowOff>13172</xdr:rowOff>
    </xdr:to>
    <xdr:sp macro="" textlink="">
      <xdr:nvSpPr>
        <xdr:cNvPr id="148" name="楕円 147"/>
        <xdr:cNvSpPr/>
      </xdr:nvSpPr>
      <xdr:spPr>
        <a:xfrm>
          <a:off x="1968500" y="951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29699</xdr:rowOff>
    </xdr:from>
    <xdr:ext cx="534377" cy="259045"/>
    <xdr:sp macro="" textlink="">
      <xdr:nvSpPr>
        <xdr:cNvPr id="149" name="テキスト ボックス 148"/>
        <xdr:cNvSpPr txBox="1"/>
      </xdr:nvSpPr>
      <xdr:spPr>
        <a:xfrm>
          <a:off x="1752111" y="92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135338</xdr:rowOff>
    </xdr:from>
    <xdr:to>
      <xdr:col>6</xdr:col>
      <xdr:colOff>38100</xdr:colOff>
      <xdr:row>56</xdr:row>
      <xdr:rowOff>65488</xdr:rowOff>
    </xdr:to>
    <xdr:sp macro="" textlink="">
      <xdr:nvSpPr>
        <xdr:cNvPr id="150" name="楕円 149"/>
        <xdr:cNvSpPr/>
      </xdr:nvSpPr>
      <xdr:spPr>
        <a:xfrm>
          <a:off x="1079500" y="95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82015</xdr:rowOff>
    </xdr:from>
    <xdr:ext cx="534377" cy="259045"/>
    <xdr:sp macro="" textlink="">
      <xdr:nvSpPr>
        <xdr:cNvPr id="151" name="テキスト ボックス 150"/>
        <xdr:cNvSpPr txBox="1"/>
      </xdr:nvSpPr>
      <xdr:spPr>
        <a:xfrm>
          <a:off x="863111" y="93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114897</xdr:rowOff>
    </xdr:from>
    <xdr:to>
      <xdr:col>24</xdr:col>
      <xdr:colOff>63500</xdr:colOff>
      <xdr:row>78</xdr:row>
      <xdr:rowOff>123317</xdr:rowOff>
    </xdr:to>
    <xdr:cxnSp macro="">
      <xdr:nvCxnSpPr>
        <xdr:cNvPr id="180" name="直線コネクタ 179"/>
        <xdr:cNvCxnSpPr/>
      </xdr:nvCxnSpPr>
      <xdr:spPr>
        <a:xfrm flipV="1">
          <a:off x="3797300" y="13487997"/>
          <a:ext cx="8382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123317</xdr:rowOff>
    </xdr:from>
    <xdr:to>
      <xdr:col>19</xdr:col>
      <xdr:colOff>177800</xdr:colOff>
      <xdr:row>78</xdr:row>
      <xdr:rowOff>132118</xdr:rowOff>
    </xdr:to>
    <xdr:cxnSp macro="">
      <xdr:nvCxnSpPr>
        <xdr:cNvPr id="183" name="直線コネクタ 182"/>
        <xdr:cNvCxnSpPr/>
      </xdr:nvCxnSpPr>
      <xdr:spPr>
        <a:xfrm flipV="1">
          <a:off x="2908300" y="1349641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132118</xdr:rowOff>
    </xdr:from>
    <xdr:to>
      <xdr:col>15</xdr:col>
      <xdr:colOff>50800</xdr:colOff>
      <xdr:row>78</xdr:row>
      <xdr:rowOff>155854</xdr:rowOff>
    </xdr:to>
    <xdr:cxnSp macro="">
      <xdr:nvCxnSpPr>
        <xdr:cNvPr id="186" name="直線コネクタ 185"/>
        <xdr:cNvCxnSpPr/>
      </xdr:nvCxnSpPr>
      <xdr:spPr>
        <a:xfrm flipV="1">
          <a:off x="2019300" y="13505218"/>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155321</xdr:rowOff>
    </xdr:from>
    <xdr:to>
      <xdr:col>10</xdr:col>
      <xdr:colOff>114300</xdr:colOff>
      <xdr:row>78</xdr:row>
      <xdr:rowOff>155854</xdr:rowOff>
    </xdr:to>
    <xdr:cxnSp macro="">
      <xdr:nvCxnSpPr>
        <xdr:cNvPr id="189" name="直線コネクタ 188"/>
        <xdr:cNvCxnSpPr/>
      </xdr:nvCxnSpPr>
      <xdr:spPr>
        <a:xfrm>
          <a:off x="1130300" y="1352842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64097</xdr:rowOff>
    </xdr:from>
    <xdr:to>
      <xdr:col>24</xdr:col>
      <xdr:colOff>114300</xdr:colOff>
      <xdr:row>78</xdr:row>
      <xdr:rowOff>165697</xdr:rowOff>
    </xdr:to>
    <xdr:sp macro="" textlink="">
      <xdr:nvSpPr>
        <xdr:cNvPr id="199" name="楕円 198"/>
        <xdr:cNvSpPr/>
      </xdr:nvSpPr>
      <xdr:spPr>
        <a:xfrm>
          <a:off x="45847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150474</xdr:rowOff>
    </xdr:from>
    <xdr:ext cx="469744" cy="259045"/>
    <xdr:sp macro="" textlink="">
      <xdr:nvSpPr>
        <xdr:cNvPr id="200" name="維持補修費該当値テキスト"/>
        <xdr:cNvSpPr txBox="1"/>
      </xdr:nvSpPr>
      <xdr:spPr>
        <a:xfrm>
          <a:off x="4686300" y="1335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72517</xdr:rowOff>
    </xdr:from>
    <xdr:to>
      <xdr:col>20</xdr:col>
      <xdr:colOff>38100</xdr:colOff>
      <xdr:row>79</xdr:row>
      <xdr:rowOff>2667</xdr:rowOff>
    </xdr:to>
    <xdr:sp macro="" textlink="">
      <xdr:nvSpPr>
        <xdr:cNvPr id="201" name="楕円 200"/>
        <xdr:cNvSpPr/>
      </xdr:nvSpPr>
      <xdr:spPr>
        <a:xfrm>
          <a:off x="3746500" y="134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165244</xdr:rowOff>
    </xdr:from>
    <xdr:ext cx="469744" cy="259045"/>
    <xdr:sp macro="" textlink="">
      <xdr:nvSpPr>
        <xdr:cNvPr id="202" name="テキスト ボックス 201"/>
        <xdr:cNvSpPr txBox="1"/>
      </xdr:nvSpPr>
      <xdr:spPr>
        <a:xfrm>
          <a:off x="3562428" y="135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81318</xdr:rowOff>
    </xdr:from>
    <xdr:to>
      <xdr:col>15</xdr:col>
      <xdr:colOff>101600</xdr:colOff>
      <xdr:row>79</xdr:row>
      <xdr:rowOff>11468</xdr:rowOff>
    </xdr:to>
    <xdr:sp macro="" textlink="">
      <xdr:nvSpPr>
        <xdr:cNvPr id="203" name="楕円 202"/>
        <xdr:cNvSpPr/>
      </xdr:nvSpPr>
      <xdr:spPr>
        <a:xfrm>
          <a:off x="2857500" y="1345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2595</xdr:rowOff>
    </xdr:from>
    <xdr:ext cx="469744" cy="259045"/>
    <xdr:sp macro="" textlink="">
      <xdr:nvSpPr>
        <xdr:cNvPr id="204" name="テキスト ボックス 203"/>
        <xdr:cNvSpPr txBox="1"/>
      </xdr:nvSpPr>
      <xdr:spPr>
        <a:xfrm>
          <a:off x="2673428" y="1354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105054</xdr:rowOff>
    </xdr:from>
    <xdr:to>
      <xdr:col>10</xdr:col>
      <xdr:colOff>165100</xdr:colOff>
      <xdr:row>79</xdr:row>
      <xdr:rowOff>35204</xdr:rowOff>
    </xdr:to>
    <xdr:sp macro="" textlink="">
      <xdr:nvSpPr>
        <xdr:cNvPr id="205" name="楕円 204"/>
        <xdr:cNvSpPr/>
      </xdr:nvSpPr>
      <xdr:spPr>
        <a:xfrm>
          <a:off x="1968500" y="134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26331</xdr:rowOff>
    </xdr:from>
    <xdr:ext cx="469744" cy="259045"/>
    <xdr:sp macro="" textlink="">
      <xdr:nvSpPr>
        <xdr:cNvPr id="206" name="テキスト ボックス 205"/>
        <xdr:cNvSpPr txBox="1"/>
      </xdr:nvSpPr>
      <xdr:spPr>
        <a:xfrm>
          <a:off x="1784428" y="1357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104521</xdr:rowOff>
    </xdr:from>
    <xdr:to>
      <xdr:col>6</xdr:col>
      <xdr:colOff>38100</xdr:colOff>
      <xdr:row>79</xdr:row>
      <xdr:rowOff>34671</xdr:rowOff>
    </xdr:to>
    <xdr:sp macro="" textlink="">
      <xdr:nvSpPr>
        <xdr:cNvPr id="207" name="楕円 206"/>
        <xdr:cNvSpPr/>
      </xdr:nvSpPr>
      <xdr:spPr>
        <a:xfrm>
          <a:off x="1079500" y="134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25798</xdr:rowOff>
    </xdr:from>
    <xdr:ext cx="469744" cy="259045"/>
    <xdr:sp macro="" textlink="">
      <xdr:nvSpPr>
        <xdr:cNvPr id="208" name="テキスト ボックス 207"/>
        <xdr:cNvSpPr txBox="1"/>
      </xdr:nvSpPr>
      <xdr:spPr>
        <a:xfrm>
          <a:off x="895428" y="1357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149889</xdr:rowOff>
    </xdr:from>
    <xdr:to>
      <xdr:col>24</xdr:col>
      <xdr:colOff>63500</xdr:colOff>
      <xdr:row>91</xdr:row>
      <xdr:rowOff>42904</xdr:rowOff>
    </xdr:to>
    <xdr:cxnSp macro="">
      <xdr:nvCxnSpPr>
        <xdr:cNvPr id="240" name="直線コネクタ 239"/>
        <xdr:cNvCxnSpPr/>
      </xdr:nvCxnSpPr>
      <xdr:spPr>
        <a:xfrm flipV="1">
          <a:off x="3797300" y="15580389"/>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2752</xdr:rowOff>
    </xdr:from>
    <xdr:to>
      <xdr:col>19</xdr:col>
      <xdr:colOff>177800</xdr:colOff>
      <xdr:row>91</xdr:row>
      <xdr:rowOff>42904</xdr:rowOff>
    </xdr:to>
    <xdr:cxnSp macro="">
      <xdr:nvCxnSpPr>
        <xdr:cNvPr id="243" name="直線コネクタ 242"/>
        <xdr:cNvCxnSpPr/>
      </xdr:nvCxnSpPr>
      <xdr:spPr>
        <a:xfrm>
          <a:off x="2908300" y="15604702"/>
          <a:ext cx="889000" cy="4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2752</xdr:rowOff>
    </xdr:from>
    <xdr:to>
      <xdr:col>15</xdr:col>
      <xdr:colOff>50800</xdr:colOff>
      <xdr:row>91</xdr:row>
      <xdr:rowOff>98062</xdr:rowOff>
    </xdr:to>
    <xdr:cxnSp macro="">
      <xdr:nvCxnSpPr>
        <xdr:cNvPr id="246" name="直線コネクタ 245"/>
        <xdr:cNvCxnSpPr/>
      </xdr:nvCxnSpPr>
      <xdr:spPr>
        <a:xfrm flipV="1">
          <a:off x="2019300" y="15604702"/>
          <a:ext cx="889000" cy="9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98062</xdr:rowOff>
    </xdr:from>
    <xdr:to>
      <xdr:col>10</xdr:col>
      <xdr:colOff>114300</xdr:colOff>
      <xdr:row>91</xdr:row>
      <xdr:rowOff>156274</xdr:rowOff>
    </xdr:to>
    <xdr:cxnSp macro="">
      <xdr:nvCxnSpPr>
        <xdr:cNvPr id="249" name="直線コネクタ 248"/>
        <xdr:cNvCxnSpPr/>
      </xdr:nvCxnSpPr>
      <xdr:spPr>
        <a:xfrm flipV="1">
          <a:off x="1130300" y="15700012"/>
          <a:ext cx="889000" cy="5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12447</xdr:rowOff>
    </xdr:from>
    <xdr:ext cx="534377" cy="259045"/>
    <xdr:sp macro="" textlink="">
      <xdr:nvSpPr>
        <xdr:cNvPr id="253" name="テキスト ボックス 252"/>
        <xdr:cNvSpPr txBox="1"/>
      </xdr:nvSpPr>
      <xdr:spPr>
        <a:xfrm>
          <a:off x="863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99089</xdr:rowOff>
    </xdr:from>
    <xdr:to>
      <xdr:col>24</xdr:col>
      <xdr:colOff>114300</xdr:colOff>
      <xdr:row>91</xdr:row>
      <xdr:rowOff>29239</xdr:rowOff>
    </xdr:to>
    <xdr:sp macro="" textlink="">
      <xdr:nvSpPr>
        <xdr:cNvPr id="259" name="楕円 258"/>
        <xdr:cNvSpPr/>
      </xdr:nvSpPr>
      <xdr:spPr>
        <a:xfrm>
          <a:off x="4584700" y="155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121966</xdr:rowOff>
    </xdr:from>
    <xdr:ext cx="599010" cy="259045"/>
    <xdr:sp macro="" textlink="">
      <xdr:nvSpPr>
        <xdr:cNvPr id="260" name="扶助費該当値テキスト"/>
        <xdr:cNvSpPr txBox="1"/>
      </xdr:nvSpPr>
      <xdr:spPr>
        <a:xfrm>
          <a:off x="4686300" y="1538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163554</xdr:rowOff>
    </xdr:from>
    <xdr:to>
      <xdr:col>20</xdr:col>
      <xdr:colOff>38100</xdr:colOff>
      <xdr:row>91</xdr:row>
      <xdr:rowOff>93704</xdr:rowOff>
    </xdr:to>
    <xdr:sp macro="" textlink="">
      <xdr:nvSpPr>
        <xdr:cNvPr id="261" name="楕円 260"/>
        <xdr:cNvSpPr/>
      </xdr:nvSpPr>
      <xdr:spPr>
        <a:xfrm>
          <a:off x="3746500" y="155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110231</xdr:rowOff>
    </xdr:from>
    <xdr:ext cx="599010" cy="259045"/>
    <xdr:sp macro="" textlink="">
      <xdr:nvSpPr>
        <xdr:cNvPr id="262" name="テキスト ボックス 261"/>
        <xdr:cNvSpPr txBox="1"/>
      </xdr:nvSpPr>
      <xdr:spPr>
        <a:xfrm>
          <a:off x="3497795" y="1536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123402</xdr:rowOff>
    </xdr:from>
    <xdr:to>
      <xdr:col>15</xdr:col>
      <xdr:colOff>101600</xdr:colOff>
      <xdr:row>91</xdr:row>
      <xdr:rowOff>53552</xdr:rowOff>
    </xdr:to>
    <xdr:sp macro="" textlink="">
      <xdr:nvSpPr>
        <xdr:cNvPr id="263" name="楕円 262"/>
        <xdr:cNvSpPr/>
      </xdr:nvSpPr>
      <xdr:spPr>
        <a:xfrm>
          <a:off x="2857500" y="155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70079</xdr:rowOff>
    </xdr:from>
    <xdr:ext cx="599010" cy="259045"/>
    <xdr:sp macro="" textlink="">
      <xdr:nvSpPr>
        <xdr:cNvPr id="264" name="テキスト ボックス 263"/>
        <xdr:cNvSpPr txBox="1"/>
      </xdr:nvSpPr>
      <xdr:spPr>
        <a:xfrm>
          <a:off x="2608795" y="1532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47262</xdr:rowOff>
    </xdr:from>
    <xdr:to>
      <xdr:col>10</xdr:col>
      <xdr:colOff>165100</xdr:colOff>
      <xdr:row>91</xdr:row>
      <xdr:rowOff>148862</xdr:rowOff>
    </xdr:to>
    <xdr:sp macro="" textlink="">
      <xdr:nvSpPr>
        <xdr:cNvPr id="265" name="楕円 264"/>
        <xdr:cNvSpPr/>
      </xdr:nvSpPr>
      <xdr:spPr>
        <a:xfrm>
          <a:off x="1968500" y="15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165389</xdr:rowOff>
    </xdr:from>
    <xdr:ext cx="599010" cy="259045"/>
    <xdr:sp macro="" textlink="">
      <xdr:nvSpPr>
        <xdr:cNvPr id="266" name="テキスト ボックス 265"/>
        <xdr:cNvSpPr txBox="1"/>
      </xdr:nvSpPr>
      <xdr:spPr>
        <a:xfrm>
          <a:off x="1719795" y="1542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105474</xdr:rowOff>
    </xdr:from>
    <xdr:to>
      <xdr:col>6</xdr:col>
      <xdr:colOff>38100</xdr:colOff>
      <xdr:row>92</xdr:row>
      <xdr:rowOff>35624</xdr:rowOff>
    </xdr:to>
    <xdr:sp macro="" textlink="">
      <xdr:nvSpPr>
        <xdr:cNvPr id="267" name="楕円 266"/>
        <xdr:cNvSpPr/>
      </xdr:nvSpPr>
      <xdr:spPr>
        <a:xfrm>
          <a:off x="1079500" y="157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52151</xdr:rowOff>
    </xdr:from>
    <xdr:ext cx="599010" cy="259045"/>
    <xdr:sp macro="" textlink="">
      <xdr:nvSpPr>
        <xdr:cNvPr id="268" name="テキスト ボックス 267"/>
        <xdr:cNvSpPr txBox="1"/>
      </xdr:nvSpPr>
      <xdr:spPr>
        <a:xfrm>
          <a:off x="830795" y="154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34435</xdr:rowOff>
    </xdr:from>
    <xdr:to>
      <xdr:col>55</xdr:col>
      <xdr:colOff>0</xdr:colOff>
      <xdr:row>33</xdr:row>
      <xdr:rowOff>44972</xdr:rowOff>
    </xdr:to>
    <xdr:cxnSp macro="">
      <xdr:nvCxnSpPr>
        <xdr:cNvPr id="299" name="直線コネクタ 298"/>
        <xdr:cNvCxnSpPr/>
      </xdr:nvCxnSpPr>
      <xdr:spPr>
        <a:xfrm>
          <a:off x="9639300" y="5692285"/>
          <a:ext cx="8382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120210</xdr:rowOff>
    </xdr:from>
    <xdr:ext cx="534377" cy="259045"/>
    <xdr:sp macro="" textlink="">
      <xdr:nvSpPr>
        <xdr:cNvPr id="300" name="補助費等平均値テキスト"/>
        <xdr:cNvSpPr txBox="1"/>
      </xdr:nvSpPr>
      <xdr:spPr>
        <a:xfrm>
          <a:off x="10528300" y="594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16789</xdr:rowOff>
    </xdr:from>
    <xdr:to>
      <xdr:col>50</xdr:col>
      <xdr:colOff>114300</xdr:colOff>
      <xdr:row>33</xdr:row>
      <xdr:rowOff>34435</xdr:rowOff>
    </xdr:to>
    <xdr:cxnSp macro="">
      <xdr:nvCxnSpPr>
        <xdr:cNvPr id="302" name="直線コネクタ 301"/>
        <xdr:cNvCxnSpPr/>
      </xdr:nvCxnSpPr>
      <xdr:spPr>
        <a:xfrm>
          <a:off x="8750300" y="5674639"/>
          <a:ext cx="889000" cy="1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164040</xdr:rowOff>
    </xdr:from>
    <xdr:to>
      <xdr:col>45</xdr:col>
      <xdr:colOff>177800</xdr:colOff>
      <xdr:row>33</xdr:row>
      <xdr:rowOff>16789</xdr:rowOff>
    </xdr:to>
    <xdr:cxnSp macro="">
      <xdr:nvCxnSpPr>
        <xdr:cNvPr id="305" name="直線コネクタ 304"/>
        <xdr:cNvCxnSpPr/>
      </xdr:nvCxnSpPr>
      <xdr:spPr>
        <a:xfrm>
          <a:off x="7861300" y="5650440"/>
          <a:ext cx="8890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164040</xdr:rowOff>
    </xdr:from>
    <xdr:to>
      <xdr:col>41</xdr:col>
      <xdr:colOff>50800</xdr:colOff>
      <xdr:row>33</xdr:row>
      <xdr:rowOff>11368</xdr:rowOff>
    </xdr:to>
    <xdr:cxnSp macro="">
      <xdr:nvCxnSpPr>
        <xdr:cNvPr id="308" name="直線コネクタ 307"/>
        <xdr:cNvCxnSpPr/>
      </xdr:nvCxnSpPr>
      <xdr:spPr>
        <a:xfrm flipV="1">
          <a:off x="6972300" y="5650440"/>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164918</xdr:rowOff>
    </xdr:from>
    <xdr:ext cx="534377" cy="259045"/>
    <xdr:sp macro="" textlink="">
      <xdr:nvSpPr>
        <xdr:cNvPr id="312" name="テキスト ボックス 311"/>
        <xdr:cNvSpPr txBox="1"/>
      </xdr:nvSpPr>
      <xdr:spPr>
        <a:xfrm>
          <a:off x="6705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165622</xdr:rowOff>
    </xdr:from>
    <xdr:to>
      <xdr:col>55</xdr:col>
      <xdr:colOff>50800</xdr:colOff>
      <xdr:row>33</xdr:row>
      <xdr:rowOff>95772</xdr:rowOff>
    </xdr:to>
    <xdr:sp macro="" textlink="">
      <xdr:nvSpPr>
        <xdr:cNvPr id="318" name="楕円 317"/>
        <xdr:cNvSpPr/>
      </xdr:nvSpPr>
      <xdr:spPr>
        <a:xfrm>
          <a:off x="10426700" y="56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17049</xdr:rowOff>
    </xdr:from>
    <xdr:ext cx="534377" cy="259045"/>
    <xdr:sp macro="" textlink="">
      <xdr:nvSpPr>
        <xdr:cNvPr id="319" name="補助費等該当値テキスト"/>
        <xdr:cNvSpPr txBox="1"/>
      </xdr:nvSpPr>
      <xdr:spPr>
        <a:xfrm>
          <a:off x="10528300" y="550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155085</xdr:rowOff>
    </xdr:from>
    <xdr:to>
      <xdr:col>50</xdr:col>
      <xdr:colOff>165100</xdr:colOff>
      <xdr:row>33</xdr:row>
      <xdr:rowOff>85235</xdr:rowOff>
    </xdr:to>
    <xdr:sp macro="" textlink="">
      <xdr:nvSpPr>
        <xdr:cNvPr id="320" name="楕円 319"/>
        <xdr:cNvSpPr/>
      </xdr:nvSpPr>
      <xdr:spPr>
        <a:xfrm>
          <a:off x="9588500" y="564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101762</xdr:rowOff>
    </xdr:from>
    <xdr:ext cx="599010" cy="259045"/>
    <xdr:sp macro="" textlink="">
      <xdr:nvSpPr>
        <xdr:cNvPr id="321" name="テキスト ボックス 320"/>
        <xdr:cNvSpPr txBox="1"/>
      </xdr:nvSpPr>
      <xdr:spPr>
        <a:xfrm>
          <a:off x="9339795" y="541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137439</xdr:rowOff>
    </xdr:from>
    <xdr:to>
      <xdr:col>46</xdr:col>
      <xdr:colOff>38100</xdr:colOff>
      <xdr:row>33</xdr:row>
      <xdr:rowOff>67589</xdr:rowOff>
    </xdr:to>
    <xdr:sp macro="" textlink="">
      <xdr:nvSpPr>
        <xdr:cNvPr id="322" name="楕円 321"/>
        <xdr:cNvSpPr/>
      </xdr:nvSpPr>
      <xdr:spPr>
        <a:xfrm>
          <a:off x="8699500" y="56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84116</xdr:rowOff>
    </xdr:from>
    <xdr:ext cx="599010" cy="259045"/>
    <xdr:sp macro="" textlink="">
      <xdr:nvSpPr>
        <xdr:cNvPr id="323" name="テキスト ボックス 322"/>
        <xdr:cNvSpPr txBox="1"/>
      </xdr:nvSpPr>
      <xdr:spPr>
        <a:xfrm>
          <a:off x="8450795" y="539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113240</xdr:rowOff>
    </xdr:from>
    <xdr:to>
      <xdr:col>41</xdr:col>
      <xdr:colOff>101600</xdr:colOff>
      <xdr:row>33</xdr:row>
      <xdr:rowOff>43390</xdr:rowOff>
    </xdr:to>
    <xdr:sp macro="" textlink="">
      <xdr:nvSpPr>
        <xdr:cNvPr id="324" name="楕円 323"/>
        <xdr:cNvSpPr/>
      </xdr:nvSpPr>
      <xdr:spPr>
        <a:xfrm>
          <a:off x="7810500" y="559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59917</xdr:rowOff>
    </xdr:from>
    <xdr:ext cx="599010" cy="259045"/>
    <xdr:sp macro="" textlink="">
      <xdr:nvSpPr>
        <xdr:cNvPr id="325" name="テキスト ボックス 324"/>
        <xdr:cNvSpPr txBox="1"/>
      </xdr:nvSpPr>
      <xdr:spPr>
        <a:xfrm>
          <a:off x="7561795" y="537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132018</xdr:rowOff>
    </xdr:from>
    <xdr:to>
      <xdr:col>36</xdr:col>
      <xdr:colOff>165100</xdr:colOff>
      <xdr:row>33</xdr:row>
      <xdr:rowOff>62168</xdr:rowOff>
    </xdr:to>
    <xdr:sp macro="" textlink="">
      <xdr:nvSpPr>
        <xdr:cNvPr id="326" name="楕円 325"/>
        <xdr:cNvSpPr/>
      </xdr:nvSpPr>
      <xdr:spPr>
        <a:xfrm>
          <a:off x="6921500" y="56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78695</xdr:rowOff>
    </xdr:from>
    <xdr:ext cx="599010" cy="259045"/>
    <xdr:sp macro="" textlink="">
      <xdr:nvSpPr>
        <xdr:cNvPr id="327" name="テキスト ボックス 326"/>
        <xdr:cNvSpPr txBox="1"/>
      </xdr:nvSpPr>
      <xdr:spPr>
        <a:xfrm>
          <a:off x="6672795" y="53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81190</xdr:rowOff>
    </xdr:from>
    <xdr:to>
      <xdr:col>55</xdr:col>
      <xdr:colOff>0</xdr:colOff>
      <xdr:row>58</xdr:row>
      <xdr:rowOff>93020</xdr:rowOff>
    </xdr:to>
    <xdr:cxnSp macro="">
      <xdr:nvCxnSpPr>
        <xdr:cNvPr id="356" name="直線コネクタ 355"/>
        <xdr:cNvCxnSpPr/>
      </xdr:nvCxnSpPr>
      <xdr:spPr>
        <a:xfrm flipV="1">
          <a:off x="9639300" y="10025290"/>
          <a:ext cx="8382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62418</xdr:rowOff>
    </xdr:from>
    <xdr:to>
      <xdr:col>50</xdr:col>
      <xdr:colOff>114300</xdr:colOff>
      <xdr:row>58</xdr:row>
      <xdr:rowOff>93020</xdr:rowOff>
    </xdr:to>
    <xdr:cxnSp macro="">
      <xdr:nvCxnSpPr>
        <xdr:cNvPr id="359" name="直線コネクタ 358"/>
        <xdr:cNvCxnSpPr/>
      </xdr:nvCxnSpPr>
      <xdr:spPr>
        <a:xfrm>
          <a:off x="8750300" y="10006518"/>
          <a:ext cx="889000" cy="3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61606</xdr:rowOff>
    </xdr:from>
    <xdr:to>
      <xdr:col>45</xdr:col>
      <xdr:colOff>177800</xdr:colOff>
      <xdr:row>58</xdr:row>
      <xdr:rowOff>62418</xdr:rowOff>
    </xdr:to>
    <xdr:cxnSp macro="">
      <xdr:nvCxnSpPr>
        <xdr:cNvPr id="362" name="直線コネクタ 361"/>
        <xdr:cNvCxnSpPr/>
      </xdr:nvCxnSpPr>
      <xdr:spPr>
        <a:xfrm>
          <a:off x="7861300" y="10005706"/>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49254</xdr:rowOff>
    </xdr:from>
    <xdr:to>
      <xdr:col>41</xdr:col>
      <xdr:colOff>50800</xdr:colOff>
      <xdr:row>58</xdr:row>
      <xdr:rowOff>61606</xdr:rowOff>
    </xdr:to>
    <xdr:cxnSp macro="">
      <xdr:nvCxnSpPr>
        <xdr:cNvPr id="365" name="直線コネクタ 364"/>
        <xdr:cNvCxnSpPr/>
      </xdr:nvCxnSpPr>
      <xdr:spPr>
        <a:xfrm>
          <a:off x="6972300" y="9993354"/>
          <a:ext cx="889000" cy="1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30390</xdr:rowOff>
    </xdr:from>
    <xdr:to>
      <xdr:col>55</xdr:col>
      <xdr:colOff>50800</xdr:colOff>
      <xdr:row>58</xdr:row>
      <xdr:rowOff>131990</xdr:rowOff>
    </xdr:to>
    <xdr:sp macro="" textlink="">
      <xdr:nvSpPr>
        <xdr:cNvPr id="375" name="楕円 374"/>
        <xdr:cNvSpPr/>
      </xdr:nvSpPr>
      <xdr:spPr>
        <a:xfrm>
          <a:off x="10426700" y="99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116767</xdr:rowOff>
    </xdr:from>
    <xdr:ext cx="534377" cy="259045"/>
    <xdr:sp macro="" textlink="">
      <xdr:nvSpPr>
        <xdr:cNvPr id="376" name="普通建設事業費該当値テキスト"/>
        <xdr:cNvSpPr txBox="1"/>
      </xdr:nvSpPr>
      <xdr:spPr>
        <a:xfrm>
          <a:off x="10528300" y="988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42220</xdr:rowOff>
    </xdr:from>
    <xdr:to>
      <xdr:col>50</xdr:col>
      <xdr:colOff>165100</xdr:colOff>
      <xdr:row>58</xdr:row>
      <xdr:rowOff>143820</xdr:rowOff>
    </xdr:to>
    <xdr:sp macro="" textlink="">
      <xdr:nvSpPr>
        <xdr:cNvPr id="377" name="楕円 376"/>
        <xdr:cNvSpPr/>
      </xdr:nvSpPr>
      <xdr:spPr>
        <a:xfrm>
          <a:off x="9588500" y="99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134947</xdr:rowOff>
    </xdr:from>
    <xdr:ext cx="534377" cy="259045"/>
    <xdr:sp macro="" textlink="">
      <xdr:nvSpPr>
        <xdr:cNvPr id="378" name="テキスト ボックス 377"/>
        <xdr:cNvSpPr txBox="1"/>
      </xdr:nvSpPr>
      <xdr:spPr>
        <a:xfrm>
          <a:off x="9372111" y="1007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11618</xdr:rowOff>
    </xdr:from>
    <xdr:to>
      <xdr:col>46</xdr:col>
      <xdr:colOff>38100</xdr:colOff>
      <xdr:row>58</xdr:row>
      <xdr:rowOff>113218</xdr:rowOff>
    </xdr:to>
    <xdr:sp macro="" textlink="">
      <xdr:nvSpPr>
        <xdr:cNvPr id="379" name="楕円 378"/>
        <xdr:cNvSpPr/>
      </xdr:nvSpPr>
      <xdr:spPr>
        <a:xfrm>
          <a:off x="8699500" y="99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104345</xdr:rowOff>
    </xdr:from>
    <xdr:ext cx="534377" cy="259045"/>
    <xdr:sp macro="" textlink="">
      <xdr:nvSpPr>
        <xdr:cNvPr id="380" name="テキスト ボックス 379"/>
        <xdr:cNvSpPr txBox="1"/>
      </xdr:nvSpPr>
      <xdr:spPr>
        <a:xfrm>
          <a:off x="8483111" y="100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10806</xdr:rowOff>
    </xdr:from>
    <xdr:to>
      <xdr:col>41</xdr:col>
      <xdr:colOff>101600</xdr:colOff>
      <xdr:row>58</xdr:row>
      <xdr:rowOff>112406</xdr:rowOff>
    </xdr:to>
    <xdr:sp macro="" textlink="">
      <xdr:nvSpPr>
        <xdr:cNvPr id="381" name="楕円 380"/>
        <xdr:cNvSpPr/>
      </xdr:nvSpPr>
      <xdr:spPr>
        <a:xfrm>
          <a:off x="7810500" y="995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103533</xdr:rowOff>
    </xdr:from>
    <xdr:ext cx="534377" cy="259045"/>
    <xdr:sp macro="" textlink="">
      <xdr:nvSpPr>
        <xdr:cNvPr id="382" name="テキスト ボックス 381"/>
        <xdr:cNvSpPr txBox="1"/>
      </xdr:nvSpPr>
      <xdr:spPr>
        <a:xfrm>
          <a:off x="7594111" y="1004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169904</xdr:rowOff>
    </xdr:from>
    <xdr:to>
      <xdr:col>36</xdr:col>
      <xdr:colOff>165100</xdr:colOff>
      <xdr:row>58</xdr:row>
      <xdr:rowOff>100054</xdr:rowOff>
    </xdr:to>
    <xdr:sp macro="" textlink="">
      <xdr:nvSpPr>
        <xdr:cNvPr id="383" name="楕円 382"/>
        <xdr:cNvSpPr/>
      </xdr:nvSpPr>
      <xdr:spPr>
        <a:xfrm>
          <a:off x="6921500" y="994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91181</xdr:rowOff>
    </xdr:from>
    <xdr:ext cx="534377" cy="259045"/>
    <xdr:sp macro="" textlink="">
      <xdr:nvSpPr>
        <xdr:cNvPr id="384" name="テキスト ボックス 383"/>
        <xdr:cNvSpPr txBox="1"/>
      </xdr:nvSpPr>
      <xdr:spPr>
        <a:xfrm>
          <a:off x="6705111" y="100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50274</xdr:rowOff>
    </xdr:from>
    <xdr:to>
      <xdr:col>55</xdr:col>
      <xdr:colOff>0</xdr:colOff>
      <xdr:row>79</xdr:row>
      <xdr:rowOff>93315</xdr:rowOff>
    </xdr:to>
    <xdr:cxnSp macro="">
      <xdr:nvCxnSpPr>
        <xdr:cNvPr id="415" name="直線コネクタ 414"/>
        <xdr:cNvCxnSpPr/>
      </xdr:nvCxnSpPr>
      <xdr:spPr>
        <a:xfrm>
          <a:off x="9639300" y="13594824"/>
          <a:ext cx="838200" cy="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50274</xdr:rowOff>
    </xdr:from>
    <xdr:to>
      <xdr:col>50</xdr:col>
      <xdr:colOff>114300</xdr:colOff>
      <xdr:row>79</xdr:row>
      <xdr:rowOff>62683</xdr:rowOff>
    </xdr:to>
    <xdr:cxnSp macro="">
      <xdr:nvCxnSpPr>
        <xdr:cNvPr id="418" name="直線コネクタ 417"/>
        <xdr:cNvCxnSpPr/>
      </xdr:nvCxnSpPr>
      <xdr:spPr>
        <a:xfrm flipV="1">
          <a:off x="8750300" y="13594824"/>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62683</xdr:rowOff>
    </xdr:from>
    <xdr:to>
      <xdr:col>45</xdr:col>
      <xdr:colOff>177800</xdr:colOff>
      <xdr:row>79</xdr:row>
      <xdr:rowOff>84705</xdr:rowOff>
    </xdr:to>
    <xdr:cxnSp macro="">
      <xdr:nvCxnSpPr>
        <xdr:cNvPr id="421" name="直線コネクタ 420"/>
        <xdr:cNvCxnSpPr/>
      </xdr:nvCxnSpPr>
      <xdr:spPr>
        <a:xfrm flipV="1">
          <a:off x="7861300" y="13607233"/>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40988</xdr:rowOff>
    </xdr:from>
    <xdr:to>
      <xdr:col>41</xdr:col>
      <xdr:colOff>50800</xdr:colOff>
      <xdr:row>79</xdr:row>
      <xdr:rowOff>84705</xdr:rowOff>
    </xdr:to>
    <xdr:cxnSp macro="">
      <xdr:nvCxnSpPr>
        <xdr:cNvPr id="424" name="直線コネクタ 423"/>
        <xdr:cNvCxnSpPr/>
      </xdr:nvCxnSpPr>
      <xdr:spPr>
        <a:xfrm>
          <a:off x="6972300" y="13585538"/>
          <a:ext cx="889000" cy="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42515</xdr:rowOff>
    </xdr:from>
    <xdr:to>
      <xdr:col>55</xdr:col>
      <xdr:colOff>50800</xdr:colOff>
      <xdr:row>79</xdr:row>
      <xdr:rowOff>144115</xdr:rowOff>
    </xdr:to>
    <xdr:sp macro="" textlink="">
      <xdr:nvSpPr>
        <xdr:cNvPr id="434" name="楕円 433"/>
        <xdr:cNvSpPr/>
      </xdr:nvSpPr>
      <xdr:spPr>
        <a:xfrm>
          <a:off x="10426700" y="135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128892</xdr:rowOff>
    </xdr:from>
    <xdr:ext cx="378565" cy="259045"/>
    <xdr:sp macro="" textlink="">
      <xdr:nvSpPr>
        <xdr:cNvPr id="435" name="普通建設事業費 （ うち新規整備　）該当値テキスト"/>
        <xdr:cNvSpPr txBox="1"/>
      </xdr:nvSpPr>
      <xdr:spPr>
        <a:xfrm>
          <a:off x="10528300" y="135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170924</xdr:rowOff>
    </xdr:from>
    <xdr:to>
      <xdr:col>50</xdr:col>
      <xdr:colOff>165100</xdr:colOff>
      <xdr:row>79</xdr:row>
      <xdr:rowOff>101074</xdr:rowOff>
    </xdr:to>
    <xdr:sp macro="" textlink="">
      <xdr:nvSpPr>
        <xdr:cNvPr id="436" name="楕円 435"/>
        <xdr:cNvSpPr/>
      </xdr:nvSpPr>
      <xdr:spPr>
        <a:xfrm>
          <a:off x="9588500" y="135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92201</xdr:rowOff>
    </xdr:from>
    <xdr:ext cx="469744" cy="259045"/>
    <xdr:sp macro="" textlink="">
      <xdr:nvSpPr>
        <xdr:cNvPr id="437" name="テキスト ボックス 436"/>
        <xdr:cNvSpPr txBox="1"/>
      </xdr:nvSpPr>
      <xdr:spPr>
        <a:xfrm>
          <a:off x="9404428" y="1363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11883</xdr:rowOff>
    </xdr:from>
    <xdr:to>
      <xdr:col>46</xdr:col>
      <xdr:colOff>38100</xdr:colOff>
      <xdr:row>79</xdr:row>
      <xdr:rowOff>113483</xdr:rowOff>
    </xdr:to>
    <xdr:sp macro="" textlink="">
      <xdr:nvSpPr>
        <xdr:cNvPr id="438" name="楕円 437"/>
        <xdr:cNvSpPr/>
      </xdr:nvSpPr>
      <xdr:spPr>
        <a:xfrm>
          <a:off x="8699500" y="135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104610</xdr:rowOff>
    </xdr:from>
    <xdr:ext cx="469744" cy="259045"/>
    <xdr:sp macro="" textlink="">
      <xdr:nvSpPr>
        <xdr:cNvPr id="439" name="テキスト ボックス 438"/>
        <xdr:cNvSpPr txBox="1"/>
      </xdr:nvSpPr>
      <xdr:spPr>
        <a:xfrm>
          <a:off x="8515428" y="136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33905</xdr:rowOff>
    </xdr:from>
    <xdr:to>
      <xdr:col>41</xdr:col>
      <xdr:colOff>101600</xdr:colOff>
      <xdr:row>79</xdr:row>
      <xdr:rowOff>135505</xdr:rowOff>
    </xdr:to>
    <xdr:sp macro="" textlink="">
      <xdr:nvSpPr>
        <xdr:cNvPr id="440" name="楕円 439"/>
        <xdr:cNvSpPr/>
      </xdr:nvSpPr>
      <xdr:spPr>
        <a:xfrm>
          <a:off x="7810500" y="135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126632</xdr:rowOff>
    </xdr:from>
    <xdr:ext cx="469744" cy="259045"/>
    <xdr:sp macro="" textlink="">
      <xdr:nvSpPr>
        <xdr:cNvPr id="441" name="テキスト ボックス 440"/>
        <xdr:cNvSpPr txBox="1"/>
      </xdr:nvSpPr>
      <xdr:spPr>
        <a:xfrm>
          <a:off x="7626428" y="1367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161638</xdr:rowOff>
    </xdr:from>
    <xdr:to>
      <xdr:col>36</xdr:col>
      <xdr:colOff>165100</xdr:colOff>
      <xdr:row>79</xdr:row>
      <xdr:rowOff>91788</xdr:rowOff>
    </xdr:to>
    <xdr:sp macro="" textlink="">
      <xdr:nvSpPr>
        <xdr:cNvPr id="442" name="楕円 441"/>
        <xdr:cNvSpPr/>
      </xdr:nvSpPr>
      <xdr:spPr>
        <a:xfrm>
          <a:off x="6921500" y="135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82915</xdr:rowOff>
    </xdr:from>
    <xdr:ext cx="469744" cy="259045"/>
    <xdr:sp macro="" textlink="">
      <xdr:nvSpPr>
        <xdr:cNvPr id="443" name="テキスト ボックス 442"/>
        <xdr:cNvSpPr txBox="1"/>
      </xdr:nvSpPr>
      <xdr:spPr>
        <a:xfrm>
          <a:off x="6737428" y="1362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155606</xdr:rowOff>
    </xdr:from>
    <xdr:to>
      <xdr:col>55</xdr:col>
      <xdr:colOff>0</xdr:colOff>
      <xdr:row>98</xdr:row>
      <xdr:rowOff>20324</xdr:rowOff>
    </xdr:to>
    <xdr:cxnSp macro="">
      <xdr:nvCxnSpPr>
        <xdr:cNvPr id="470" name="直線コネクタ 469"/>
        <xdr:cNvCxnSpPr/>
      </xdr:nvCxnSpPr>
      <xdr:spPr>
        <a:xfrm flipV="1">
          <a:off x="9639300" y="16786256"/>
          <a:ext cx="838200" cy="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14359</xdr:rowOff>
    </xdr:from>
    <xdr:to>
      <xdr:col>50</xdr:col>
      <xdr:colOff>114300</xdr:colOff>
      <xdr:row>98</xdr:row>
      <xdr:rowOff>20324</xdr:rowOff>
    </xdr:to>
    <xdr:cxnSp macro="">
      <xdr:nvCxnSpPr>
        <xdr:cNvPr id="473" name="直線コネクタ 472"/>
        <xdr:cNvCxnSpPr/>
      </xdr:nvCxnSpPr>
      <xdr:spPr>
        <a:xfrm>
          <a:off x="8750300" y="16816459"/>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14359</xdr:rowOff>
    </xdr:from>
    <xdr:to>
      <xdr:col>45</xdr:col>
      <xdr:colOff>177800</xdr:colOff>
      <xdr:row>98</xdr:row>
      <xdr:rowOff>27938</xdr:rowOff>
    </xdr:to>
    <xdr:cxnSp macro="">
      <xdr:nvCxnSpPr>
        <xdr:cNvPr id="476" name="直線コネクタ 475"/>
        <xdr:cNvCxnSpPr/>
      </xdr:nvCxnSpPr>
      <xdr:spPr>
        <a:xfrm flipV="1">
          <a:off x="7861300" y="16816459"/>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168787</xdr:rowOff>
    </xdr:from>
    <xdr:to>
      <xdr:col>41</xdr:col>
      <xdr:colOff>50800</xdr:colOff>
      <xdr:row>98</xdr:row>
      <xdr:rowOff>27938</xdr:rowOff>
    </xdr:to>
    <xdr:cxnSp macro="">
      <xdr:nvCxnSpPr>
        <xdr:cNvPr id="479" name="直線コネクタ 478"/>
        <xdr:cNvCxnSpPr/>
      </xdr:nvCxnSpPr>
      <xdr:spPr>
        <a:xfrm>
          <a:off x="6972300" y="16799437"/>
          <a:ext cx="889000" cy="3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53460</xdr:rowOff>
    </xdr:from>
    <xdr:ext cx="534377" cy="259045"/>
    <xdr:sp macro="" textlink="">
      <xdr:nvSpPr>
        <xdr:cNvPr id="483" name="テキスト ボックス 482"/>
        <xdr:cNvSpPr txBox="1"/>
      </xdr:nvSpPr>
      <xdr:spPr>
        <a:xfrm>
          <a:off x="6705111" y="168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104806</xdr:rowOff>
    </xdr:from>
    <xdr:to>
      <xdr:col>55</xdr:col>
      <xdr:colOff>50800</xdr:colOff>
      <xdr:row>98</xdr:row>
      <xdr:rowOff>34956</xdr:rowOff>
    </xdr:to>
    <xdr:sp macro="" textlink="">
      <xdr:nvSpPr>
        <xdr:cNvPr id="489" name="楕円 488"/>
        <xdr:cNvSpPr/>
      </xdr:nvSpPr>
      <xdr:spPr>
        <a:xfrm>
          <a:off x="10426700" y="167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83233</xdr:rowOff>
    </xdr:from>
    <xdr:ext cx="534377" cy="259045"/>
    <xdr:sp macro="" textlink="">
      <xdr:nvSpPr>
        <xdr:cNvPr id="490" name="普通建設事業費 （ うち更新整備　）該当値テキスト"/>
        <xdr:cNvSpPr txBox="1"/>
      </xdr:nvSpPr>
      <xdr:spPr>
        <a:xfrm>
          <a:off x="10528300" y="167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140974</xdr:rowOff>
    </xdr:from>
    <xdr:to>
      <xdr:col>50</xdr:col>
      <xdr:colOff>165100</xdr:colOff>
      <xdr:row>98</xdr:row>
      <xdr:rowOff>71124</xdr:rowOff>
    </xdr:to>
    <xdr:sp macro="" textlink="">
      <xdr:nvSpPr>
        <xdr:cNvPr id="491" name="楕円 490"/>
        <xdr:cNvSpPr/>
      </xdr:nvSpPr>
      <xdr:spPr>
        <a:xfrm>
          <a:off x="9588500" y="16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62251</xdr:rowOff>
    </xdr:from>
    <xdr:ext cx="534377" cy="259045"/>
    <xdr:sp macro="" textlink="">
      <xdr:nvSpPr>
        <xdr:cNvPr id="492" name="テキスト ボックス 491"/>
        <xdr:cNvSpPr txBox="1"/>
      </xdr:nvSpPr>
      <xdr:spPr>
        <a:xfrm>
          <a:off x="9372111" y="1686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135009</xdr:rowOff>
    </xdr:from>
    <xdr:to>
      <xdr:col>46</xdr:col>
      <xdr:colOff>38100</xdr:colOff>
      <xdr:row>98</xdr:row>
      <xdr:rowOff>65159</xdr:rowOff>
    </xdr:to>
    <xdr:sp macro="" textlink="">
      <xdr:nvSpPr>
        <xdr:cNvPr id="493" name="楕円 492"/>
        <xdr:cNvSpPr/>
      </xdr:nvSpPr>
      <xdr:spPr>
        <a:xfrm>
          <a:off x="8699500" y="167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56286</xdr:rowOff>
    </xdr:from>
    <xdr:ext cx="534377" cy="259045"/>
    <xdr:sp macro="" textlink="">
      <xdr:nvSpPr>
        <xdr:cNvPr id="494" name="テキスト ボックス 493"/>
        <xdr:cNvSpPr txBox="1"/>
      </xdr:nvSpPr>
      <xdr:spPr>
        <a:xfrm>
          <a:off x="8483111" y="168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148588</xdr:rowOff>
    </xdr:from>
    <xdr:to>
      <xdr:col>41</xdr:col>
      <xdr:colOff>101600</xdr:colOff>
      <xdr:row>98</xdr:row>
      <xdr:rowOff>78738</xdr:rowOff>
    </xdr:to>
    <xdr:sp macro="" textlink="">
      <xdr:nvSpPr>
        <xdr:cNvPr id="495" name="楕円 494"/>
        <xdr:cNvSpPr/>
      </xdr:nvSpPr>
      <xdr:spPr>
        <a:xfrm>
          <a:off x="7810500" y="1677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69865</xdr:rowOff>
    </xdr:from>
    <xdr:ext cx="534377" cy="259045"/>
    <xdr:sp macro="" textlink="">
      <xdr:nvSpPr>
        <xdr:cNvPr id="496" name="テキスト ボックス 495"/>
        <xdr:cNvSpPr txBox="1"/>
      </xdr:nvSpPr>
      <xdr:spPr>
        <a:xfrm>
          <a:off x="7594111" y="1687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117987</xdr:rowOff>
    </xdr:from>
    <xdr:to>
      <xdr:col>36</xdr:col>
      <xdr:colOff>165100</xdr:colOff>
      <xdr:row>98</xdr:row>
      <xdr:rowOff>48137</xdr:rowOff>
    </xdr:to>
    <xdr:sp macro="" textlink="">
      <xdr:nvSpPr>
        <xdr:cNvPr id="497" name="楕円 496"/>
        <xdr:cNvSpPr/>
      </xdr:nvSpPr>
      <xdr:spPr>
        <a:xfrm>
          <a:off x="6921500" y="1674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64664</xdr:rowOff>
    </xdr:from>
    <xdr:ext cx="534377" cy="259045"/>
    <xdr:sp macro="" textlink="">
      <xdr:nvSpPr>
        <xdr:cNvPr id="498" name="テキスト ボックス 497"/>
        <xdr:cNvSpPr txBox="1"/>
      </xdr:nvSpPr>
      <xdr:spPr>
        <a:xfrm>
          <a:off x="6705111" y="1652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63163</xdr:rowOff>
    </xdr:from>
    <xdr:to>
      <xdr:col>85</xdr:col>
      <xdr:colOff>127000</xdr:colOff>
      <xdr:row>39</xdr:row>
      <xdr:rowOff>94372</xdr:rowOff>
    </xdr:to>
    <xdr:cxnSp macro="">
      <xdr:nvCxnSpPr>
        <xdr:cNvPr id="529" name="直線コネクタ 528"/>
        <xdr:cNvCxnSpPr/>
      </xdr:nvCxnSpPr>
      <xdr:spPr>
        <a:xfrm flipV="1">
          <a:off x="15481300" y="6749713"/>
          <a:ext cx="838200" cy="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94372</xdr:rowOff>
    </xdr:from>
    <xdr:to>
      <xdr:col>81</xdr:col>
      <xdr:colOff>50800</xdr:colOff>
      <xdr:row>39</xdr:row>
      <xdr:rowOff>97202</xdr:rowOff>
    </xdr:to>
    <xdr:cxnSp macro="">
      <xdr:nvCxnSpPr>
        <xdr:cNvPr id="532" name="直線コネクタ 531"/>
        <xdr:cNvCxnSpPr/>
      </xdr:nvCxnSpPr>
      <xdr:spPr>
        <a:xfrm flipV="1">
          <a:off x="14592300" y="6780922"/>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93033</xdr:rowOff>
    </xdr:from>
    <xdr:to>
      <xdr:col>76</xdr:col>
      <xdr:colOff>114300</xdr:colOff>
      <xdr:row>39</xdr:row>
      <xdr:rowOff>97202</xdr:rowOff>
    </xdr:to>
    <xdr:cxnSp macro="">
      <xdr:nvCxnSpPr>
        <xdr:cNvPr id="535" name="直線コネクタ 534"/>
        <xdr:cNvCxnSpPr/>
      </xdr:nvCxnSpPr>
      <xdr:spPr>
        <a:xfrm>
          <a:off x="13703300" y="6779583"/>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93033</xdr:rowOff>
    </xdr:from>
    <xdr:to>
      <xdr:col>71</xdr:col>
      <xdr:colOff>177800</xdr:colOff>
      <xdr:row>39</xdr:row>
      <xdr:rowOff>97463</xdr:rowOff>
    </xdr:to>
    <xdr:cxnSp macro="">
      <xdr:nvCxnSpPr>
        <xdr:cNvPr id="538" name="直線コネクタ 537"/>
        <xdr:cNvCxnSpPr/>
      </xdr:nvCxnSpPr>
      <xdr:spPr>
        <a:xfrm flipV="1">
          <a:off x="12814300" y="6779583"/>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12363</xdr:rowOff>
    </xdr:from>
    <xdr:to>
      <xdr:col>85</xdr:col>
      <xdr:colOff>177800</xdr:colOff>
      <xdr:row>39</xdr:row>
      <xdr:rowOff>113963</xdr:rowOff>
    </xdr:to>
    <xdr:sp macro="" textlink="">
      <xdr:nvSpPr>
        <xdr:cNvPr id="548" name="楕円 547"/>
        <xdr:cNvSpPr/>
      </xdr:nvSpPr>
      <xdr:spPr>
        <a:xfrm>
          <a:off x="16268700" y="66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131891</xdr:rowOff>
    </xdr:from>
    <xdr:ext cx="469744" cy="259045"/>
    <xdr:sp macro="" textlink="">
      <xdr:nvSpPr>
        <xdr:cNvPr id="549" name="災害復旧事業費該当値テキスト"/>
        <xdr:cNvSpPr txBox="1"/>
      </xdr:nvSpPr>
      <xdr:spPr>
        <a:xfrm>
          <a:off x="16370300" y="6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43572</xdr:rowOff>
    </xdr:from>
    <xdr:to>
      <xdr:col>81</xdr:col>
      <xdr:colOff>101600</xdr:colOff>
      <xdr:row>39</xdr:row>
      <xdr:rowOff>145172</xdr:rowOff>
    </xdr:to>
    <xdr:sp macro="" textlink="">
      <xdr:nvSpPr>
        <xdr:cNvPr id="550" name="楕円 549"/>
        <xdr:cNvSpPr/>
      </xdr:nvSpPr>
      <xdr:spPr>
        <a:xfrm>
          <a:off x="15430500" y="673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136299</xdr:rowOff>
    </xdr:from>
    <xdr:ext cx="378565" cy="259045"/>
    <xdr:sp macro="" textlink="">
      <xdr:nvSpPr>
        <xdr:cNvPr id="551" name="テキスト ボックス 550"/>
        <xdr:cNvSpPr txBox="1"/>
      </xdr:nvSpPr>
      <xdr:spPr>
        <a:xfrm>
          <a:off x="15292017" y="6822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46402</xdr:rowOff>
    </xdr:from>
    <xdr:to>
      <xdr:col>76</xdr:col>
      <xdr:colOff>165100</xdr:colOff>
      <xdr:row>39</xdr:row>
      <xdr:rowOff>148002</xdr:rowOff>
    </xdr:to>
    <xdr:sp macro="" textlink="">
      <xdr:nvSpPr>
        <xdr:cNvPr id="552" name="楕円 551"/>
        <xdr:cNvSpPr/>
      </xdr:nvSpPr>
      <xdr:spPr>
        <a:xfrm>
          <a:off x="14541500" y="67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139129</xdr:rowOff>
    </xdr:from>
    <xdr:ext cx="378565" cy="259045"/>
    <xdr:sp macro="" textlink="">
      <xdr:nvSpPr>
        <xdr:cNvPr id="553" name="テキスト ボックス 552"/>
        <xdr:cNvSpPr txBox="1"/>
      </xdr:nvSpPr>
      <xdr:spPr>
        <a:xfrm>
          <a:off x="14403017" y="682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42233</xdr:rowOff>
    </xdr:from>
    <xdr:to>
      <xdr:col>72</xdr:col>
      <xdr:colOff>38100</xdr:colOff>
      <xdr:row>39</xdr:row>
      <xdr:rowOff>143833</xdr:rowOff>
    </xdr:to>
    <xdr:sp macro="" textlink="">
      <xdr:nvSpPr>
        <xdr:cNvPr id="554" name="楕円 553"/>
        <xdr:cNvSpPr/>
      </xdr:nvSpPr>
      <xdr:spPr>
        <a:xfrm>
          <a:off x="13652500" y="67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134960</xdr:rowOff>
    </xdr:from>
    <xdr:ext cx="378565" cy="259045"/>
    <xdr:sp macro="" textlink="">
      <xdr:nvSpPr>
        <xdr:cNvPr id="555" name="テキスト ボックス 554"/>
        <xdr:cNvSpPr txBox="1"/>
      </xdr:nvSpPr>
      <xdr:spPr>
        <a:xfrm>
          <a:off x="13514017" y="6821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46663</xdr:rowOff>
    </xdr:from>
    <xdr:to>
      <xdr:col>67</xdr:col>
      <xdr:colOff>101600</xdr:colOff>
      <xdr:row>39</xdr:row>
      <xdr:rowOff>148263</xdr:rowOff>
    </xdr:to>
    <xdr:sp macro="" textlink="">
      <xdr:nvSpPr>
        <xdr:cNvPr id="556" name="楕円 555"/>
        <xdr:cNvSpPr/>
      </xdr:nvSpPr>
      <xdr:spPr>
        <a:xfrm>
          <a:off x="127635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139390</xdr:rowOff>
    </xdr:from>
    <xdr:ext cx="378565" cy="259045"/>
    <xdr:sp macro="" textlink="">
      <xdr:nvSpPr>
        <xdr:cNvPr id="557" name="テキスト ボックス 556"/>
        <xdr:cNvSpPr txBox="1"/>
      </xdr:nvSpPr>
      <xdr:spPr>
        <a:xfrm>
          <a:off x="12625017" y="682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160882</xdr:rowOff>
    </xdr:from>
    <xdr:to>
      <xdr:col>85</xdr:col>
      <xdr:colOff>127000</xdr:colOff>
      <xdr:row>77</xdr:row>
      <xdr:rowOff>165967</xdr:rowOff>
    </xdr:to>
    <xdr:cxnSp macro="">
      <xdr:nvCxnSpPr>
        <xdr:cNvPr id="641" name="直線コネクタ 640"/>
        <xdr:cNvCxnSpPr/>
      </xdr:nvCxnSpPr>
      <xdr:spPr>
        <a:xfrm flipV="1">
          <a:off x="15481300" y="13362532"/>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44491</xdr:rowOff>
    </xdr:from>
    <xdr:ext cx="534377" cy="259045"/>
    <xdr:sp macro="" textlink="">
      <xdr:nvSpPr>
        <xdr:cNvPr id="642" name="公債費平均値テキスト"/>
        <xdr:cNvSpPr txBox="1"/>
      </xdr:nvSpPr>
      <xdr:spPr>
        <a:xfrm>
          <a:off x="16370300" y="1307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165967</xdr:rowOff>
    </xdr:from>
    <xdr:to>
      <xdr:col>81</xdr:col>
      <xdr:colOff>50800</xdr:colOff>
      <xdr:row>78</xdr:row>
      <xdr:rowOff>2119</xdr:rowOff>
    </xdr:to>
    <xdr:cxnSp macro="">
      <xdr:nvCxnSpPr>
        <xdr:cNvPr id="644" name="直線コネクタ 643"/>
        <xdr:cNvCxnSpPr/>
      </xdr:nvCxnSpPr>
      <xdr:spPr>
        <a:xfrm flipV="1">
          <a:off x="14592300" y="13367617"/>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135676</xdr:rowOff>
    </xdr:from>
    <xdr:ext cx="534377" cy="259045"/>
    <xdr:sp macro="" textlink="">
      <xdr:nvSpPr>
        <xdr:cNvPr id="646" name="テキスト ボックス 645"/>
        <xdr:cNvSpPr txBox="1"/>
      </xdr:nvSpPr>
      <xdr:spPr>
        <a:xfrm>
          <a:off x="15214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159748</xdr:rowOff>
    </xdr:from>
    <xdr:to>
      <xdr:col>76</xdr:col>
      <xdr:colOff>114300</xdr:colOff>
      <xdr:row>78</xdr:row>
      <xdr:rowOff>2119</xdr:rowOff>
    </xdr:to>
    <xdr:cxnSp macro="">
      <xdr:nvCxnSpPr>
        <xdr:cNvPr id="647" name="直線コネクタ 646"/>
        <xdr:cNvCxnSpPr/>
      </xdr:nvCxnSpPr>
      <xdr:spPr>
        <a:xfrm>
          <a:off x="13703300" y="13361398"/>
          <a:ext cx="889000" cy="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9" name="テキスト ボックス 648"/>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159748</xdr:rowOff>
    </xdr:from>
    <xdr:to>
      <xdr:col>71</xdr:col>
      <xdr:colOff>177800</xdr:colOff>
      <xdr:row>77</xdr:row>
      <xdr:rowOff>160265</xdr:rowOff>
    </xdr:to>
    <xdr:cxnSp macro="">
      <xdr:nvCxnSpPr>
        <xdr:cNvPr id="650" name="直線コネクタ 649"/>
        <xdr:cNvCxnSpPr/>
      </xdr:nvCxnSpPr>
      <xdr:spPr>
        <a:xfrm flipV="1">
          <a:off x="12814300" y="13361398"/>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2" name="テキスト ボックス 651"/>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151902</xdr:rowOff>
    </xdr:from>
    <xdr:ext cx="534377" cy="259045"/>
    <xdr:sp macro="" textlink="">
      <xdr:nvSpPr>
        <xdr:cNvPr id="654" name="テキスト ボックス 653"/>
        <xdr:cNvSpPr txBox="1"/>
      </xdr:nvSpPr>
      <xdr:spPr>
        <a:xfrm>
          <a:off x="12547111" y="130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110082</xdr:rowOff>
    </xdr:from>
    <xdr:to>
      <xdr:col>85</xdr:col>
      <xdr:colOff>177800</xdr:colOff>
      <xdr:row>78</xdr:row>
      <xdr:rowOff>40232</xdr:rowOff>
    </xdr:to>
    <xdr:sp macro="" textlink="">
      <xdr:nvSpPr>
        <xdr:cNvPr id="660" name="楕円 659"/>
        <xdr:cNvSpPr/>
      </xdr:nvSpPr>
      <xdr:spPr>
        <a:xfrm>
          <a:off x="16268700" y="133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88509</xdr:rowOff>
    </xdr:from>
    <xdr:ext cx="534377" cy="259045"/>
    <xdr:sp macro="" textlink="">
      <xdr:nvSpPr>
        <xdr:cNvPr id="661" name="公債費該当値テキスト"/>
        <xdr:cNvSpPr txBox="1"/>
      </xdr:nvSpPr>
      <xdr:spPr>
        <a:xfrm>
          <a:off x="16370300" y="1329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115167</xdr:rowOff>
    </xdr:from>
    <xdr:to>
      <xdr:col>81</xdr:col>
      <xdr:colOff>101600</xdr:colOff>
      <xdr:row>78</xdr:row>
      <xdr:rowOff>45317</xdr:rowOff>
    </xdr:to>
    <xdr:sp macro="" textlink="">
      <xdr:nvSpPr>
        <xdr:cNvPr id="662" name="楕円 661"/>
        <xdr:cNvSpPr/>
      </xdr:nvSpPr>
      <xdr:spPr>
        <a:xfrm>
          <a:off x="15430500" y="1331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36444</xdr:rowOff>
    </xdr:from>
    <xdr:ext cx="534377" cy="259045"/>
    <xdr:sp macro="" textlink="">
      <xdr:nvSpPr>
        <xdr:cNvPr id="663" name="テキスト ボックス 662"/>
        <xdr:cNvSpPr txBox="1"/>
      </xdr:nvSpPr>
      <xdr:spPr>
        <a:xfrm>
          <a:off x="15214111" y="134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122769</xdr:rowOff>
    </xdr:from>
    <xdr:to>
      <xdr:col>76</xdr:col>
      <xdr:colOff>165100</xdr:colOff>
      <xdr:row>78</xdr:row>
      <xdr:rowOff>52919</xdr:rowOff>
    </xdr:to>
    <xdr:sp macro="" textlink="">
      <xdr:nvSpPr>
        <xdr:cNvPr id="664" name="楕円 663"/>
        <xdr:cNvSpPr/>
      </xdr:nvSpPr>
      <xdr:spPr>
        <a:xfrm>
          <a:off x="14541500" y="133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44046</xdr:rowOff>
    </xdr:from>
    <xdr:ext cx="534377" cy="259045"/>
    <xdr:sp macro="" textlink="">
      <xdr:nvSpPr>
        <xdr:cNvPr id="665" name="テキスト ボックス 664"/>
        <xdr:cNvSpPr txBox="1"/>
      </xdr:nvSpPr>
      <xdr:spPr>
        <a:xfrm>
          <a:off x="14325111" y="134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108948</xdr:rowOff>
    </xdr:from>
    <xdr:to>
      <xdr:col>72</xdr:col>
      <xdr:colOff>38100</xdr:colOff>
      <xdr:row>78</xdr:row>
      <xdr:rowOff>39098</xdr:rowOff>
    </xdr:to>
    <xdr:sp macro="" textlink="">
      <xdr:nvSpPr>
        <xdr:cNvPr id="666" name="楕円 665"/>
        <xdr:cNvSpPr/>
      </xdr:nvSpPr>
      <xdr:spPr>
        <a:xfrm>
          <a:off x="13652500" y="1331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30225</xdr:rowOff>
    </xdr:from>
    <xdr:ext cx="534377" cy="259045"/>
    <xdr:sp macro="" textlink="">
      <xdr:nvSpPr>
        <xdr:cNvPr id="667" name="テキスト ボックス 666"/>
        <xdr:cNvSpPr txBox="1"/>
      </xdr:nvSpPr>
      <xdr:spPr>
        <a:xfrm>
          <a:off x="13436111" y="1340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109465</xdr:rowOff>
    </xdr:from>
    <xdr:to>
      <xdr:col>67</xdr:col>
      <xdr:colOff>101600</xdr:colOff>
      <xdr:row>78</xdr:row>
      <xdr:rowOff>39615</xdr:rowOff>
    </xdr:to>
    <xdr:sp macro="" textlink="">
      <xdr:nvSpPr>
        <xdr:cNvPr id="668" name="楕円 667"/>
        <xdr:cNvSpPr/>
      </xdr:nvSpPr>
      <xdr:spPr>
        <a:xfrm>
          <a:off x="12763500" y="133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30742</xdr:rowOff>
    </xdr:from>
    <xdr:ext cx="534377" cy="259045"/>
    <xdr:sp macro="" textlink="">
      <xdr:nvSpPr>
        <xdr:cNvPr id="669" name="テキスト ボックス 668"/>
        <xdr:cNvSpPr txBox="1"/>
      </xdr:nvSpPr>
      <xdr:spPr>
        <a:xfrm>
          <a:off x="12547111" y="134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50825</xdr:rowOff>
    </xdr:from>
    <xdr:to>
      <xdr:col>85</xdr:col>
      <xdr:colOff>127000</xdr:colOff>
      <xdr:row>97</xdr:row>
      <xdr:rowOff>168427</xdr:rowOff>
    </xdr:to>
    <xdr:cxnSp macro="">
      <xdr:nvCxnSpPr>
        <xdr:cNvPr id="698" name="直線コネクタ 697"/>
        <xdr:cNvCxnSpPr/>
      </xdr:nvCxnSpPr>
      <xdr:spPr>
        <a:xfrm flipV="1">
          <a:off x="15481300" y="16681475"/>
          <a:ext cx="838200" cy="1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7611</xdr:rowOff>
    </xdr:from>
    <xdr:ext cx="534377" cy="259045"/>
    <xdr:sp macro="" textlink="">
      <xdr:nvSpPr>
        <xdr:cNvPr id="699" name="積立金平均値テキスト"/>
        <xdr:cNvSpPr txBox="1"/>
      </xdr:nvSpPr>
      <xdr:spPr>
        <a:xfrm>
          <a:off x="16370300" y="166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168427</xdr:rowOff>
    </xdr:from>
    <xdr:to>
      <xdr:col>81</xdr:col>
      <xdr:colOff>50800</xdr:colOff>
      <xdr:row>98</xdr:row>
      <xdr:rowOff>129617</xdr:rowOff>
    </xdr:to>
    <xdr:cxnSp macro="">
      <xdr:nvCxnSpPr>
        <xdr:cNvPr id="701" name="直線コネクタ 700"/>
        <xdr:cNvCxnSpPr/>
      </xdr:nvCxnSpPr>
      <xdr:spPr>
        <a:xfrm flipV="1">
          <a:off x="14592300" y="16799077"/>
          <a:ext cx="889000" cy="13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129617</xdr:rowOff>
    </xdr:from>
    <xdr:to>
      <xdr:col>76</xdr:col>
      <xdr:colOff>114300</xdr:colOff>
      <xdr:row>99</xdr:row>
      <xdr:rowOff>40348</xdr:rowOff>
    </xdr:to>
    <xdr:cxnSp macro="">
      <xdr:nvCxnSpPr>
        <xdr:cNvPr id="704" name="直線コネクタ 703"/>
        <xdr:cNvCxnSpPr/>
      </xdr:nvCxnSpPr>
      <xdr:spPr>
        <a:xfrm flipV="1">
          <a:off x="13703300" y="16931717"/>
          <a:ext cx="8890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63869</xdr:rowOff>
    </xdr:from>
    <xdr:to>
      <xdr:col>71</xdr:col>
      <xdr:colOff>177800</xdr:colOff>
      <xdr:row>99</xdr:row>
      <xdr:rowOff>40348</xdr:rowOff>
    </xdr:to>
    <xdr:cxnSp macro="">
      <xdr:nvCxnSpPr>
        <xdr:cNvPr id="707" name="直線コネクタ 706"/>
        <xdr:cNvCxnSpPr/>
      </xdr:nvCxnSpPr>
      <xdr:spPr>
        <a:xfrm>
          <a:off x="12814300" y="16865969"/>
          <a:ext cx="889000" cy="1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4132</xdr:rowOff>
    </xdr:from>
    <xdr:ext cx="534377" cy="259045"/>
    <xdr:sp macro="" textlink="">
      <xdr:nvSpPr>
        <xdr:cNvPr id="711" name="テキスト ボックス 710"/>
        <xdr:cNvSpPr txBox="1"/>
      </xdr:nvSpPr>
      <xdr:spPr>
        <a:xfrm>
          <a:off x="12547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xdr:rowOff>
    </xdr:from>
    <xdr:to>
      <xdr:col>85</xdr:col>
      <xdr:colOff>177800</xdr:colOff>
      <xdr:row>97</xdr:row>
      <xdr:rowOff>101625</xdr:rowOff>
    </xdr:to>
    <xdr:sp macro="" textlink="">
      <xdr:nvSpPr>
        <xdr:cNvPr id="717" name="楕円 716"/>
        <xdr:cNvSpPr/>
      </xdr:nvSpPr>
      <xdr:spPr>
        <a:xfrm>
          <a:off x="16268700" y="166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22902</xdr:rowOff>
    </xdr:from>
    <xdr:ext cx="534377" cy="259045"/>
    <xdr:sp macro="" textlink="">
      <xdr:nvSpPr>
        <xdr:cNvPr id="718" name="積立金該当値テキスト"/>
        <xdr:cNvSpPr txBox="1"/>
      </xdr:nvSpPr>
      <xdr:spPr>
        <a:xfrm>
          <a:off x="16370300" y="164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117627</xdr:rowOff>
    </xdr:from>
    <xdr:to>
      <xdr:col>81</xdr:col>
      <xdr:colOff>101600</xdr:colOff>
      <xdr:row>98</xdr:row>
      <xdr:rowOff>47777</xdr:rowOff>
    </xdr:to>
    <xdr:sp macro="" textlink="">
      <xdr:nvSpPr>
        <xdr:cNvPr id="719" name="楕円 718"/>
        <xdr:cNvSpPr/>
      </xdr:nvSpPr>
      <xdr:spPr>
        <a:xfrm>
          <a:off x="15430500" y="1674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38904</xdr:rowOff>
    </xdr:from>
    <xdr:ext cx="534377" cy="259045"/>
    <xdr:sp macro="" textlink="">
      <xdr:nvSpPr>
        <xdr:cNvPr id="720" name="テキスト ボックス 719"/>
        <xdr:cNvSpPr txBox="1"/>
      </xdr:nvSpPr>
      <xdr:spPr>
        <a:xfrm>
          <a:off x="15214111" y="1684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78817</xdr:rowOff>
    </xdr:from>
    <xdr:to>
      <xdr:col>76</xdr:col>
      <xdr:colOff>165100</xdr:colOff>
      <xdr:row>99</xdr:row>
      <xdr:rowOff>8967</xdr:rowOff>
    </xdr:to>
    <xdr:sp macro="" textlink="">
      <xdr:nvSpPr>
        <xdr:cNvPr id="721" name="楕円 720"/>
        <xdr:cNvSpPr/>
      </xdr:nvSpPr>
      <xdr:spPr>
        <a:xfrm>
          <a:off x="14541500" y="168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94</xdr:rowOff>
    </xdr:from>
    <xdr:ext cx="469744" cy="259045"/>
    <xdr:sp macro="" textlink="">
      <xdr:nvSpPr>
        <xdr:cNvPr id="722" name="テキスト ボックス 721"/>
        <xdr:cNvSpPr txBox="1"/>
      </xdr:nvSpPr>
      <xdr:spPr>
        <a:xfrm>
          <a:off x="14357428" y="1697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160998</xdr:rowOff>
    </xdr:from>
    <xdr:to>
      <xdr:col>72</xdr:col>
      <xdr:colOff>38100</xdr:colOff>
      <xdr:row>99</xdr:row>
      <xdr:rowOff>91148</xdr:rowOff>
    </xdr:to>
    <xdr:sp macro="" textlink="">
      <xdr:nvSpPr>
        <xdr:cNvPr id="723" name="楕円 722"/>
        <xdr:cNvSpPr/>
      </xdr:nvSpPr>
      <xdr:spPr>
        <a:xfrm>
          <a:off x="13652500" y="169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82275</xdr:rowOff>
    </xdr:from>
    <xdr:ext cx="378565" cy="259045"/>
    <xdr:sp macro="" textlink="">
      <xdr:nvSpPr>
        <xdr:cNvPr id="724" name="テキスト ボックス 723"/>
        <xdr:cNvSpPr txBox="1"/>
      </xdr:nvSpPr>
      <xdr:spPr>
        <a:xfrm>
          <a:off x="13514017" y="17055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13069</xdr:rowOff>
    </xdr:from>
    <xdr:to>
      <xdr:col>67</xdr:col>
      <xdr:colOff>101600</xdr:colOff>
      <xdr:row>98</xdr:row>
      <xdr:rowOff>114669</xdr:rowOff>
    </xdr:to>
    <xdr:sp macro="" textlink="">
      <xdr:nvSpPr>
        <xdr:cNvPr id="725" name="楕円 724"/>
        <xdr:cNvSpPr/>
      </xdr:nvSpPr>
      <xdr:spPr>
        <a:xfrm>
          <a:off x="12763500" y="168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105796</xdr:rowOff>
    </xdr:from>
    <xdr:ext cx="534377" cy="259045"/>
    <xdr:sp macro="" textlink="">
      <xdr:nvSpPr>
        <xdr:cNvPr id="726" name="テキスト ボックス 725"/>
        <xdr:cNvSpPr txBox="1"/>
      </xdr:nvSpPr>
      <xdr:spPr>
        <a:xfrm>
          <a:off x="12547111" y="169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4" name="投資及び出資金平均値テキスト"/>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26162</xdr:rowOff>
    </xdr:from>
    <xdr:to>
      <xdr:col>116</xdr:col>
      <xdr:colOff>63500</xdr:colOff>
      <xdr:row>59</xdr:row>
      <xdr:rowOff>26238</xdr:rowOff>
    </xdr:to>
    <xdr:cxnSp macro="">
      <xdr:nvCxnSpPr>
        <xdr:cNvPr id="810" name="直線コネクタ 809"/>
        <xdr:cNvCxnSpPr/>
      </xdr:nvCxnSpPr>
      <xdr:spPr>
        <a:xfrm flipV="1">
          <a:off x="21323300" y="1014171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26238</xdr:rowOff>
    </xdr:from>
    <xdr:to>
      <xdr:col>111</xdr:col>
      <xdr:colOff>177800</xdr:colOff>
      <xdr:row>59</xdr:row>
      <xdr:rowOff>26467</xdr:rowOff>
    </xdr:to>
    <xdr:cxnSp macro="">
      <xdr:nvCxnSpPr>
        <xdr:cNvPr id="813" name="直線コネクタ 812"/>
        <xdr:cNvCxnSpPr/>
      </xdr:nvCxnSpPr>
      <xdr:spPr>
        <a:xfrm flipV="1">
          <a:off x="20434300" y="1014178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26467</xdr:rowOff>
    </xdr:from>
    <xdr:to>
      <xdr:col>107</xdr:col>
      <xdr:colOff>50800</xdr:colOff>
      <xdr:row>59</xdr:row>
      <xdr:rowOff>26543</xdr:rowOff>
    </xdr:to>
    <xdr:cxnSp macro="">
      <xdr:nvCxnSpPr>
        <xdr:cNvPr id="816" name="直線コネクタ 815"/>
        <xdr:cNvCxnSpPr/>
      </xdr:nvCxnSpPr>
      <xdr:spPr>
        <a:xfrm flipV="1">
          <a:off x="19545300" y="1014201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26543</xdr:rowOff>
    </xdr:from>
    <xdr:to>
      <xdr:col>102</xdr:col>
      <xdr:colOff>114300</xdr:colOff>
      <xdr:row>59</xdr:row>
      <xdr:rowOff>26543</xdr:rowOff>
    </xdr:to>
    <xdr:cxnSp macro="">
      <xdr:nvCxnSpPr>
        <xdr:cNvPr id="819" name="直線コネクタ 818"/>
        <xdr:cNvCxnSpPr/>
      </xdr:nvCxnSpPr>
      <xdr:spPr>
        <a:xfrm>
          <a:off x="18656300" y="101420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3" name="テキスト ボックス 822"/>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146812</xdr:rowOff>
    </xdr:from>
    <xdr:to>
      <xdr:col>116</xdr:col>
      <xdr:colOff>114300</xdr:colOff>
      <xdr:row>59</xdr:row>
      <xdr:rowOff>76962</xdr:rowOff>
    </xdr:to>
    <xdr:sp macro="" textlink="">
      <xdr:nvSpPr>
        <xdr:cNvPr id="829" name="楕円 828"/>
        <xdr:cNvSpPr/>
      </xdr:nvSpPr>
      <xdr:spPr>
        <a:xfrm>
          <a:off x="221107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61739</xdr:rowOff>
    </xdr:from>
    <xdr:ext cx="378565" cy="259045"/>
    <xdr:sp macro="" textlink="">
      <xdr:nvSpPr>
        <xdr:cNvPr id="830" name="貸付金該当値テキスト"/>
        <xdr:cNvSpPr txBox="1"/>
      </xdr:nvSpPr>
      <xdr:spPr>
        <a:xfrm>
          <a:off x="22212300" y="10005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146888</xdr:rowOff>
    </xdr:from>
    <xdr:to>
      <xdr:col>112</xdr:col>
      <xdr:colOff>38100</xdr:colOff>
      <xdr:row>59</xdr:row>
      <xdr:rowOff>77038</xdr:rowOff>
    </xdr:to>
    <xdr:sp macro="" textlink="">
      <xdr:nvSpPr>
        <xdr:cNvPr id="831" name="楕円 830"/>
        <xdr:cNvSpPr/>
      </xdr:nvSpPr>
      <xdr:spPr>
        <a:xfrm>
          <a:off x="21272500" y="100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68165</xdr:rowOff>
    </xdr:from>
    <xdr:ext cx="378565" cy="259045"/>
    <xdr:sp macro="" textlink="">
      <xdr:nvSpPr>
        <xdr:cNvPr id="832" name="テキスト ボックス 831"/>
        <xdr:cNvSpPr txBox="1"/>
      </xdr:nvSpPr>
      <xdr:spPr>
        <a:xfrm>
          <a:off x="21134017" y="10183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147117</xdr:rowOff>
    </xdr:from>
    <xdr:to>
      <xdr:col>107</xdr:col>
      <xdr:colOff>101600</xdr:colOff>
      <xdr:row>59</xdr:row>
      <xdr:rowOff>77267</xdr:rowOff>
    </xdr:to>
    <xdr:sp macro="" textlink="">
      <xdr:nvSpPr>
        <xdr:cNvPr id="833" name="楕円 832"/>
        <xdr:cNvSpPr/>
      </xdr:nvSpPr>
      <xdr:spPr>
        <a:xfrm>
          <a:off x="20383500" y="100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68394</xdr:rowOff>
    </xdr:from>
    <xdr:ext cx="378565" cy="259045"/>
    <xdr:sp macro="" textlink="">
      <xdr:nvSpPr>
        <xdr:cNvPr id="834" name="テキスト ボックス 833"/>
        <xdr:cNvSpPr txBox="1"/>
      </xdr:nvSpPr>
      <xdr:spPr>
        <a:xfrm>
          <a:off x="20245017" y="1018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147193</xdr:rowOff>
    </xdr:from>
    <xdr:to>
      <xdr:col>102</xdr:col>
      <xdr:colOff>165100</xdr:colOff>
      <xdr:row>59</xdr:row>
      <xdr:rowOff>77343</xdr:rowOff>
    </xdr:to>
    <xdr:sp macro="" textlink="">
      <xdr:nvSpPr>
        <xdr:cNvPr id="835" name="楕円 834"/>
        <xdr:cNvSpPr/>
      </xdr:nvSpPr>
      <xdr:spPr>
        <a:xfrm>
          <a:off x="19494500" y="100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68470</xdr:rowOff>
    </xdr:from>
    <xdr:ext cx="378565" cy="259045"/>
    <xdr:sp macro="" textlink="">
      <xdr:nvSpPr>
        <xdr:cNvPr id="836" name="テキスト ボックス 835"/>
        <xdr:cNvSpPr txBox="1"/>
      </xdr:nvSpPr>
      <xdr:spPr>
        <a:xfrm>
          <a:off x="19356017" y="10184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147193</xdr:rowOff>
    </xdr:from>
    <xdr:to>
      <xdr:col>98</xdr:col>
      <xdr:colOff>38100</xdr:colOff>
      <xdr:row>59</xdr:row>
      <xdr:rowOff>77343</xdr:rowOff>
    </xdr:to>
    <xdr:sp macro="" textlink="">
      <xdr:nvSpPr>
        <xdr:cNvPr id="837" name="楕円 836"/>
        <xdr:cNvSpPr/>
      </xdr:nvSpPr>
      <xdr:spPr>
        <a:xfrm>
          <a:off x="18605500" y="100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68470</xdr:rowOff>
    </xdr:from>
    <xdr:ext cx="378565" cy="259045"/>
    <xdr:sp macro="" textlink="">
      <xdr:nvSpPr>
        <xdr:cNvPr id="838" name="テキスト ボックス 837"/>
        <xdr:cNvSpPr txBox="1"/>
      </xdr:nvSpPr>
      <xdr:spPr>
        <a:xfrm>
          <a:off x="18467017" y="10184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68213</xdr:rowOff>
    </xdr:from>
    <xdr:to>
      <xdr:col>116</xdr:col>
      <xdr:colOff>63500</xdr:colOff>
      <xdr:row>77</xdr:row>
      <xdr:rowOff>98639</xdr:rowOff>
    </xdr:to>
    <xdr:cxnSp macro="">
      <xdr:nvCxnSpPr>
        <xdr:cNvPr id="870" name="直線コネクタ 869"/>
        <xdr:cNvCxnSpPr/>
      </xdr:nvCxnSpPr>
      <xdr:spPr>
        <a:xfrm>
          <a:off x="21323300" y="13269863"/>
          <a:ext cx="8382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71" name="繰出金平均値テキスト"/>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68213</xdr:rowOff>
    </xdr:from>
    <xdr:to>
      <xdr:col>111</xdr:col>
      <xdr:colOff>177800</xdr:colOff>
      <xdr:row>77</xdr:row>
      <xdr:rowOff>107347</xdr:rowOff>
    </xdr:to>
    <xdr:cxnSp macro="">
      <xdr:nvCxnSpPr>
        <xdr:cNvPr id="873" name="直線コネクタ 872"/>
        <xdr:cNvCxnSpPr/>
      </xdr:nvCxnSpPr>
      <xdr:spPr>
        <a:xfrm flipV="1">
          <a:off x="20434300" y="13269863"/>
          <a:ext cx="889000" cy="3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5" name="テキスト ボックス 874"/>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67952</xdr:rowOff>
    </xdr:from>
    <xdr:to>
      <xdr:col>107</xdr:col>
      <xdr:colOff>50800</xdr:colOff>
      <xdr:row>77</xdr:row>
      <xdr:rowOff>107347</xdr:rowOff>
    </xdr:to>
    <xdr:cxnSp macro="">
      <xdr:nvCxnSpPr>
        <xdr:cNvPr id="876" name="直線コネクタ 875"/>
        <xdr:cNvCxnSpPr/>
      </xdr:nvCxnSpPr>
      <xdr:spPr>
        <a:xfrm>
          <a:off x="19545300" y="13269602"/>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8" name="テキスト ボックス 877"/>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20610</xdr:rowOff>
    </xdr:from>
    <xdr:to>
      <xdr:col>102</xdr:col>
      <xdr:colOff>114300</xdr:colOff>
      <xdr:row>77</xdr:row>
      <xdr:rowOff>67952</xdr:rowOff>
    </xdr:to>
    <xdr:cxnSp macro="">
      <xdr:nvCxnSpPr>
        <xdr:cNvPr id="879" name="直線コネクタ 878"/>
        <xdr:cNvCxnSpPr/>
      </xdr:nvCxnSpPr>
      <xdr:spPr>
        <a:xfrm>
          <a:off x="18656300" y="13222260"/>
          <a:ext cx="889000" cy="4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81" name="テキスト ボックス 880"/>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11918</xdr:rowOff>
    </xdr:from>
    <xdr:ext cx="534377" cy="259045"/>
    <xdr:sp macro="" textlink="">
      <xdr:nvSpPr>
        <xdr:cNvPr id="883" name="テキスト ボックス 882"/>
        <xdr:cNvSpPr txBox="1"/>
      </xdr:nvSpPr>
      <xdr:spPr>
        <a:xfrm>
          <a:off x="18389111" y="13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47839</xdr:rowOff>
    </xdr:from>
    <xdr:to>
      <xdr:col>116</xdr:col>
      <xdr:colOff>114300</xdr:colOff>
      <xdr:row>77</xdr:row>
      <xdr:rowOff>149439</xdr:rowOff>
    </xdr:to>
    <xdr:sp macro="" textlink="">
      <xdr:nvSpPr>
        <xdr:cNvPr id="889" name="楕円 888"/>
        <xdr:cNvSpPr/>
      </xdr:nvSpPr>
      <xdr:spPr>
        <a:xfrm>
          <a:off x="22110700" y="132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70716</xdr:rowOff>
    </xdr:from>
    <xdr:ext cx="534377" cy="259045"/>
    <xdr:sp macro="" textlink="">
      <xdr:nvSpPr>
        <xdr:cNvPr id="890" name="繰出金該当値テキスト"/>
        <xdr:cNvSpPr txBox="1"/>
      </xdr:nvSpPr>
      <xdr:spPr>
        <a:xfrm>
          <a:off x="22212300" y="131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17413</xdr:rowOff>
    </xdr:from>
    <xdr:to>
      <xdr:col>112</xdr:col>
      <xdr:colOff>38100</xdr:colOff>
      <xdr:row>77</xdr:row>
      <xdr:rowOff>119013</xdr:rowOff>
    </xdr:to>
    <xdr:sp macro="" textlink="">
      <xdr:nvSpPr>
        <xdr:cNvPr id="891" name="楕円 890"/>
        <xdr:cNvSpPr/>
      </xdr:nvSpPr>
      <xdr:spPr>
        <a:xfrm>
          <a:off x="21272500" y="1321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135540</xdr:rowOff>
    </xdr:from>
    <xdr:ext cx="534377" cy="259045"/>
    <xdr:sp macro="" textlink="">
      <xdr:nvSpPr>
        <xdr:cNvPr id="892" name="テキスト ボックス 891"/>
        <xdr:cNvSpPr txBox="1"/>
      </xdr:nvSpPr>
      <xdr:spPr>
        <a:xfrm>
          <a:off x="21056111" y="1299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56547</xdr:rowOff>
    </xdr:from>
    <xdr:to>
      <xdr:col>107</xdr:col>
      <xdr:colOff>101600</xdr:colOff>
      <xdr:row>77</xdr:row>
      <xdr:rowOff>158147</xdr:rowOff>
    </xdr:to>
    <xdr:sp macro="" textlink="">
      <xdr:nvSpPr>
        <xdr:cNvPr id="893" name="楕円 892"/>
        <xdr:cNvSpPr/>
      </xdr:nvSpPr>
      <xdr:spPr>
        <a:xfrm>
          <a:off x="20383500" y="13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3224</xdr:rowOff>
    </xdr:from>
    <xdr:ext cx="534377" cy="259045"/>
    <xdr:sp macro="" textlink="">
      <xdr:nvSpPr>
        <xdr:cNvPr id="894" name="テキスト ボックス 893"/>
        <xdr:cNvSpPr txBox="1"/>
      </xdr:nvSpPr>
      <xdr:spPr>
        <a:xfrm>
          <a:off x="20167111" y="1303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17152</xdr:rowOff>
    </xdr:from>
    <xdr:to>
      <xdr:col>102</xdr:col>
      <xdr:colOff>165100</xdr:colOff>
      <xdr:row>77</xdr:row>
      <xdr:rowOff>118752</xdr:rowOff>
    </xdr:to>
    <xdr:sp macro="" textlink="">
      <xdr:nvSpPr>
        <xdr:cNvPr id="895" name="楕円 894"/>
        <xdr:cNvSpPr/>
      </xdr:nvSpPr>
      <xdr:spPr>
        <a:xfrm>
          <a:off x="19494500" y="1321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135279</xdr:rowOff>
    </xdr:from>
    <xdr:ext cx="534377" cy="259045"/>
    <xdr:sp macro="" textlink="">
      <xdr:nvSpPr>
        <xdr:cNvPr id="896" name="テキスト ボックス 895"/>
        <xdr:cNvSpPr txBox="1"/>
      </xdr:nvSpPr>
      <xdr:spPr>
        <a:xfrm>
          <a:off x="19278111" y="1299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141260</xdr:rowOff>
    </xdr:from>
    <xdr:to>
      <xdr:col>98</xdr:col>
      <xdr:colOff>38100</xdr:colOff>
      <xdr:row>77</xdr:row>
      <xdr:rowOff>71410</xdr:rowOff>
    </xdr:to>
    <xdr:sp macro="" textlink="">
      <xdr:nvSpPr>
        <xdr:cNvPr id="897" name="楕円 896"/>
        <xdr:cNvSpPr/>
      </xdr:nvSpPr>
      <xdr:spPr>
        <a:xfrm>
          <a:off x="18605500" y="131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87937</xdr:rowOff>
    </xdr:from>
    <xdr:ext cx="534377" cy="259045"/>
    <xdr:sp macro="" textlink="">
      <xdr:nvSpPr>
        <xdr:cNvPr id="898" name="テキスト ボックス 897"/>
        <xdr:cNvSpPr txBox="1"/>
      </xdr:nvSpPr>
      <xdr:spPr>
        <a:xfrm>
          <a:off x="18389111" y="129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111,376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円、補助費等も住民一人当たり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99,452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次世代育成クーポン支給や高齢者医療費助成事業などに係る経費により高水準を示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前年度決算と比較すると補助費等については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都市農業活性化支援事業補助金や幼稚園就園奨励費補助金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が減少したことなどにより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％の減、扶助費については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認定こども園施設型給付費や障害福祉サービス費等の増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となっている。今後も徹底した検証・事業精査・見直しを行ない、効率的な事業運営、自主財源の確保、自己改革力の向上に努めていくこととしている。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16,695
16,579
28.07
9,364,453
9,053,352
300,478
4,210,918
5,792,924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74320</xdr:rowOff>
    </xdr:from>
    <xdr:to>
      <xdr:col>24</xdr:col>
      <xdr:colOff>63500</xdr:colOff>
      <xdr:row>33</xdr:row>
      <xdr:rowOff>141529</xdr:rowOff>
    </xdr:to>
    <xdr:cxnSp macro="">
      <xdr:nvCxnSpPr>
        <xdr:cNvPr id="59" name="直線コネクタ 58"/>
        <xdr:cNvCxnSpPr/>
      </xdr:nvCxnSpPr>
      <xdr:spPr>
        <a:xfrm>
          <a:off x="3797300" y="5732170"/>
          <a:ext cx="8382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74320</xdr:rowOff>
    </xdr:from>
    <xdr:to>
      <xdr:col>19</xdr:col>
      <xdr:colOff>177800</xdr:colOff>
      <xdr:row>33</xdr:row>
      <xdr:rowOff>129184</xdr:rowOff>
    </xdr:to>
    <xdr:cxnSp macro="">
      <xdr:nvCxnSpPr>
        <xdr:cNvPr id="62" name="直線コネクタ 61"/>
        <xdr:cNvCxnSpPr/>
      </xdr:nvCxnSpPr>
      <xdr:spPr>
        <a:xfrm flipV="1">
          <a:off x="2908300" y="573217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90780</xdr:rowOff>
    </xdr:from>
    <xdr:to>
      <xdr:col>15</xdr:col>
      <xdr:colOff>50800</xdr:colOff>
      <xdr:row>33</xdr:row>
      <xdr:rowOff>129184</xdr:rowOff>
    </xdr:to>
    <xdr:cxnSp macro="">
      <xdr:nvCxnSpPr>
        <xdr:cNvPr id="65" name="直線コネクタ 64"/>
        <xdr:cNvCxnSpPr/>
      </xdr:nvCxnSpPr>
      <xdr:spPr>
        <a:xfrm>
          <a:off x="2019300" y="5748630"/>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94209</xdr:rowOff>
    </xdr:from>
    <xdr:to>
      <xdr:col>10</xdr:col>
      <xdr:colOff>114300</xdr:colOff>
      <xdr:row>33</xdr:row>
      <xdr:rowOff>90780</xdr:rowOff>
    </xdr:to>
    <xdr:cxnSp macro="">
      <xdr:nvCxnSpPr>
        <xdr:cNvPr id="68" name="直線コネクタ 67"/>
        <xdr:cNvCxnSpPr/>
      </xdr:nvCxnSpPr>
      <xdr:spPr>
        <a:xfrm>
          <a:off x="1130300" y="5580609"/>
          <a:ext cx="8890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11777</xdr:rowOff>
    </xdr:from>
    <xdr:ext cx="469744" cy="259045"/>
    <xdr:sp macro="" textlink="">
      <xdr:nvSpPr>
        <xdr:cNvPr id="72" name="テキスト ボックス 71"/>
        <xdr:cNvSpPr txBox="1"/>
      </xdr:nvSpPr>
      <xdr:spPr>
        <a:xfrm>
          <a:off x="895428" y="61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90729</xdr:rowOff>
    </xdr:from>
    <xdr:to>
      <xdr:col>24</xdr:col>
      <xdr:colOff>114300</xdr:colOff>
      <xdr:row>34</xdr:row>
      <xdr:rowOff>20879</xdr:rowOff>
    </xdr:to>
    <xdr:sp macro="" textlink="">
      <xdr:nvSpPr>
        <xdr:cNvPr id="78" name="楕円 77"/>
        <xdr:cNvSpPr/>
      </xdr:nvSpPr>
      <xdr:spPr>
        <a:xfrm>
          <a:off x="4584700" y="57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113606</xdr:rowOff>
    </xdr:from>
    <xdr:ext cx="469744" cy="259045"/>
    <xdr:sp macro="" textlink="">
      <xdr:nvSpPr>
        <xdr:cNvPr id="79" name="議会費該当値テキスト"/>
        <xdr:cNvSpPr txBox="1"/>
      </xdr:nvSpPr>
      <xdr:spPr>
        <a:xfrm>
          <a:off x="4686300" y="560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23520</xdr:rowOff>
    </xdr:from>
    <xdr:to>
      <xdr:col>20</xdr:col>
      <xdr:colOff>38100</xdr:colOff>
      <xdr:row>33</xdr:row>
      <xdr:rowOff>125120</xdr:rowOff>
    </xdr:to>
    <xdr:sp macro="" textlink="">
      <xdr:nvSpPr>
        <xdr:cNvPr id="80" name="楕円 79"/>
        <xdr:cNvSpPr/>
      </xdr:nvSpPr>
      <xdr:spPr>
        <a:xfrm>
          <a:off x="3746500" y="56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141647</xdr:rowOff>
    </xdr:from>
    <xdr:ext cx="469744" cy="259045"/>
    <xdr:sp macro="" textlink="">
      <xdr:nvSpPr>
        <xdr:cNvPr id="81" name="テキスト ボックス 80"/>
        <xdr:cNvSpPr txBox="1"/>
      </xdr:nvSpPr>
      <xdr:spPr>
        <a:xfrm>
          <a:off x="3562428" y="54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78384</xdr:rowOff>
    </xdr:from>
    <xdr:to>
      <xdr:col>15</xdr:col>
      <xdr:colOff>101600</xdr:colOff>
      <xdr:row>34</xdr:row>
      <xdr:rowOff>8534</xdr:rowOff>
    </xdr:to>
    <xdr:sp macro="" textlink="">
      <xdr:nvSpPr>
        <xdr:cNvPr id="82" name="楕円 81"/>
        <xdr:cNvSpPr/>
      </xdr:nvSpPr>
      <xdr:spPr>
        <a:xfrm>
          <a:off x="2857500" y="57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25061</xdr:rowOff>
    </xdr:from>
    <xdr:ext cx="469744" cy="259045"/>
    <xdr:sp macro="" textlink="">
      <xdr:nvSpPr>
        <xdr:cNvPr id="83" name="テキスト ボックス 82"/>
        <xdr:cNvSpPr txBox="1"/>
      </xdr:nvSpPr>
      <xdr:spPr>
        <a:xfrm>
          <a:off x="2673428" y="55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39980</xdr:rowOff>
    </xdr:from>
    <xdr:to>
      <xdr:col>10</xdr:col>
      <xdr:colOff>165100</xdr:colOff>
      <xdr:row>33</xdr:row>
      <xdr:rowOff>141580</xdr:rowOff>
    </xdr:to>
    <xdr:sp macro="" textlink="">
      <xdr:nvSpPr>
        <xdr:cNvPr id="84" name="楕円 83"/>
        <xdr:cNvSpPr/>
      </xdr:nvSpPr>
      <xdr:spPr>
        <a:xfrm>
          <a:off x="1968500" y="56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158107</xdr:rowOff>
    </xdr:from>
    <xdr:ext cx="469744" cy="259045"/>
    <xdr:sp macro="" textlink="">
      <xdr:nvSpPr>
        <xdr:cNvPr id="85" name="テキスト ボックス 84"/>
        <xdr:cNvSpPr txBox="1"/>
      </xdr:nvSpPr>
      <xdr:spPr>
        <a:xfrm>
          <a:off x="1784428" y="54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43409</xdr:rowOff>
    </xdr:from>
    <xdr:to>
      <xdr:col>6</xdr:col>
      <xdr:colOff>38100</xdr:colOff>
      <xdr:row>32</xdr:row>
      <xdr:rowOff>145009</xdr:rowOff>
    </xdr:to>
    <xdr:sp macro="" textlink="">
      <xdr:nvSpPr>
        <xdr:cNvPr id="86" name="楕円 85"/>
        <xdr:cNvSpPr/>
      </xdr:nvSpPr>
      <xdr:spPr>
        <a:xfrm>
          <a:off x="1079500" y="55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161536</xdr:rowOff>
    </xdr:from>
    <xdr:ext cx="469744" cy="259045"/>
    <xdr:sp macro="" textlink="">
      <xdr:nvSpPr>
        <xdr:cNvPr id="87" name="テキスト ボックス 86"/>
        <xdr:cNvSpPr txBox="1"/>
      </xdr:nvSpPr>
      <xdr:spPr>
        <a:xfrm>
          <a:off x="895428" y="53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75806</xdr:rowOff>
    </xdr:from>
    <xdr:to>
      <xdr:col>24</xdr:col>
      <xdr:colOff>63500</xdr:colOff>
      <xdr:row>56</xdr:row>
      <xdr:rowOff>133596</xdr:rowOff>
    </xdr:to>
    <xdr:cxnSp macro="">
      <xdr:nvCxnSpPr>
        <xdr:cNvPr id="114" name="直線コネクタ 113"/>
        <xdr:cNvCxnSpPr/>
      </xdr:nvCxnSpPr>
      <xdr:spPr>
        <a:xfrm flipV="1">
          <a:off x="3797300" y="9677006"/>
          <a:ext cx="8382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133596</xdr:rowOff>
    </xdr:from>
    <xdr:to>
      <xdr:col>19</xdr:col>
      <xdr:colOff>177800</xdr:colOff>
      <xdr:row>57</xdr:row>
      <xdr:rowOff>12338</xdr:rowOff>
    </xdr:to>
    <xdr:cxnSp macro="">
      <xdr:nvCxnSpPr>
        <xdr:cNvPr id="117" name="直線コネクタ 116"/>
        <xdr:cNvCxnSpPr/>
      </xdr:nvCxnSpPr>
      <xdr:spPr>
        <a:xfrm flipV="1">
          <a:off x="2908300" y="9734796"/>
          <a:ext cx="889000" cy="5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4451</xdr:rowOff>
    </xdr:from>
    <xdr:to>
      <xdr:col>15</xdr:col>
      <xdr:colOff>50800</xdr:colOff>
      <xdr:row>57</xdr:row>
      <xdr:rowOff>12338</xdr:rowOff>
    </xdr:to>
    <xdr:cxnSp macro="">
      <xdr:nvCxnSpPr>
        <xdr:cNvPr id="120" name="直線コネクタ 119"/>
        <xdr:cNvCxnSpPr/>
      </xdr:nvCxnSpPr>
      <xdr:spPr>
        <a:xfrm>
          <a:off x="2019300" y="9777101"/>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131068</xdr:rowOff>
    </xdr:from>
    <xdr:to>
      <xdr:col>10</xdr:col>
      <xdr:colOff>114300</xdr:colOff>
      <xdr:row>57</xdr:row>
      <xdr:rowOff>4451</xdr:rowOff>
    </xdr:to>
    <xdr:cxnSp macro="">
      <xdr:nvCxnSpPr>
        <xdr:cNvPr id="123" name="直線コネクタ 122"/>
        <xdr:cNvCxnSpPr/>
      </xdr:nvCxnSpPr>
      <xdr:spPr>
        <a:xfrm>
          <a:off x="1130300" y="9732268"/>
          <a:ext cx="889000" cy="4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25006</xdr:rowOff>
    </xdr:from>
    <xdr:to>
      <xdr:col>24</xdr:col>
      <xdr:colOff>114300</xdr:colOff>
      <xdr:row>56</xdr:row>
      <xdr:rowOff>126606</xdr:rowOff>
    </xdr:to>
    <xdr:sp macro="" textlink="">
      <xdr:nvSpPr>
        <xdr:cNvPr id="133" name="楕円 132"/>
        <xdr:cNvSpPr/>
      </xdr:nvSpPr>
      <xdr:spPr>
        <a:xfrm>
          <a:off x="4584700" y="96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3433</xdr:rowOff>
    </xdr:from>
    <xdr:ext cx="534377" cy="259045"/>
    <xdr:sp macro="" textlink="">
      <xdr:nvSpPr>
        <xdr:cNvPr id="134" name="総務費該当値テキスト"/>
        <xdr:cNvSpPr txBox="1"/>
      </xdr:nvSpPr>
      <xdr:spPr>
        <a:xfrm>
          <a:off x="4686300" y="96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82796</xdr:rowOff>
    </xdr:from>
    <xdr:to>
      <xdr:col>20</xdr:col>
      <xdr:colOff>38100</xdr:colOff>
      <xdr:row>57</xdr:row>
      <xdr:rowOff>12946</xdr:rowOff>
    </xdr:to>
    <xdr:sp macro="" textlink="">
      <xdr:nvSpPr>
        <xdr:cNvPr id="135" name="楕円 134"/>
        <xdr:cNvSpPr/>
      </xdr:nvSpPr>
      <xdr:spPr>
        <a:xfrm>
          <a:off x="3746500" y="96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4073</xdr:rowOff>
    </xdr:from>
    <xdr:ext cx="534377" cy="259045"/>
    <xdr:sp macro="" textlink="">
      <xdr:nvSpPr>
        <xdr:cNvPr id="136" name="テキスト ボックス 135"/>
        <xdr:cNvSpPr txBox="1"/>
      </xdr:nvSpPr>
      <xdr:spPr>
        <a:xfrm>
          <a:off x="3530111" y="97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132988</xdr:rowOff>
    </xdr:from>
    <xdr:to>
      <xdr:col>15</xdr:col>
      <xdr:colOff>101600</xdr:colOff>
      <xdr:row>57</xdr:row>
      <xdr:rowOff>63138</xdr:rowOff>
    </xdr:to>
    <xdr:sp macro="" textlink="">
      <xdr:nvSpPr>
        <xdr:cNvPr id="137" name="楕円 136"/>
        <xdr:cNvSpPr/>
      </xdr:nvSpPr>
      <xdr:spPr>
        <a:xfrm>
          <a:off x="2857500" y="97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54265</xdr:rowOff>
    </xdr:from>
    <xdr:ext cx="534377" cy="259045"/>
    <xdr:sp macro="" textlink="">
      <xdr:nvSpPr>
        <xdr:cNvPr id="138" name="テキスト ボックス 137"/>
        <xdr:cNvSpPr txBox="1"/>
      </xdr:nvSpPr>
      <xdr:spPr>
        <a:xfrm>
          <a:off x="2641111" y="98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125101</xdr:rowOff>
    </xdr:from>
    <xdr:to>
      <xdr:col>10</xdr:col>
      <xdr:colOff>165100</xdr:colOff>
      <xdr:row>57</xdr:row>
      <xdr:rowOff>55251</xdr:rowOff>
    </xdr:to>
    <xdr:sp macro="" textlink="">
      <xdr:nvSpPr>
        <xdr:cNvPr id="139" name="楕円 138"/>
        <xdr:cNvSpPr/>
      </xdr:nvSpPr>
      <xdr:spPr>
        <a:xfrm>
          <a:off x="1968500" y="97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46378</xdr:rowOff>
    </xdr:from>
    <xdr:ext cx="534377" cy="259045"/>
    <xdr:sp macro="" textlink="">
      <xdr:nvSpPr>
        <xdr:cNvPr id="140" name="テキスト ボックス 139"/>
        <xdr:cNvSpPr txBox="1"/>
      </xdr:nvSpPr>
      <xdr:spPr>
        <a:xfrm>
          <a:off x="1752111" y="98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80268</xdr:rowOff>
    </xdr:from>
    <xdr:to>
      <xdr:col>6</xdr:col>
      <xdr:colOff>38100</xdr:colOff>
      <xdr:row>57</xdr:row>
      <xdr:rowOff>10418</xdr:rowOff>
    </xdr:to>
    <xdr:sp macro="" textlink="">
      <xdr:nvSpPr>
        <xdr:cNvPr id="141" name="楕円 140"/>
        <xdr:cNvSpPr/>
      </xdr:nvSpPr>
      <xdr:spPr>
        <a:xfrm>
          <a:off x="1079500" y="968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1545</xdr:rowOff>
    </xdr:from>
    <xdr:ext cx="534377" cy="259045"/>
    <xdr:sp macro="" textlink="">
      <xdr:nvSpPr>
        <xdr:cNvPr id="142" name="テキスト ボックス 141"/>
        <xdr:cNvSpPr txBox="1"/>
      </xdr:nvSpPr>
      <xdr:spPr>
        <a:xfrm>
          <a:off x="863111" y="97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145644</xdr:rowOff>
    </xdr:from>
    <xdr:to>
      <xdr:col>24</xdr:col>
      <xdr:colOff>63500</xdr:colOff>
      <xdr:row>71</xdr:row>
      <xdr:rowOff>37603</xdr:rowOff>
    </xdr:to>
    <xdr:cxnSp macro="">
      <xdr:nvCxnSpPr>
        <xdr:cNvPr id="174" name="直線コネクタ 173"/>
        <xdr:cNvCxnSpPr/>
      </xdr:nvCxnSpPr>
      <xdr:spPr>
        <a:xfrm flipV="1">
          <a:off x="3797300" y="12147144"/>
          <a:ext cx="838200" cy="6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127660</xdr:rowOff>
    </xdr:from>
    <xdr:to>
      <xdr:col>19</xdr:col>
      <xdr:colOff>177800</xdr:colOff>
      <xdr:row>71</xdr:row>
      <xdr:rowOff>37603</xdr:rowOff>
    </xdr:to>
    <xdr:cxnSp macro="">
      <xdr:nvCxnSpPr>
        <xdr:cNvPr id="177" name="直線コネクタ 176"/>
        <xdr:cNvCxnSpPr/>
      </xdr:nvCxnSpPr>
      <xdr:spPr>
        <a:xfrm>
          <a:off x="2908300" y="12129160"/>
          <a:ext cx="889000" cy="8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127660</xdr:rowOff>
    </xdr:from>
    <xdr:to>
      <xdr:col>15</xdr:col>
      <xdr:colOff>50800</xdr:colOff>
      <xdr:row>71</xdr:row>
      <xdr:rowOff>91139</xdr:rowOff>
    </xdr:to>
    <xdr:cxnSp macro="">
      <xdr:nvCxnSpPr>
        <xdr:cNvPr id="180" name="直線コネクタ 179"/>
        <xdr:cNvCxnSpPr/>
      </xdr:nvCxnSpPr>
      <xdr:spPr>
        <a:xfrm flipV="1">
          <a:off x="2019300" y="12129160"/>
          <a:ext cx="889000" cy="13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91139</xdr:rowOff>
    </xdr:from>
    <xdr:to>
      <xdr:col>10</xdr:col>
      <xdr:colOff>114300</xdr:colOff>
      <xdr:row>71</xdr:row>
      <xdr:rowOff>133027</xdr:rowOff>
    </xdr:to>
    <xdr:cxnSp macro="">
      <xdr:nvCxnSpPr>
        <xdr:cNvPr id="183" name="直線コネクタ 182"/>
        <xdr:cNvCxnSpPr/>
      </xdr:nvCxnSpPr>
      <xdr:spPr>
        <a:xfrm flipV="1">
          <a:off x="1130300" y="12264089"/>
          <a:ext cx="889000" cy="4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94844</xdr:rowOff>
    </xdr:from>
    <xdr:to>
      <xdr:col>24</xdr:col>
      <xdr:colOff>114300</xdr:colOff>
      <xdr:row>71</xdr:row>
      <xdr:rowOff>24994</xdr:rowOff>
    </xdr:to>
    <xdr:sp macro="" textlink="">
      <xdr:nvSpPr>
        <xdr:cNvPr id="193" name="楕円 192"/>
        <xdr:cNvSpPr/>
      </xdr:nvSpPr>
      <xdr:spPr>
        <a:xfrm>
          <a:off x="4584700" y="1209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117721</xdr:rowOff>
    </xdr:from>
    <xdr:ext cx="599010" cy="259045"/>
    <xdr:sp macro="" textlink="">
      <xdr:nvSpPr>
        <xdr:cNvPr id="194" name="民生費該当値テキスト"/>
        <xdr:cNvSpPr txBox="1"/>
      </xdr:nvSpPr>
      <xdr:spPr>
        <a:xfrm>
          <a:off x="4686300" y="1194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158253</xdr:rowOff>
    </xdr:from>
    <xdr:to>
      <xdr:col>20</xdr:col>
      <xdr:colOff>38100</xdr:colOff>
      <xdr:row>71</xdr:row>
      <xdr:rowOff>88403</xdr:rowOff>
    </xdr:to>
    <xdr:sp macro="" textlink="">
      <xdr:nvSpPr>
        <xdr:cNvPr id="195" name="楕円 194"/>
        <xdr:cNvSpPr/>
      </xdr:nvSpPr>
      <xdr:spPr>
        <a:xfrm>
          <a:off x="3746500" y="121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104930</xdr:rowOff>
    </xdr:from>
    <xdr:ext cx="599010" cy="259045"/>
    <xdr:sp macro="" textlink="">
      <xdr:nvSpPr>
        <xdr:cNvPr id="196" name="テキスト ボックス 195"/>
        <xdr:cNvSpPr txBox="1"/>
      </xdr:nvSpPr>
      <xdr:spPr>
        <a:xfrm>
          <a:off x="3497795" y="1193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76860</xdr:rowOff>
    </xdr:from>
    <xdr:to>
      <xdr:col>15</xdr:col>
      <xdr:colOff>101600</xdr:colOff>
      <xdr:row>71</xdr:row>
      <xdr:rowOff>7010</xdr:rowOff>
    </xdr:to>
    <xdr:sp macro="" textlink="">
      <xdr:nvSpPr>
        <xdr:cNvPr id="197" name="楕円 196"/>
        <xdr:cNvSpPr/>
      </xdr:nvSpPr>
      <xdr:spPr>
        <a:xfrm>
          <a:off x="2857500" y="1207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23537</xdr:rowOff>
    </xdr:from>
    <xdr:ext cx="599010" cy="259045"/>
    <xdr:sp macro="" textlink="">
      <xdr:nvSpPr>
        <xdr:cNvPr id="198" name="テキスト ボックス 197"/>
        <xdr:cNvSpPr txBox="1"/>
      </xdr:nvSpPr>
      <xdr:spPr>
        <a:xfrm>
          <a:off x="2608795" y="1185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40339</xdr:rowOff>
    </xdr:from>
    <xdr:to>
      <xdr:col>10</xdr:col>
      <xdr:colOff>165100</xdr:colOff>
      <xdr:row>71</xdr:row>
      <xdr:rowOff>141939</xdr:rowOff>
    </xdr:to>
    <xdr:sp macro="" textlink="">
      <xdr:nvSpPr>
        <xdr:cNvPr id="199" name="楕円 198"/>
        <xdr:cNvSpPr/>
      </xdr:nvSpPr>
      <xdr:spPr>
        <a:xfrm>
          <a:off x="1968500" y="122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158466</xdr:rowOff>
    </xdr:from>
    <xdr:ext cx="599010" cy="259045"/>
    <xdr:sp macro="" textlink="">
      <xdr:nvSpPr>
        <xdr:cNvPr id="200" name="テキスト ボックス 199"/>
        <xdr:cNvSpPr txBox="1"/>
      </xdr:nvSpPr>
      <xdr:spPr>
        <a:xfrm>
          <a:off x="1719795" y="119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82227</xdr:rowOff>
    </xdr:from>
    <xdr:to>
      <xdr:col>6</xdr:col>
      <xdr:colOff>38100</xdr:colOff>
      <xdr:row>72</xdr:row>
      <xdr:rowOff>12377</xdr:rowOff>
    </xdr:to>
    <xdr:sp macro="" textlink="">
      <xdr:nvSpPr>
        <xdr:cNvPr id="201" name="楕円 200"/>
        <xdr:cNvSpPr/>
      </xdr:nvSpPr>
      <xdr:spPr>
        <a:xfrm>
          <a:off x="1079500" y="122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28904</xdr:rowOff>
    </xdr:from>
    <xdr:ext cx="599010" cy="259045"/>
    <xdr:sp macro="" textlink="">
      <xdr:nvSpPr>
        <xdr:cNvPr id="202" name="テキスト ボックス 201"/>
        <xdr:cNvSpPr txBox="1"/>
      </xdr:nvSpPr>
      <xdr:spPr>
        <a:xfrm>
          <a:off x="830795" y="1203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35409</xdr:rowOff>
    </xdr:from>
    <xdr:to>
      <xdr:col>24</xdr:col>
      <xdr:colOff>63500</xdr:colOff>
      <xdr:row>97</xdr:row>
      <xdr:rowOff>45174</xdr:rowOff>
    </xdr:to>
    <xdr:cxnSp macro="">
      <xdr:nvCxnSpPr>
        <xdr:cNvPr id="234" name="直線コネクタ 233"/>
        <xdr:cNvCxnSpPr/>
      </xdr:nvCxnSpPr>
      <xdr:spPr>
        <a:xfrm flipV="1">
          <a:off x="3797300" y="16666059"/>
          <a:ext cx="8382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5" name="衛生費平均値テキスト"/>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45174</xdr:rowOff>
    </xdr:from>
    <xdr:to>
      <xdr:col>19</xdr:col>
      <xdr:colOff>177800</xdr:colOff>
      <xdr:row>97</xdr:row>
      <xdr:rowOff>47461</xdr:rowOff>
    </xdr:to>
    <xdr:cxnSp macro="">
      <xdr:nvCxnSpPr>
        <xdr:cNvPr id="237" name="直線コネクタ 236"/>
        <xdr:cNvCxnSpPr/>
      </xdr:nvCxnSpPr>
      <xdr:spPr>
        <a:xfrm flipV="1">
          <a:off x="2908300" y="166758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9" name="テキスト ボックス 238"/>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47461</xdr:rowOff>
    </xdr:from>
    <xdr:to>
      <xdr:col>15</xdr:col>
      <xdr:colOff>50800</xdr:colOff>
      <xdr:row>97</xdr:row>
      <xdr:rowOff>74859</xdr:rowOff>
    </xdr:to>
    <xdr:cxnSp macro="">
      <xdr:nvCxnSpPr>
        <xdr:cNvPr id="240" name="直線コネクタ 239"/>
        <xdr:cNvCxnSpPr/>
      </xdr:nvCxnSpPr>
      <xdr:spPr>
        <a:xfrm flipV="1">
          <a:off x="2019300" y="16678111"/>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74859</xdr:rowOff>
    </xdr:from>
    <xdr:to>
      <xdr:col>10</xdr:col>
      <xdr:colOff>114300</xdr:colOff>
      <xdr:row>97</xdr:row>
      <xdr:rowOff>85652</xdr:rowOff>
    </xdr:to>
    <xdr:cxnSp macro="">
      <xdr:nvCxnSpPr>
        <xdr:cNvPr id="243" name="直線コネクタ 242"/>
        <xdr:cNvCxnSpPr/>
      </xdr:nvCxnSpPr>
      <xdr:spPr>
        <a:xfrm flipV="1">
          <a:off x="1130300" y="16705509"/>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5" name="テキスト ボックス 244"/>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125449</xdr:rowOff>
    </xdr:from>
    <xdr:ext cx="534377" cy="259045"/>
    <xdr:sp macro="" textlink="">
      <xdr:nvSpPr>
        <xdr:cNvPr id="247" name="テキスト ボックス 246"/>
        <xdr:cNvSpPr txBox="1"/>
      </xdr:nvSpPr>
      <xdr:spPr>
        <a:xfrm>
          <a:off x="863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156059</xdr:rowOff>
    </xdr:from>
    <xdr:to>
      <xdr:col>24</xdr:col>
      <xdr:colOff>114300</xdr:colOff>
      <xdr:row>97</xdr:row>
      <xdr:rowOff>86209</xdr:rowOff>
    </xdr:to>
    <xdr:sp macro="" textlink="">
      <xdr:nvSpPr>
        <xdr:cNvPr id="253" name="楕円 252"/>
        <xdr:cNvSpPr/>
      </xdr:nvSpPr>
      <xdr:spPr>
        <a:xfrm>
          <a:off x="4584700" y="1661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134486</xdr:rowOff>
    </xdr:from>
    <xdr:ext cx="534377" cy="259045"/>
    <xdr:sp macro="" textlink="">
      <xdr:nvSpPr>
        <xdr:cNvPr id="254" name="衛生費該当値テキスト"/>
        <xdr:cNvSpPr txBox="1"/>
      </xdr:nvSpPr>
      <xdr:spPr>
        <a:xfrm>
          <a:off x="4686300" y="1659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165824</xdr:rowOff>
    </xdr:from>
    <xdr:to>
      <xdr:col>20</xdr:col>
      <xdr:colOff>38100</xdr:colOff>
      <xdr:row>97</xdr:row>
      <xdr:rowOff>95974</xdr:rowOff>
    </xdr:to>
    <xdr:sp macro="" textlink="">
      <xdr:nvSpPr>
        <xdr:cNvPr id="255" name="楕円 254"/>
        <xdr:cNvSpPr/>
      </xdr:nvSpPr>
      <xdr:spPr>
        <a:xfrm>
          <a:off x="3746500" y="166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87101</xdr:rowOff>
    </xdr:from>
    <xdr:ext cx="534377" cy="259045"/>
    <xdr:sp macro="" textlink="">
      <xdr:nvSpPr>
        <xdr:cNvPr id="256" name="テキスト ボックス 255"/>
        <xdr:cNvSpPr txBox="1"/>
      </xdr:nvSpPr>
      <xdr:spPr>
        <a:xfrm>
          <a:off x="3530111" y="167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168111</xdr:rowOff>
    </xdr:from>
    <xdr:to>
      <xdr:col>15</xdr:col>
      <xdr:colOff>101600</xdr:colOff>
      <xdr:row>97</xdr:row>
      <xdr:rowOff>98261</xdr:rowOff>
    </xdr:to>
    <xdr:sp macro="" textlink="">
      <xdr:nvSpPr>
        <xdr:cNvPr id="257" name="楕円 256"/>
        <xdr:cNvSpPr/>
      </xdr:nvSpPr>
      <xdr:spPr>
        <a:xfrm>
          <a:off x="2857500" y="166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89388</xdr:rowOff>
    </xdr:from>
    <xdr:ext cx="534377" cy="259045"/>
    <xdr:sp macro="" textlink="">
      <xdr:nvSpPr>
        <xdr:cNvPr id="258" name="テキスト ボックス 257"/>
        <xdr:cNvSpPr txBox="1"/>
      </xdr:nvSpPr>
      <xdr:spPr>
        <a:xfrm>
          <a:off x="2641111" y="167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24059</xdr:rowOff>
    </xdr:from>
    <xdr:to>
      <xdr:col>10</xdr:col>
      <xdr:colOff>165100</xdr:colOff>
      <xdr:row>97</xdr:row>
      <xdr:rowOff>125659</xdr:rowOff>
    </xdr:to>
    <xdr:sp macro="" textlink="">
      <xdr:nvSpPr>
        <xdr:cNvPr id="259" name="楕円 258"/>
        <xdr:cNvSpPr/>
      </xdr:nvSpPr>
      <xdr:spPr>
        <a:xfrm>
          <a:off x="1968500" y="1665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116786</xdr:rowOff>
    </xdr:from>
    <xdr:ext cx="534377" cy="259045"/>
    <xdr:sp macro="" textlink="">
      <xdr:nvSpPr>
        <xdr:cNvPr id="260" name="テキスト ボックス 259"/>
        <xdr:cNvSpPr txBox="1"/>
      </xdr:nvSpPr>
      <xdr:spPr>
        <a:xfrm>
          <a:off x="1752111" y="1674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34852</xdr:rowOff>
    </xdr:from>
    <xdr:to>
      <xdr:col>6</xdr:col>
      <xdr:colOff>38100</xdr:colOff>
      <xdr:row>97</xdr:row>
      <xdr:rowOff>136452</xdr:rowOff>
    </xdr:to>
    <xdr:sp macro="" textlink="">
      <xdr:nvSpPr>
        <xdr:cNvPr id="261" name="楕円 260"/>
        <xdr:cNvSpPr/>
      </xdr:nvSpPr>
      <xdr:spPr>
        <a:xfrm>
          <a:off x="1079500" y="166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127579</xdr:rowOff>
    </xdr:from>
    <xdr:ext cx="534377" cy="259045"/>
    <xdr:sp macro="" textlink="">
      <xdr:nvSpPr>
        <xdr:cNvPr id="262" name="テキスト ボックス 261"/>
        <xdr:cNvSpPr txBox="1"/>
      </xdr:nvSpPr>
      <xdr:spPr>
        <a:xfrm>
          <a:off x="863111" y="1675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97409</xdr:rowOff>
    </xdr:from>
    <xdr:to>
      <xdr:col>55</xdr:col>
      <xdr:colOff>0</xdr:colOff>
      <xdr:row>32</xdr:row>
      <xdr:rowOff>34087</xdr:rowOff>
    </xdr:to>
    <xdr:cxnSp macro="">
      <xdr:nvCxnSpPr>
        <xdr:cNvPr id="289" name="直線コネクタ 288"/>
        <xdr:cNvCxnSpPr/>
      </xdr:nvCxnSpPr>
      <xdr:spPr>
        <a:xfrm flipV="1">
          <a:off x="9639300" y="5412359"/>
          <a:ext cx="8382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126992</xdr:rowOff>
    </xdr:from>
    <xdr:ext cx="378565" cy="259045"/>
    <xdr:sp macro="" textlink="">
      <xdr:nvSpPr>
        <xdr:cNvPr id="290" name="労働費平均値テキスト"/>
        <xdr:cNvSpPr txBox="1"/>
      </xdr:nvSpPr>
      <xdr:spPr>
        <a:xfrm>
          <a:off x="10528300" y="6470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34087</xdr:rowOff>
    </xdr:from>
    <xdr:to>
      <xdr:col>50</xdr:col>
      <xdr:colOff>114300</xdr:colOff>
      <xdr:row>32</xdr:row>
      <xdr:rowOff>35230</xdr:rowOff>
    </xdr:to>
    <xdr:cxnSp macro="">
      <xdr:nvCxnSpPr>
        <xdr:cNvPr id="292" name="直線コネクタ 291"/>
        <xdr:cNvCxnSpPr/>
      </xdr:nvCxnSpPr>
      <xdr:spPr>
        <a:xfrm flipV="1">
          <a:off x="8750300" y="552048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75328</xdr:rowOff>
    </xdr:from>
    <xdr:ext cx="378565" cy="259045"/>
    <xdr:sp macro="" textlink="">
      <xdr:nvSpPr>
        <xdr:cNvPr id="294" name="テキスト ボックス 293"/>
        <xdr:cNvSpPr txBox="1"/>
      </xdr:nvSpPr>
      <xdr:spPr>
        <a:xfrm>
          <a:off x="9450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35230</xdr:rowOff>
    </xdr:from>
    <xdr:to>
      <xdr:col>45</xdr:col>
      <xdr:colOff>177800</xdr:colOff>
      <xdr:row>32</xdr:row>
      <xdr:rowOff>52146</xdr:rowOff>
    </xdr:to>
    <xdr:cxnSp macro="">
      <xdr:nvCxnSpPr>
        <xdr:cNvPr id="295" name="直線コネクタ 294"/>
        <xdr:cNvCxnSpPr/>
      </xdr:nvCxnSpPr>
      <xdr:spPr>
        <a:xfrm flipV="1">
          <a:off x="7861300" y="552163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69156</xdr:rowOff>
    </xdr:from>
    <xdr:ext cx="378565" cy="259045"/>
    <xdr:sp macro="" textlink="">
      <xdr:nvSpPr>
        <xdr:cNvPr id="297" name="テキスト ボックス 296"/>
        <xdr:cNvSpPr txBox="1"/>
      </xdr:nvSpPr>
      <xdr:spPr>
        <a:xfrm>
          <a:off x="8561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52146</xdr:rowOff>
    </xdr:from>
    <xdr:to>
      <xdr:col>41</xdr:col>
      <xdr:colOff>50800</xdr:colOff>
      <xdr:row>32</xdr:row>
      <xdr:rowOff>96038</xdr:rowOff>
    </xdr:to>
    <xdr:cxnSp macro="">
      <xdr:nvCxnSpPr>
        <xdr:cNvPr id="298" name="直線コネクタ 297"/>
        <xdr:cNvCxnSpPr/>
      </xdr:nvCxnSpPr>
      <xdr:spPr>
        <a:xfrm flipV="1">
          <a:off x="6972300" y="5538546"/>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63669</xdr:rowOff>
    </xdr:from>
    <xdr:ext cx="378565" cy="259045"/>
    <xdr:sp macro="" textlink="">
      <xdr:nvSpPr>
        <xdr:cNvPr id="300" name="テキスト ボックス 299"/>
        <xdr:cNvSpPr txBox="1"/>
      </xdr:nvSpPr>
      <xdr:spPr>
        <a:xfrm>
          <a:off x="7672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29151</xdr:rowOff>
    </xdr:from>
    <xdr:ext cx="378565" cy="259045"/>
    <xdr:sp macro="" textlink="">
      <xdr:nvSpPr>
        <xdr:cNvPr id="302" name="テキスト ボックス 301"/>
        <xdr:cNvSpPr txBox="1"/>
      </xdr:nvSpPr>
      <xdr:spPr>
        <a:xfrm>
          <a:off x="6783017" y="65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46609</xdr:rowOff>
    </xdr:from>
    <xdr:to>
      <xdr:col>55</xdr:col>
      <xdr:colOff>50800</xdr:colOff>
      <xdr:row>31</xdr:row>
      <xdr:rowOff>148209</xdr:rowOff>
    </xdr:to>
    <xdr:sp macro="" textlink="">
      <xdr:nvSpPr>
        <xdr:cNvPr id="308" name="楕円 307"/>
        <xdr:cNvSpPr/>
      </xdr:nvSpPr>
      <xdr:spPr>
        <a:xfrm>
          <a:off x="10426700" y="53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171086</xdr:rowOff>
    </xdr:from>
    <xdr:ext cx="469744" cy="259045"/>
    <xdr:sp macro="" textlink="">
      <xdr:nvSpPr>
        <xdr:cNvPr id="309" name="労働費該当値テキスト"/>
        <xdr:cNvSpPr txBox="1"/>
      </xdr:nvSpPr>
      <xdr:spPr>
        <a:xfrm>
          <a:off x="10528300" y="531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154737</xdr:rowOff>
    </xdr:from>
    <xdr:to>
      <xdr:col>50</xdr:col>
      <xdr:colOff>165100</xdr:colOff>
      <xdr:row>32</xdr:row>
      <xdr:rowOff>84887</xdr:rowOff>
    </xdr:to>
    <xdr:sp macro="" textlink="">
      <xdr:nvSpPr>
        <xdr:cNvPr id="310" name="楕円 309"/>
        <xdr:cNvSpPr/>
      </xdr:nvSpPr>
      <xdr:spPr>
        <a:xfrm>
          <a:off x="9588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101414</xdr:rowOff>
    </xdr:from>
    <xdr:ext cx="469744" cy="259045"/>
    <xdr:sp macro="" textlink="">
      <xdr:nvSpPr>
        <xdr:cNvPr id="311" name="テキスト ボックス 310"/>
        <xdr:cNvSpPr txBox="1"/>
      </xdr:nvSpPr>
      <xdr:spPr>
        <a:xfrm>
          <a:off x="9404428" y="52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155880</xdr:rowOff>
    </xdr:from>
    <xdr:to>
      <xdr:col>46</xdr:col>
      <xdr:colOff>38100</xdr:colOff>
      <xdr:row>32</xdr:row>
      <xdr:rowOff>86030</xdr:rowOff>
    </xdr:to>
    <xdr:sp macro="" textlink="">
      <xdr:nvSpPr>
        <xdr:cNvPr id="312" name="楕円 311"/>
        <xdr:cNvSpPr/>
      </xdr:nvSpPr>
      <xdr:spPr>
        <a:xfrm>
          <a:off x="8699500" y="54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102557</xdr:rowOff>
    </xdr:from>
    <xdr:ext cx="469744" cy="259045"/>
    <xdr:sp macro="" textlink="">
      <xdr:nvSpPr>
        <xdr:cNvPr id="313" name="テキスト ボックス 312"/>
        <xdr:cNvSpPr txBox="1"/>
      </xdr:nvSpPr>
      <xdr:spPr>
        <a:xfrm>
          <a:off x="8515428" y="52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1346</xdr:rowOff>
    </xdr:from>
    <xdr:to>
      <xdr:col>41</xdr:col>
      <xdr:colOff>101600</xdr:colOff>
      <xdr:row>32</xdr:row>
      <xdr:rowOff>102946</xdr:rowOff>
    </xdr:to>
    <xdr:sp macro="" textlink="">
      <xdr:nvSpPr>
        <xdr:cNvPr id="314" name="楕円 313"/>
        <xdr:cNvSpPr/>
      </xdr:nvSpPr>
      <xdr:spPr>
        <a:xfrm>
          <a:off x="7810500" y="548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119473</xdr:rowOff>
    </xdr:from>
    <xdr:ext cx="469744" cy="259045"/>
    <xdr:sp macro="" textlink="">
      <xdr:nvSpPr>
        <xdr:cNvPr id="315" name="テキスト ボックス 314"/>
        <xdr:cNvSpPr txBox="1"/>
      </xdr:nvSpPr>
      <xdr:spPr>
        <a:xfrm>
          <a:off x="7626428" y="526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45238</xdr:rowOff>
    </xdr:from>
    <xdr:to>
      <xdr:col>36</xdr:col>
      <xdr:colOff>165100</xdr:colOff>
      <xdr:row>32</xdr:row>
      <xdr:rowOff>146838</xdr:rowOff>
    </xdr:to>
    <xdr:sp macro="" textlink="">
      <xdr:nvSpPr>
        <xdr:cNvPr id="316" name="楕円 315"/>
        <xdr:cNvSpPr/>
      </xdr:nvSpPr>
      <xdr:spPr>
        <a:xfrm>
          <a:off x="6921500" y="55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163365</xdr:rowOff>
    </xdr:from>
    <xdr:ext cx="469744" cy="259045"/>
    <xdr:sp macro="" textlink="">
      <xdr:nvSpPr>
        <xdr:cNvPr id="317" name="テキスト ボックス 316"/>
        <xdr:cNvSpPr txBox="1"/>
      </xdr:nvSpPr>
      <xdr:spPr>
        <a:xfrm>
          <a:off x="6737428" y="53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60604</xdr:rowOff>
    </xdr:from>
    <xdr:to>
      <xdr:col>55</xdr:col>
      <xdr:colOff>0</xdr:colOff>
      <xdr:row>58</xdr:row>
      <xdr:rowOff>86779</xdr:rowOff>
    </xdr:to>
    <xdr:cxnSp macro="">
      <xdr:nvCxnSpPr>
        <xdr:cNvPr id="346" name="直線コネクタ 345"/>
        <xdr:cNvCxnSpPr/>
      </xdr:nvCxnSpPr>
      <xdr:spPr>
        <a:xfrm>
          <a:off x="9639300" y="10004704"/>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41249</xdr:rowOff>
    </xdr:from>
    <xdr:to>
      <xdr:col>50</xdr:col>
      <xdr:colOff>114300</xdr:colOff>
      <xdr:row>58</xdr:row>
      <xdr:rowOff>60604</xdr:rowOff>
    </xdr:to>
    <xdr:cxnSp macro="">
      <xdr:nvCxnSpPr>
        <xdr:cNvPr id="349" name="直線コネクタ 348"/>
        <xdr:cNvCxnSpPr/>
      </xdr:nvCxnSpPr>
      <xdr:spPr>
        <a:xfrm>
          <a:off x="8750300" y="9985349"/>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169422</xdr:rowOff>
    </xdr:from>
    <xdr:ext cx="534377" cy="259045"/>
    <xdr:sp macro="" textlink="">
      <xdr:nvSpPr>
        <xdr:cNvPr id="351" name="テキスト ボックス 350"/>
        <xdr:cNvSpPr txBox="1"/>
      </xdr:nvSpPr>
      <xdr:spPr>
        <a:xfrm>
          <a:off x="9372111" y="95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41249</xdr:rowOff>
    </xdr:from>
    <xdr:to>
      <xdr:col>45</xdr:col>
      <xdr:colOff>177800</xdr:colOff>
      <xdr:row>58</xdr:row>
      <xdr:rowOff>119138</xdr:rowOff>
    </xdr:to>
    <xdr:cxnSp macro="">
      <xdr:nvCxnSpPr>
        <xdr:cNvPr id="352" name="直線コネクタ 351"/>
        <xdr:cNvCxnSpPr/>
      </xdr:nvCxnSpPr>
      <xdr:spPr>
        <a:xfrm flipV="1">
          <a:off x="7861300" y="9985349"/>
          <a:ext cx="889000" cy="7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21353</xdr:rowOff>
    </xdr:from>
    <xdr:ext cx="534377" cy="259045"/>
    <xdr:sp macro="" textlink="">
      <xdr:nvSpPr>
        <xdr:cNvPr id="354" name="テキスト ボックス 353"/>
        <xdr:cNvSpPr txBox="1"/>
      </xdr:nvSpPr>
      <xdr:spPr>
        <a:xfrm>
          <a:off x="8483111" y="96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37833</xdr:rowOff>
    </xdr:from>
    <xdr:to>
      <xdr:col>41</xdr:col>
      <xdr:colOff>50800</xdr:colOff>
      <xdr:row>58</xdr:row>
      <xdr:rowOff>119138</xdr:rowOff>
    </xdr:to>
    <xdr:cxnSp macro="">
      <xdr:nvCxnSpPr>
        <xdr:cNvPr id="355" name="直線コネクタ 354"/>
        <xdr:cNvCxnSpPr/>
      </xdr:nvCxnSpPr>
      <xdr:spPr>
        <a:xfrm>
          <a:off x="6972300" y="9981933"/>
          <a:ext cx="8890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8983</xdr:rowOff>
    </xdr:from>
    <xdr:ext cx="534377" cy="259045"/>
    <xdr:sp macro="" textlink="">
      <xdr:nvSpPr>
        <xdr:cNvPr id="357" name="テキスト ボックス 356"/>
        <xdr:cNvSpPr txBox="1"/>
      </xdr:nvSpPr>
      <xdr:spPr>
        <a:xfrm>
          <a:off x="7594111" y="9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5198</xdr:rowOff>
    </xdr:from>
    <xdr:ext cx="534377" cy="259045"/>
    <xdr:sp macro="" textlink="">
      <xdr:nvSpPr>
        <xdr:cNvPr id="359" name="テキスト ボックス 358"/>
        <xdr:cNvSpPr txBox="1"/>
      </xdr:nvSpPr>
      <xdr:spPr>
        <a:xfrm>
          <a:off x="6705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35979</xdr:rowOff>
    </xdr:from>
    <xdr:to>
      <xdr:col>55</xdr:col>
      <xdr:colOff>50800</xdr:colOff>
      <xdr:row>58</xdr:row>
      <xdr:rowOff>137579</xdr:rowOff>
    </xdr:to>
    <xdr:sp macro="" textlink="">
      <xdr:nvSpPr>
        <xdr:cNvPr id="365" name="楕円 364"/>
        <xdr:cNvSpPr/>
      </xdr:nvSpPr>
      <xdr:spPr>
        <a:xfrm>
          <a:off x="10426700" y="99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122356</xdr:rowOff>
    </xdr:from>
    <xdr:ext cx="534377" cy="259045"/>
    <xdr:sp macro="" textlink="">
      <xdr:nvSpPr>
        <xdr:cNvPr id="366" name="農林水産業費該当値テキスト"/>
        <xdr:cNvSpPr txBox="1"/>
      </xdr:nvSpPr>
      <xdr:spPr>
        <a:xfrm>
          <a:off x="10528300" y="98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9804</xdr:rowOff>
    </xdr:from>
    <xdr:to>
      <xdr:col>50</xdr:col>
      <xdr:colOff>165100</xdr:colOff>
      <xdr:row>58</xdr:row>
      <xdr:rowOff>111404</xdr:rowOff>
    </xdr:to>
    <xdr:sp macro="" textlink="">
      <xdr:nvSpPr>
        <xdr:cNvPr id="367" name="楕円 366"/>
        <xdr:cNvSpPr/>
      </xdr:nvSpPr>
      <xdr:spPr>
        <a:xfrm>
          <a:off x="9588500" y="99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102531</xdr:rowOff>
    </xdr:from>
    <xdr:ext cx="534377" cy="259045"/>
    <xdr:sp macro="" textlink="">
      <xdr:nvSpPr>
        <xdr:cNvPr id="368" name="テキスト ボックス 367"/>
        <xdr:cNvSpPr txBox="1"/>
      </xdr:nvSpPr>
      <xdr:spPr>
        <a:xfrm>
          <a:off x="9372111" y="100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161899</xdr:rowOff>
    </xdr:from>
    <xdr:to>
      <xdr:col>46</xdr:col>
      <xdr:colOff>38100</xdr:colOff>
      <xdr:row>58</xdr:row>
      <xdr:rowOff>92049</xdr:rowOff>
    </xdr:to>
    <xdr:sp macro="" textlink="">
      <xdr:nvSpPr>
        <xdr:cNvPr id="369" name="楕円 368"/>
        <xdr:cNvSpPr/>
      </xdr:nvSpPr>
      <xdr:spPr>
        <a:xfrm>
          <a:off x="8699500" y="99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83176</xdr:rowOff>
    </xdr:from>
    <xdr:ext cx="534377" cy="259045"/>
    <xdr:sp macro="" textlink="">
      <xdr:nvSpPr>
        <xdr:cNvPr id="370" name="テキスト ボックス 369"/>
        <xdr:cNvSpPr txBox="1"/>
      </xdr:nvSpPr>
      <xdr:spPr>
        <a:xfrm>
          <a:off x="8483111" y="1002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68338</xdr:rowOff>
    </xdr:from>
    <xdr:to>
      <xdr:col>41</xdr:col>
      <xdr:colOff>101600</xdr:colOff>
      <xdr:row>58</xdr:row>
      <xdr:rowOff>169938</xdr:rowOff>
    </xdr:to>
    <xdr:sp macro="" textlink="">
      <xdr:nvSpPr>
        <xdr:cNvPr id="371" name="楕円 370"/>
        <xdr:cNvSpPr/>
      </xdr:nvSpPr>
      <xdr:spPr>
        <a:xfrm>
          <a:off x="7810500" y="100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161065</xdr:rowOff>
    </xdr:from>
    <xdr:ext cx="469744" cy="259045"/>
    <xdr:sp macro="" textlink="">
      <xdr:nvSpPr>
        <xdr:cNvPr id="372" name="テキスト ボックス 371"/>
        <xdr:cNvSpPr txBox="1"/>
      </xdr:nvSpPr>
      <xdr:spPr>
        <a:xfrm>
          <a:off x="7626428" y="1010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158483</xdr:rowOff>
    </xdr:from>
    <xdr:to>
      <xdr:col>36</xdr:col>
      <xdr:colOff>165100</xdr:colOff>
      <xdr:row>58</xdr:row>
      <xdr:rowOff>88633</xdr:rowOff>
    </xdr:to>
    <xdr:sp macro="" textlink="">
      <xdr:nvSpPr>
        <xdr:cNvPr id="373" name="楕円 372"/>
        <xdr:cNvSpPr/>
      </xdr:nvSpPr>
      <xdr:spPr>
        <a:xfrm>
          <a:off x="6921500" y="99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79760</xdr:rowOff>
    </xdr:from>
    <xdr:ext cx="534377" cy="259045"/>
    <xdr:sp macro="" textlink="">
      <xdr:nvSpPr>
        <xdr:cNvPr id="374" name="テキスト ボックス 373"/>
        <xdr:cNvSpPr txBox="1"/>
      </xdr:nvSpPr>
      <xdr:spPr>
        <a:xfrm>
          <a:off x="6705111" y="100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150400</xdr:rowOff>
    </xdr:from>
    <xdr:to>
      <xdr:col>55</xdr:col>
      <xdr:colOff>0</xdr:colOff>
      <xdr:row>79</xdr:row>
      <xdr:rowOff>11401</xdr:rowOff>
    </xdr:to>
    <xdr:cxnSp macro="">
      <xdr:nvCxnSpPr>
        <xdr:cNvPr id="405" name="直線コネクタ 404"/>
        <xdr:cNvCxnSpPr/>
      </xdr:nvCxnSpPr>
      <xdr:spPr>
        <a:xfrm>
          <a:off x="9639300" y="13523500"/>
          <a:ext cx="838200" cy="3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150400</xdr:rowOff>
    </xdr:from>
    <xdr:to>
      <xdr:col>50</xdr:col>
      <xdr:colOff>114300</xdr:colOff>
      <xdr:row>78</xdr:row>
      <xdr:rowOff>162201</xdr:rowOff>
    </xdr:to>
    <xdr:cxnSp macro="">
      <xdr:nvCxnSpPr>
        <xdr:cNvPr id="408" name="直線コネクタ 407"/>
        <xdr:cNvCxnSpPr/>
      </xdr:nvCxnSpPr>
      <xdr:spPr>
        <a:xfrm flipV="1">
          <a:off x="8750300" y="13523500"/>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162201</xdr:rowOff>
    </xdr:from>
    <xdr:to>
      <xdr:col>45</xdr:col>
      <xdr:colOff>177800</xdr:colOff>
      <xdr:row>79</xdr:row>
      <xdr:rowOff>20154</xdr:rowOff>
    </xdr:to>
    <xdr:cxnSp macro="">
      <xdr:nvCxnSpPr>
        <xdr:cNvPr id="411" name="直線コネクタ 410"/>
        <xdr:cNvCxnSpPr/>
      </xdr:nvCxnSpPr>
      <xdr:spPr>
        <a:xfrm flipV="1">
          <a:off x="7861300" y="13535301"/>
          <a:ext cx="8890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149192</xdr:rowOff>
    </xdr:from>
    <xdr:to>
      <xdr:col>41</xdr:col>
      <xdr:colOff>50800</xdr:colOff>
      <xdr:row>79</xdr:row>
      <xdr:rowOff>20154</xdr:rowOff>
    </xdr:to>
    <xdr:cxnSp macro="">
      <xdr:nvCxnSpPr>
        <xdr:cNvPr id="414" name="直線コネクタ 413"/>
        <xdr:cNvCxnSpPr/>
      </xdr:nvCxnSpPr>
      <xdr:spPr>
        <a:xfrm>
          <a:off x="6972300" y="13522292"/>
          <a:ext cx="889000" cy="4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6" name="テキスト ボックス 415"/>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22347</xdr:rowOff>
    </xdr:from>
    <xdr:ext cx="534377" cy="259045"/>
    <xdr:sp macro="" textlink="">
      <xdr:nvSpPr>
        <xdr:cNvPr id="418" name="テキスト ボックス 417"/>
        <xdr:cNvSpPr txBox="1"/>
      </xdr:nvSpPr>
      <xdr:spPr>
        <a:xfrm>
          <a:off x="6705111" y="13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132051</xdr:rowOff>
    </xdr:from>
    <xdr:to>
      <xdr:col>55</xdr:col>
      <xdr:colOff>50800</xdr:colOff>
      <xdr:row>79</xdr:row>
      <xdr:rowOff>62201</xdr:rowOff>
    </xdr:to>
    <xdr:sp macro="" textlink="">
      <xdr:nvSpPr>
        <xdr:cNvPr id="424" name="楕円 423"/>
        <xdr:cNvSpPr/>
      </xdr:nvSpPr>
      <xdr:spPr>
        <a:xfrm>
          <a:off x="10426700" y="135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46978</xdr:rowOff>
    </xdr:from>
    <xdr:ext cx="469744" cy="259045"/>
    <xdr:sp macro="" textlink="">
      <xdr:nvSpPr>
        <xdr:cNvPr id="425" name="商工費該当値テキスト"/>
        <xdr:cNvSpPr txBox="1"/>
      </xdr:nvSpPr>
      <xdr:spPr>
        <a:xfrm>
          <a:off x="10528300" y="134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99600</xdr:rowOff>
    </xdr:from>
    <xdr:to>
      <xdr:col>50</xdr:col>
      <xdr:colOff>165100</xdr:colOff>
      <xdr:row>79</xdr:row>
      <xdr:rowOff>29750</xdr:rowOff>
    </xdr:to>
    <xdr:sp macro="" textlink="">
      <xdr:nvSpPr>
        <xdr:cNvPr id="426" name="楕円 425"/>
        <xdr:cNvSpPr/>
      </xdr:nvSpPr>
      <xdr:spPr>
        <a:xfrm>
          <a:off x="9588500" y="134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20877</xdr:rowOff>
    </xdr:from>
    <xdr:ext cx="534377" cy="259045"/>
    <xdr:sp macro="" textlink="">
      <xdr:nvSpPr>
        <xdr:cNvPr id="427" name="テキスト ボックス 426"/>
        <xdr:cNvSpPr txBox="1"/>
      </xdr:nvSpPr>
      <xdr:spPr>
        <a:xfrm>
          <a:off x="9372111" y="135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111401</xdr:rowOff>
    </xdr:from>
    <xdr:to>
      <xdr:col>46</xdr:col>
      <xdr:colOff>38100</xdr:colOff>
      <xdr:row>79</xdr:row>
      <xdr:rowOff>41551</xdr:rowOff>
    </xdr:to>
    <xdr:sp macro="" textlink="">
      <xdr:nvSpPr>
        <xdr:cNvPr id="428" name="楕円 427"/>
        <xdr:cNvSpPr/>
      </xdr:nvSpPr>
      <xdr:spPr>
        <a:xfrm>
          <a:off x="8699500" y="134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32678</xdr:rowOff>
    </xdr:from>
    <xdr:ext cx="469744" cy="259045"/>
    <xdr:sp macro="" textlink="">
      <xdr:nvSpPr>
        <xdr:cNvPr id="429" name="テキスト ボックス 428"/>
        <xdr:cNvSpPr txBox="1"/>
      </xdr:nvSpPr>
      <xdr:spPr>
        <a:xfrm>
          <a:off x="8515428" y="135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140804</xdr:rowOff>
    </xdr:from>
    <xdr:to>
      <xdr:col>41</xdr:col>
      <xdr:colOff>101600</xdr:colOff>
      <xdr:row>79</xdr:row>
      <xdr:rowOff>70954</xdr:rowOff>
    </xdr:to>
    <xdr:sp macro="" textlink="">
      <xdr:nvSpPr>
        <xdr:cNvPr id="430" name="楕円 429"/>
        <xdr:cNvSpPr/>
      </xdr:nvSpPr>
      <xdr:spPr>
        <a:xfrm>
          <a:off x="7810500" y="135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62081</xdr:rowOff>
    </xdr:from>
    <xdr:ext cx="469744" cy="259045"/>
    <xdr:sp macro="" textlink="">
      <xdr:nvSpPr>
        <xdr:cNvPr id="431" name="テキスト ボックス 430"/>
        <xdr:cNvSpPr txBox="1"/>
      </xdr:nvSpPr>
      <xdr:spPr>
        <a:xfrm>
          <a:off x="7626428" y="1360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98392</xdr:rowOff>
    </xdr:from>
    <xdr:to>
      <xdr:col>36</xdr:col>
      <xdr:colOff>165100</xdr:colOff>
      <xdr:row>79</xdr:row>
      <xdr:rowOff>28542</xdr:rowOff>
    </xdr:to>
    <xdr:sp macro="" textlink="">
      <xdr:nvSpPr>
        <xdr:cNvPr id="432" name="楕円 431"/>
        <xdr:cNvSpPr/>
      </xdr:nvSpPr>
      <xdr:spPr>
        <a:xfrm>
          <a:off x="6921500" y="1347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45069</xdr:rowOff>
    </xdr:from>
    <xdr:ext cx="534377" cy="259045"/>
    <xdr:sp macro="" textlink="">
      <xdr:nvSpPr>
        <xdr:cNvPr id="433" name="テキスト ボックス 432"/>
        <xdr:cNvSpPr txBox="1"/>
      </xdr:nvSpPr>
      <xdr:spPr>
        <a:xfrm>
          <a:off x="6705111" y="1324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98752</xdr:rowOff>
    </xdr:from>
    <xdr:to>
      <xdr:col>55</xdr:col>
      <xdr:colOff>0</xdr:colOff>
      <xdr:row>96</xdr:row>
      <xdr:rowOff>149661</xdr:rowOff>
    </xdr:to>
    <xdr:cxnSp macro="">
      <xdr:nvCxnSpPr>
        <xdr:cNvPr id="458" name="直線コネクタ 457"/>
        <xdr:cNvCxnSpPr/>
      </xdr:nvCxnSpPr>
      <xdr:spPr>
        <a:xfrm>
          <a:off x="9639300" y="16557952"/>
          <a:ext cx="838200" cy="5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85762</xdr:rowOff>
    </xdr:from>
    <xdr:to>
      <xdr:col>50</xdr:col>
      <xdr:colOff>114300</xdr:colOff>
      <xdr:row>96</xdr:row>
      <xdr:rowOff>98752</xdr:rowOff>
    </xdr:to>
    <xdr:cxnSp macro="">
      <xdr:nvCxnSpPr>
        <xdr:cNvPr id="461" name="直線コネクタ 460"/>
        <xdr:cNvCxnSpPr/>
      </xdr:nvCxnSpPr>
      <xdr:spPr>
        <a:xfrm>
          <a:off x="8750300" y="16544962"/>
          <a:ext cx="8890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24143</xdr:rowOff>
    </xdr:from>
    <xdr:to>
      <xdr:col>45</xdr:col>
      <xdr:colOff>177800</xdr:colOff>
      <xdr:row>96</xdr:row>
      <xdr:rowOff>85762</xdr:rowOff>
    </xdr:to>
    <xdr:cxnSp macro="">
      <xdr:nvCxnSpPr>
        <xdr:cNvPr id="464" name="直線コネクタ 463"/>
        <xdr:cNvCxnSpPr/>
      </xdr:nvCxnSpPr>
      <xdr:spPr>
        <a:xfrm>
          <a:off x="7861300" y="16483343"/>
          <a:ext cx="889000" cy="6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24143</xdr:rowOff>
    </xdr:from>
    <xdr:to>
      <xdr:col>41</xdr:col>
      <xdr:colOff>50800</xdr:colOff>
      <xdr:row>96</xdr:row>
      <xdr:rowOff>79835</xdr:rowOff>
    </xdr:to>
    <xdr:cxnSp macro="">
      <xdr:nvCxnSpPr>
        <xdr:cNvPr id="467" name="直線コネクタ 466"/>
        <xdr:cNvCxnSpPr/>
      </xdr:nvCxnSpPr>
      <xdr:spPr>
        <a:xfrm flipV="1">
          <a:off x="6972300" y="16483343"/>
          <a:ext cx="889000" cy="5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129306</xdr:rowOff>
    </xdr:from>
    <xdr:ext cx="534377" cy="259045"/>
    <xdr:sp macro="" textlink="">
      <xdr:nvSpPr>
        <xdr:cNvPr id="471" name="テキスト ボックス 470"/>
        <xdr:cNvSpPr txBox="1"/>
      </xdr:nvSpPr>
      <xdr:spPr>
        <a:xfrm>
          <a:off x="6705111" y="165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98861</xdr:rowOff>
    </xdr:from>
    <xdr:to>
      <xdr:col>55</xdr:col>
      <xdr:colOff>50800</xdr:colOff>
      <xdr:row>97</xdr:row>
      <xdr:rowOff>29011</xdr:rowOff>
    </xdr:to>
    <xdr:sp macro="" textlink="">
      <xdr:nvSpPr>
        <xdr:cNvPr id="477" name="楕円 476"/>
        <xdr:cNvSpPr/>
      </xdr:nvSpPr>
      <xdr:spPr>
        <a:xfrm>
          <a:off x="10426700" y="165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77288</xdr:rowOff>
    </xdr:from>
    <xdr:ext cx="534377" cy="259045"/>
    <xdr:sp macro="" textlink="">
      <xdr:nvSpPr>
        <xdr:cNvPr id="478" name="土木費該当値テキスト"/>
        <xdr:cNvSpPr txBox="1"/>
      </xdr:nvSpPr>
      <xdr:spPr>
        <a:xfrm>
          <a:off x="10528300" y="1653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47952</xdr:rowOff>
    </xdr:from>
    <xdr:to>
      <xdr:col>50</xdr:col>
      <xdr:colOff>165100</xdr:colOff>
      <xdr:row>96</xdr:row>
      <xdr:rowOff>149552</xdr:rowOff>
    </xdr:to>
    <xdr:sp macro="" textlink="">
      <xdr:nvSpPr>
        <xdr:cNvPr id="479" name="楕円 478"/>
        <xdr:cNvSpPr/>
      </xdr:nvSpPr>
      <xdr:spPr>
        <a:xfrm>
          <a:off x="9588500" y="1650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140679</xdr:rowOff>
    </xdr:from>
    <xdr:ext cx="534377" cy="259045"/>
    <xdr:sp macro="" textlink="">
      <xdr:nvSpPr>
        <xdr:cNvPr id="480" name="テキスト ボックス 479"/>
        <xdr:cNvSpPr txBox="1"/>
      </xdr:nvSpPr>
      <xdr:spPr>
        <a:xfrm>
          <a:off x="9372111" y="165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34962</xdr:rowOff>
    </xdr:from>
    <xdr:to>
      <xdr:col>46</xdr:col>
      <xdr:colOff>38100</xdr:colOff>
      <xdr:row>96</xdr:row>
      <xdr:rowOff>136562</xdr:rowOff>
    </xdr:to>
    <xdr:sp macro="" textlink="">
      <xdr:nvSpPr>
        <xdr:cNvPr id="481" name="楕円 480"/>
        <xdr:cNvSpPr/>
      </xdr:nvSpPr>
      <xdr:spPr>
        <a:xfrm>
          <a:off x="8699500" y="164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127689</xdr:rowOff>
    </xdr:from>
    <xdr:ext cx="534377" cy="259045"/>
    <xdr:sp macro="" textlink="">
      <xdr:nvSpPr>
        <xdr:cNvPr id="482" name="テキスト ボックス 481"/>
        <xdr:cNvSpPr txBox="1"/>
      </xdr:nvSpPr>
      <xdr:spPr>
        <a:xfrm>
          <a:off x="8483111" y="1658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144793</xdr:rowOff>
    </xdr:from>
    <xdr:to>
      <xdr:col>41</xdr:col>
      <xdr:colOff>101600</xdr:colOff>
      <xdr:row>96</xdr:row>
      <xdr:rowOff>74943</xdr:rowOff>
    </xdr:to>
    <xdr:sp macro="" textlink="">
      <xdr:nvSpPr>
        <xdr:cNvPr id="483" name="楕円 482"/>
        <xdr:cNvSpPr/>
      </xdr:nvSpPr>
      <xdr:spPr>
        <a:xfrm>
          <a:off x="7810500" y="164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91470</xdr:rowOff>
    </xdr:from>
    <xdr:ext cx="534377" cy="259045"/>
    <xdr:sp macro="" textlink="">
      <xdr:nvSpPr>
        <xdr:cNvPr id="484" name="テキスト ボックス 483"/>
        <xdr:cNvSpPr txBox="1"/>
      </xdr:nvSpPr>
      <xdr:spPr>
        <a:xfrm>
          <a:off x="7594111" y="162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29035</xdr:rowOff>
    </xdr:from>
    <xdr:to>
      <xdr:col>36</xdr:col>
      <xdr:colOff>165100</xdr:colOff>
      <xdr:row>96</xdr:row>
      <xdr:rowOff>130635</xdr:rowOff>
    </xdr:to>
    <xdr:sp macro="" textlink="">
      <xdr:nvSpPr>
        <xdr:cNvPr id="485" name="楕円 484"/>
        <xdr:cNvSpPr/>
      </xdr:nvSpPr>
      <xdr:spPr>
        <a:xfrm>
          <a:off x="6921500" y="164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147162</xdr:rowOff>
    </xdr:from>
    <xdr:ext cx="534377" cy="259045"/>
    <xdr:sp macro="" textlink="">
      <xdr:nvSpPr>
        <xdr:cNvPr id="486" name="テキスト ボックス 485"/>
        <xdr:cNvSpPr txBox="1"/>
      </xdr:nvSpPr>
      <xdr:spPr>
        <a:xfrm>
          <a:off x="6705111" y="162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34968</xdr:rowOff>
    </xdr:from>
    <xdr:to>
      <xdr:col>85</xdr:col>
      <xdr:colOff>127000</xdr:colOff>
      <xdr:row>37</xdr:row>
      <xdr:rowOff>76117</xdr:rowOff>
    </xdr:to>
    <xdr:cxnSp macro="">
      <xdr:nvCxnSpPr>
        <xdr:cNvPr id="518" name="直線コネクタ 517"/>
        <xdr:cNvCxnSpPr/>
      </xdr:nvCxnSpPr>
      <xdr:spPr>
        <a:xfrm>
          <a:off x="15481300" y="6378618"/>
          <a:ext cx="8382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95644</xdr:rowOff>
    </xdr:from>
    <xdr:ext cx="534377" cy="259045"/>
    <xdr:sp macro="" textlink="">
      <xdr:nvSpPr>
        <xdr:cNvPr id="519" name="消防費平均値テキスト"/>
        <xdr:cNvSpPr txBox="1"/>
      </xdr:nvSpPr>
      <xdr:spPr>
        <a:xfrm>
          <a:off x="16370300" y="609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21481</xdr:rowOff>
    </xdr:from>
    <xdr:to>
      <xdr:col>81</xdr:col>
      <xdr:colOff>50800</xdr:colOff>
      <xdr:row>37</xdr:row>
      <xdr:rowOff>34968</xdr:rowOff>
    </xdr:to>
    <xdr:cxnSp macro="">
      <xdr:nvCxnSpPr>
        <xdr:cNvPr id="521" name="直線コネクタ 520"/>
        <xdr:cNvCxnSpPr/>
      </xdr:nvCxnSpPr>
      <xdr:spPr>
        <a:xfrm>
          <a:off x="14592300" y="6365131"/>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23" name="テキスト ボックス 522"/>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20436</xdr:rowOff>
    </xdr:from>
    <xdr:to>
      <xdr:col>76</xdr:col>
      <xdr:colOff>114300</xdr:colOff>
      <xdr:row>37</xdr:row>
      <xdr:rowOff>21481</xdr:rowOff>
    </xdr:to>
    <xdr:cxnSp macro="">
      <xdr:nvCxnSpPr>
        <xdr:cNvPr id="524" name="直線コネクタ 523"/>
        <xdr:cNvCxnSpPr/>
      </xdr:nvCxnSpPr>
      <xdr:spPr>
        <a:xfrm>
          <a:off x="13703300" y="6364086"/>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142803</xdr:rowOff>
    </xdr:from>
    <xdr:to>
      <xdr:col>71</xdr:col>
      <xdr:colOff>177800</xdr:colOff>
      <xdr:row>37</xdr:row>
      <xdr:rowOff>20436</xdr:rowOff>
    </xdr:to>
    <xdr:cxnSp macro="">
      <xdr:nvCxnSpPr>
        <xdr:cNvPr id="527" name="直線コネクタ 526"/>
        <xdr:cNvCxnSpPr/>
      </xdr:nvCxnSpPr>
      <xdr:spPr>
        <a:xfrm>
          <a:off x="12814300" y="6315003"/>
          <a:ext cx="889000" cy="4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42769</xdr:rowOff>
    </xdr:from>
    <xdr:ext cx="534377" cy="259045"/>
    <xdr:sp macro="" textlink="">
      <xdr:nvSpPr>
        <xdr:cNvPr id="531" name="テキスト ボックス 530"/>
        <xdr:cNvSpPr txBox="1"/>
      </xdr:nvSpPr>
      <xdr:spPr>
        <a:xfrm>
          <a:off x="12547111" y="63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25317</xdr:rowOff>
    </xdr:from>
    <xdr:to>
      <xdr:col>85</xdr:col>
      <xdr:colOff>177800</xdr:colOff>
      <xdr:row>37</xdr:row>
      <xdr:rowOff>126917</xdr:rowOff>
    </xdr:to>
    <xdr:sp macro="" textlink="">
      <xdr:nvSpPr>
        <xdr:cNvPr id="537" name="楕円 536"/>
        <xdr:cNvSpPr/>
      </xdr:nvSpPr>
      <xdr:spPr>
        <a:xfrm>
          <a:off x="16268700" y="63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3744</xdr:rowOff>
    </xdr:from>
    <xdr:ext cx="534377" cy="259045"/>
    <xdr:sp macro="" textlink="">
      <xdr:nvSpPr>
        <xdr:cNvPr id="538" name="消防費該当値テキスト"/>
        <xdr:cNvSpPr txBox="1"/>
      </xdr:nvSpPr>
      <xdr:spPr>
        <a:xfrm>
          <a:off x="16370300" y="63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155618</xdr:rowOff>
    </xdr:from>
    <xdr:to>
      <xdr:col>81</xdr:col>
      <xdr:colOff>101600</xdr:colOff>
      <xdr:row>37</xdr:row>
      <xdr:rowOff>85768</xdr:rowOff>
    </xdr:to>
    <xdr:sp macro="" textlink="">
      <xdr:nvSpPr>
        <xdr:cNvPr id="539" name="楕円 538"/>
        <xdr:cNvSpPr/>
      </xdr:nvSpPr>
      <xdr:spPr>
        <a:xfrm>
          <a:off x="15430500" y="63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40" name="テキスト ボックス 539"/>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142131</xdr:rowOff>
    </xdr:from>
    <xdr:to>
      <xdr:col>76</xdr:col>
      <xdr:colOff>165100</xdr:colOff>
      <xdr:row>37</xdr:row>
      <xdr:rowOff>72281</xdr:rowOff>
    </xdr:to>
    <xdr:sp macro="" textlink="">
      <xdr:nvSpPr>
        <xdr:cNvPr id="541" name="楕円 540"/>
        <xdr:cNvSpPr/>
      </xdr:nvSpPr>
      <xdr:spPr>
        <a:xfrm>
          <a:off x="14541500" y="63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63408</xdr:rowOff>
    </xdr:from>
    <xdr:ext cx="534377" cy="259045"/>
    <xdr:sp macro="" textlink="">
      <xdr:nvSpPr>
        <xdr:cNvPr id="542" name="テキスト ボックス 541"/>
        <xdr:cNvSpPr txBox="1"/>
      </xdr:nvSpPr>
      <xdr:spPr>
        <a:xfrm>
          <a:off x="14325111" y="640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141086</xdr:rowOff>
    </xdr:from>
    <xdr:to>
      <xdr:col>72</xdr:col>
      <xdr:colOff>38100</xdr:colOff>
      <xdr:row>37</xdr:row>
      <xdr:rowOff>71236</xdr:rowOff>
    </xdr:to>
    <xdr:sp macro="" textlink="">
      <xdr:nvSpPr>
        <xdr:cNvPr id="543" name="楕円 542"/>
        <xdr:cNvSpPr/>
      </xdr:nvSpPr>
      <xdr:spPr>
        <a:xfrm>
          <a:off x="13652500" y="631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87763</xdr:rowOff>
    </xdr:from>
    <xdr:ext cx="534377" cy="259045"/>
    <xdr:sp macro="" textlink="">
      <xdr:nvSpPr>
        <xdr:cNvPr id="544" name="テキスト ボックス 543"/>
        <xdr:cNvSpPr txBox="1"/>
      </xdr:nvSpPr>
      <xdr:spPr>
        <a:xfrm>
          <a:off x="13436111" y="608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92003</xdr:rowOff>
    </xdr:from>
    <xdr:to>
      <xdr:col>67</xdr:col>
      <xdr:colOff>101600</xdr:colOff>
      <xdr:row>37</xdr:row>
      <xdr:rowOff>22153</xdr:rowOff>
    </xdr:to>
    <xdr:sp macro="" textlink="">
      <xdr:nvSpPr>
        <xdr:cNvPr id="545" name="楕円 544"/>
        <xdr:cNvSpPr/>
      </xdr:nvSpPr>
      <xdr:spPr>
        <a:xfrm>
          <a:off x="12763500" y="62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38680</xdr:rowOff>
    </xdr:from>
    <xdr:ext cx="534377" cy="259045"/>
    <xdr:sp macro="" textlink="">
      <xdr:nvSpPr>
        <xdr:cNvPr id="546" name="テキスト ボックス 545"/>
        <xdr:cNvSpPr txBox="1"/>
      </xdr:nvSpPr>
      <xdr:spPr>
        <a:xfrm>
          <a:off x="12547111" y="60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147457</xdr:rowOff>
    </xdr:from>
    <xdr:to>
      <xdr:col>85</xdr:col>
      <xdr:colOff>127000</xdr:colOff>
      <xdr:row>57</xdr:row>
      <xdr:rowOff>77064</xdr:rowOff>
    </xdr:to>
    <xdr:cxnSp macro="">
      <xdr:nvCxnSpPr>
        <xdr:cNvPr id="575" name="直線コネクタ 574"/>
        <xdr:cNvCxnSpPr/>
      </xdr:nvCxnSpPr>
      <xdr:spPr>
        <a:xfrm flipV="1">
          <a:off x="15481300" y="9748657"/>
          <a:ext cx="838200" cy="10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77064</xdr:rowOff>
    </xdr:from>
    <xdr:to>
      <xdr:col>81</xdr:col>
      <xdr:colOff>50800</xdr:colOff>
      <xdr:row>57</xdr:row>
      <xdr:rowOff>90018</xdr:rowOff>
    </xdr:to>
    <xdr:cxnSp macro="">
      <xdr:nvCxnSpPr>
        <xdr:cNvPr id="578" name="直線コネクタ 577"/>
        <xdr:cNvCxnSpPr/>
      </xdr:nvCxnSpPr>
      <xdr:spPr>
        <a:xfrm flipV="1">
          <a:off x="14592300" y="984971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88699</xdr:rowOff>
    </xdr:from>
    <xdr:to>
      <xdr:col>76</xdr:col>
      <xdr:colOff>114300</xdr:colOff>
      <xdr:row>57</xdr:row>
      <xdr:rowOff>90018</xdr:rowOff>
    </xdr:to>
    <xdr:cxnSp macro="">
      <xdr:nvCxnSpPr>
        <xdr:cNvPr id="581" name="直線コネクタ 580"/>
        <xdr:cNvCxnSpPr/>
      </xdr:nvCxnSpPr>
      <xdr:spPr>
        <a:xfrm>
          <a:off x="13703300" y="9861349"/>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61435</xdr:rowOff>
    </xdr:from>
    <xdr:to>
      <xdr:col>71</xdr:col>
      <xdr:colOff>177800</xdr:colOff>
      <xdr:row>57</xdr:row>
      <xdr:rowOff>88699</xdr:rowOff>
    </xdr:to>
    <xdr:cxnSp macro="">
      <xdr:nvCxnSpPr>
        <xdr:cNvPr id="584" name="直線コネクタ 583"/>
        <xdr:cNvCxnSpPr/>
      </xdr:nvCxnSpPr>
      <xdr:spPr>
        <a:xfrm>
          <a:off x="12814300" y="9834085"/>
          <a:ext cx="889000" cy="2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96657</xdr:rowOff>
    </xdr:from>
    <xdr:to>
      <xdr:col>85</xdr:col>
      <xdr:colOff>177800</xdr:colOff>
      <xdr:row>57</xdr:row>
      <xdr:rowOff>26807</xdr:rowOff>
    </xdr:to>
    <xdr:sp macro="" textlink="">
      <xdr:nvSpPr>
        <xdr:cNvPr id="594" name="楕円 593"/>
        <xdr:cNvSpPr/>
      </xdr:nvSpPr>
      <xdr:spPr>
        <a:xfrm>
          <a:off x="16268700" y="969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75084</xdr:rowOff>
    </xdr:from>
    <xdr:ext cx="534377" cy="259045"/>
    <xdr:sp macro="" textlink="">
      <xdr:nvSpPr>
        <xdr:cNvPr id="595" name="教育費該当値テキスト"/>
        <xdr:cNvSpPr txBox="1"/>
      </xdr:nvSpPr>
      <xdr:spPr>
        <a:xfrm>
          <a:off x="16370300" y="967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26264</xdr:rowOff>
    </xdr:from>
    <xdr:to>
      <xdr:col>81</xdr:col>
      <xdr:colOff>101600</xdr:colOff>
      <xdr:row>57</xdr:row>
      <xdr:rowOff>127864</xdr:rowOff>
    </xdr:to>
    <xdr:sp macro="" textlink="">
      <xdr:nvSpPr>
        <xdr:cNvPr id="596" name="楕円 595"/>
        <xdr:cNvSpPr/>
      </xdr:nvSpPr>
      <xdr:spPr>
        <a:xfrm>
          <a:off x="15430500" y="97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118991</xdr:rowOff>
    </xdr:from>
    <xdr:ext cx="534377" cy="259045"/>
    <xdr:sp macro="" textlink="">
      <xdr:nvSpPr>
        <xdr:cNvPr id="597" name="テキスト ボックス 596"/>
        <xdr:cNvSpPr txBox="1"/>
      </xdr:nvSpPr>
      <xdr:spPr>
        <a:xfrm>
          <a:off x="15214111" y="98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39218</xdr:rowOff>
    </xdr:from>
    <xdr:to>
      <xdr:col>76</xdr:col>
      <xdr:colOff>165100</xdr:colOff>
      <xdr:row>57</xdr:row>
      <xdr:rowOff>140818</xdr:rowOff>
    </xdr:to>
    <xdr:sp macro="" textlink="">
      <xdr:nvSpPr>
        <xdr:cNvPr id="598" name="楕円 597"/>
        <xdr:cNvSpPr/>
      </xdr:nvSpPr>
      <xdr:spPr>
        <a:xfrm>
          <a:off x="14541500" y="98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131945</xdr:rowOff>
    </xdr:from>
    <xdr:ext cx="534377" cy="259045"/>
    <xdr:sp macro="" textlink="">
      <xdr:nvSpPr>
        <xdr:cNvPr id="599" name="テキスト ボックス 598"/>
        <xdr:cNvSpPr txBox="1"/>
      </xdr:nvSpPr>
      <xdr:spPr>
        <a:xfrm>
          <a:off x="14325111" y="99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37899</xdr:rowOff>
    </xdr:from>
    <xdr:to>
      <xdr:col>72</xdr:col>
      <xdr:colOff>38100</xdr:colOff>
      <xdr:row>57</xdr:row>
      <xdr:rowOff>139499</xdr:rowOff>
    </xdr:to>
    <xdr:sp macro="" textlink="">
      <xdr:nvSpPr>
        <xdr:cNvPr id="600" name="楕円 599"/>
        <xdr:cNvSpPr/>
      </xdr:nvSpPr>
      <xdr:spPr>
        <a:xfrm>
          <a:off x="13652500" y="98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130626</xdr:rowOff>
    </xdr:from>
    <xdr:ext cx="534377" cy="259045"/>
    <xdr:sp macro="" textlink="">
      <xdr:nvSpPr>
        <xdr:cNvPr id="601" name="テキスト ボックス 600"/>
        <xdr:cNvSpPr txBox="1"/>
      </xdr:nvSpPr>
      <xdr:spPr>
        <a:xfrm>
          <a:off x="13436111" y="990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10635</xdr:rowOff>
    </xdr:from>
    <xdr:to>
      <xdr:col>67</xdr:col>
      <xdr:colOff>101600</xdr:colOff>
      <xdr:row>57</xdr:row>
      <xdr:rowOff>112235</xdr:rowOff>
    </xdr:to>
    <xdr:sp macro="" textlink="">
      <xdr:nvSpPr>
        <xdr:cNvPr id="602" name="楕円 601"/>
        <xdr:cNvSpPr/>
      </xdr:nvSpPr>
      <xdr:spPr>
        <a:xfrm>
          <a:off x="12763500" y="97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103362</xdr:rowOff>
    </xdr:from>
    <xdr:ext cx="534377" cy="259045"/>
    <xdr:sp macro="" textlink="">
      <xdr:nvSpPr>
        <xdr:cNvPr id="603" name="テキスト ボックス 602"/>
        <xdr:cNvSpPr txBox="1"/>
      </xdr:nvSpPr>
      <xdr:spPr>
        <a:xfrm>
          <a:off x="12547111" y="987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63162</xdr:rowOff>
    </xdr:from>
    <xdr:to>
      <xdr:col>85</xdr:col>
      <xdr:colOff>127000</xdr:colOff>
      <xdr:row>79</xdr:row>
      <xdr:rowOff>94373</xdr:rowOff>
    </xdr:to>
    <xdr:cxnSp macro="">
      <xdr:nvCxnSpPr>
        <xdr:cNvPr id="634" name="直線コネクタ 633"/>
        <xdr:cNvCxnSpPr/>
      </xdr:nvCxnSpPr>
      <xdr:spPr>
        <a:xfrm flipV="1">
          <a:off x="15481300" y="13607712"/>
          <a:ext cx="838200" cy="3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94373</xdr:rowOff>
    </xdr:from>
    <xdr:to>
      <xdr:col>81</xdr:col>
      <xdr:colOff>50800</xdr:colOff>
      <xdr:row>79</xdr:row>
      <xdr:rowOff>97202</xdr:rowOff>
    </xdr:to>
    <xdr:cxnSp macro="">
      <xdr:nvCxnSpPr>
        <xdr:cNvPr id="637" name="直線コネクタ 636"/>
        <xdr:cNvCxnSpPr/>
      </xdr:nvCxnSpPr>
      <xdr:spPr>
        <a:xfrm flipV="1">
          <a:off x="14592300" y="13638923"/>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93033</xdr:rowOff>
    </xdr:from>
    <xdr:to>
      <xdr:col>76</xdr:col>
      <xdr:colOff>114300</xdr:colOff>
      <xdr:row>79</xdr:row>
      <xdr:rowOff>97202</xdr:rowOff>
    </xdr:to>
    <xdr:cxnSp macro="">
      <xdr:nvCxnSpPr>
        <xdr:cNvPr id="640" name="直線コネクタ 639"/>
        <xdr:cNvCxnSpPr/>
      </xdr:nvCxnSpPr>
      <xdr:spPr>
        <a:xfrm>
          <a:off x="13703300" y="13637583"/>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93033</xdr:rowOff>
    </xdr:from>
    <xdr:to>
      <xdr:col>71</xdr:col>
      <xdr:colOff>177800</xdr:colOff>
      <xdr:row>79</xdr:row>
      <xdr:rowOff>97464</xdr:rowOff>
    </xdr:to>
    <xdr:cxnSp macro="">
      <xdr:nvCxnSpPr>
        <xdr:cNvPr id="643" name="直線コネクタ 642"/>
        <xdr:cNvCxnSpPr/>
      </xdr:nvCxnSpPr>
      <xdr:spPr>
        <a:xfrm flipV="1">
          <a:off x="12814300" y="13637583"/>
          <a:ext cx="8890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7" name="テキスト ボックス 646"/>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12362</xdr:rowOff>
    </xdr:from>
    <xdr:to>
      <xdr:col>85</xdr:col>
      <xdr:colOff>177800</xdr:colOff>
      <xdr:row>79</xdr:row>
      <xdr:rowOff>113962</xdr:rowOff>
    </xdr:to>
    <xdr:sp macro="" textlink="">
      <xdr:nvSpPr>
        <xdr:cNvPr id="653" name="楕円 652"/>
        <xdr:cNvSpPr/>
      </xdr:nvSpPr>
      <xdr:spPr>
        <a:xfrm>
          <a:off x="16268700" y="135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131890</xdr:rowOff>
    </xdr:from>
    <xdr:ext cx="469744" cy="259045"/>
    <xdr:sp macro="" textlink="">
      <xdr:nvSpPr>
        <xdr:cNvPr id="654" name="災害復旧費該当値テキスト"/>
        <xdr:cNvSpPr txBox="1"/>
      </xdr:nvSpPr>
      <xdr:spPr>
        <a:xfrm>
          <a:off x="16370300" y="135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43573</xdr:rowOff>
    </xdr:from>
    <xdr:to>
      <xdr:col>81</xdr:col>
      <xdr:colOff>101600</xdr:colOff>
      <xdr:row>79</xdr:row>
      <xdr:rowOff>145173</xdr:rowOff>
    </xdr:to>
    <xdr:sp macro="" textlink="">
      <xdr:nvSpPr>
        <xdr:cNvPr id="655" name="楕円 654"/>
        <xdr:cNvSpPr/>
      </xdr:nvSpPr>
      <xdr:spPr>
        <a:xfrm>
          <a:off x="15430500" y="1358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136300</xdr:rowOff>
    </xdr:from>
    <xdr:ext cx="378565" cy="259045"/>
    <xdr:sp macro="" textlink="">
      <xdr:nvSpPr>
        <xdr:cNvPr id="656" name="テキスト ボックス 655"/>
        <xdr:cNvSpPr txBox="1"/>
      </xdr:nvSpPr>
      <xdr:spPr>
        <a:xfrm>
          <a:off x="15292017" y="1368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46402</xdr:rowOff>
    </xdr:from>
    <xdr:to>
      <xdr:col>76</xdr:col>
      <xdr:colOff>165100</xdr:colOff>
      <xdr:row>79</xdr:row>
      <xdr:rowOff>148002</xdr:rowOff>
    </xdr:to>
    <xdr:sp macro="" textlink="">
      <xdr:nvSpPr>
        <xdr:cNvPr id="657" name="楕円 656"/>
        <xdr:cNvSpPr/>
      </xdr:nvSpPr>
      <xdr:spPr>
        <a:xfrm>
          <a:off x="14541500" y="135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139129</xdr:rowOff>
    </xdr:from>
    <xdr:ext cx="378565" cy="259045"/>
    <xdr:sp macro="" textlink="">
      <xdr:nvSpPr>
        <xdr:cNvPr id="658" name="テキスト ボックス 657"/>
        <xdr:cNvSpPr txBox="1"/>
      </xdr:nvSpPr>
      <xdr:spPr>
        <a:xfrm>
          <a:off x="14403017" y="13683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42233</xdr:rowOff>
    </xdr:from>
    <xdr:to>
      <xdr:col>72</xdr:col>
      <xdr:colOff>38100</xdr:colOff>
      <xdr:row>79</xdr:row>
      <xdr:rowOff>143833</xdr:rowOff>
    </xdr:to>
    <xdr:sp macro="" textlink="">
      <xdr:nvSpPr>
        <xdr:cNvPr id="659" name="楕円 658"/>
        <xdr:cNvSpPr/>
      </xdr:nvSpPr>
      <xdr:spPr>
        <a:xfrm>
          <a:off x="13652500" y="135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134960</xdr:rowOff>
    </xdr:from>
    <xdr:ext cx="378565" cy="259045"/>
    <xdr:sp macro="" textlink="">
      <xdr:nvSpPr>
        <xdr:cNvPr id="660" name="テキスト ボックス 659"/>
        <xdr:cNvSpPr txBox="1"/>
      </xdr:nvSpPr>
      <xdr:spPr>
        <a:xfrm>
          <a:off x="13514017" y="13679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46664</xdr:rowOff>
    </xdr:from>
    <xdr:to>
      <xdr:col>67</xdr:col>
      <xdr:colOff>101600</xdr:colOff>
      <xdr:row>79</xdr:row>
      <xdr:rowOff>148264</xdr:rowOff>
    </xdr:to>
    <xdr:sp macro="" textlink="">
      <xdr:nvSpPr>
        <xdr:cNvPr id="661" name="楕円 660"/>
        <xdr:cNvSpPr/>
      </xdr:nvSpPr>
      <xdr:spPr>
        <a:xfrm>
          <a:off x="12763500" y="1359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139391</xdr:rowOff>
    </xdr:from>
    <xdr:ext cx="378565" cy="259045"/>
    <xdr:sp macro="" textlink="">
      <xdr:nvSpPr>
        <xdr:cNvPr id="662" name="テキスト ボックス 661"/>
        <xdr:cNvSpPr txBox="1"/>
      </xdr:nvSpPr>
      <xdr:spPr>
        <a:xfrm>
          <a:off x="12625017" y="1368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160882</xdr:rowOff>
    </xdr:from>
    <xdr:to>
      <xdr:col>85</xdr:col>
      <xdr:colOff>127000</xdr:colOff>
      <xdr:row>97</xdr:row>
      <xdr:rowOff>165967</xdr:rowOff>
    </xdr:to>
    <xdr:cxnSp macro="">
      <xdr:nvCxnSpPr>
        <xdr:cNvPr id="689" name="直線コネクタ 688"/>
        <xdr:cNvCxnSpPr/>
      </xdr:nvCxnSpPr>
      <xdr:spPr>
        <a:xfrm flipV="1">
          <a:off x="15481300" y="16791532"/>
          <a:ext cx="8382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44487</xdr:rowOff>
    </xdr:from>
    <xdr:ext cx="534377" cy="259045"/>
    <xdr:sp macro="" textlink="">
      <xdr:nvSpPr>
        <xdr:cNvPr id="690" name="公債費平均値テキスト"/>
        <xdr:cNvSpPr txBox="1"/>
      </xdr:nvSpPr>
      <xdr:spPr>
        <a:xfrm>
          <a:off x="16370300" y="1650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165967</xdr:rowOff>
    </xdr:from>
    <xdr:to>
      <xdr:col>81</xdr:col>
      <xdr:colOff>50800</xdr:colOff>
      <xdr:row>98</xdr:row>
      <xdr:rowOff>2119</xdr:rowOff>
    </xdr:to>
    <xdr:cxnSp macro="">
      <xdr:nvCxnSpPr>
        <xdr:cNvPr id="692" name="直線コネクタ 691"/>
        <xdr:cNvCxnSpPr/>
      </xdr:nvCxnSpPr>
      <xdr:spPr>
        <a:xfrm flipV="1">
          <a:off x="14592300" y="16796617"/>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135672</xdr:rowOff>
    </xdr:from>
    <xdr:ext cx="534377" cy="259045"/>
    <xdr:sp macro="" textlink="">
      <xdr:nvSpPr>
        <xdr:cNvPr id="694" name="テキスト ボックス 693"/>
        <xdr:cNvSpPr txBox="1"/>
      </xdr:nvSpPr>
      <xdr:spPr>
        <a:xfrm>
          <a:off x="15214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159748</xdr:rowOff>
    </xdr:from>
    <xdr:to>
      <xdr:col>76</xdr:col>
      <xdr:colOff>114300</xdr:colOff>
      <xdr:row>98</xdr:row>
      <xdr:rowOff>2119</xdr:rowOff>
    </xdr:to>
    <xdr:cxnSp macro="">
      <xdr:nvCxnSpPr>
        <xdr:cNvPr id="695" name="直線コネクタ 694"/>
        <xdr:cNvCxnSpPr/>
      </xdr:nvCxnSpPr>
      <xdr:spPr>
        <a:xfrm>
          <a:off x="13703300" y="16790398"/>
          <a:ext cx="889000" cy="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7" name="テキスト ボックス 696"/>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159748</xdr:rowOff>
    </xdr:from>
    <xdr:to>
      <xdr:col>71</xdr:col>
      <xdr:colOff>177800</xdr:colOff>
      <xdr:row>97</xdr:row>
      <xdr:rowOff>160265</xdr:rowOff>
    </xdr:to>
    <xdr:cxnSp macro="">
      <xdr:nvCxnSpPr>
        <xdr:cNvPr id="698" name="直線コネクタ 697"/>
        <xdr:cNvCxnSpPr/>
      </xdr:nvCxnSpPr>
      <xdr:spPr>
        <a:xfrm flipV="1">
          <a:off x="12814300" y="16790398"/>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700" name="テキスト ボックス 699"/>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151902</xdr:rowOff>
    </xdr:from>
    <xdr:ext cx="534377" cy="259045"/>
    <xdr:sp macro="" textlink="">
      <xdr:nvSpPr>
        <xdr:cNvPr id="702" name="テキスト ボックス 701"/>
        <xdr:cNvSpPr txBox="1"/>
      </xdr:nvSpPr>
      <xdr:spPr>
        <a:xfrm>
          <a:off x="12547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110082</xdr:rowOff>
    </xdr:from>
    <xdr:to>
      <xdr:col>85</xdr:col>
      <xdr:colOff>177800</xdr:colOff>
      <xdr:row>98</xdr:row>
      <xdr:rowOff>40232</xdr:rowOff>
    </xdr:to>
    <xdr:sp macro="" textlink="">
      <xdr:nvSpPr>
        <xdr:cNvPr id="708" name="楕円 707"/>
        <xdr:cNvSpPr/>
      </xdr:nvSpPr>
      <xdr:spPr>
        <a:xfrm>
          <a:off x="16268700" y="167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88509</xdr:rowOff>
    </xdr:from>
    <xdr:ext cx="534377" cy="259045"/>
    <xdr:sp macro="" textlink="">
      <xdr:nvSpPr>
        <xdr:cNvPr id="709" name="公債費該当値テキスト"/>
        <xdr:cNvSpPr txBox="1"/>
      </xdr:nvSpPr>
      <xdr:spPr>
        <a:xfrm>
          <a:off x="16370300" y="1671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115167</xdr:rowOff>
    </xdr:from>
    <xdr:to>
      <xdr:col>81</xdr:col>
      <xdr:colOff>101600</xdr:colOff>
      <xdr:row>98</xdr:row>
      <xdr:rowOff>45317</xdr:rowOff>
    </xdr:to>
    <xdr:sp macro="" textlink="">
      <xdr:nvSpPr>
        <xdr:cNvPr id="710" name="楕円 709"/>
        <xdr:cNvSpPr/>
      </xdr:nvSpPr>
      <xdr:spPr>
        <a:xfrm>
          <a:off x="15430500" y="1674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36444</xdr:rowOff>
    </xdr:from>
    <xdr:ext cx="534377" cy="259045"/>
    <xdr:sp macro="" textlink="">
      <xdr:nvSpPr>
        <xdr:cNvPr id="711" name="テキスト ボックス 710"/>
        <xdr:cNvSpPr txBox="1"/>
      </xdr:nvSpPr>
      <xdr:spPr>
        <a:xfrm>
          <a:off x="15214111" y="168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122769</xdr:rowOff>
    </xdr:from>
    <xdr:to>
      <xdr:col>76</xdr:col>
      <xdr:colOff>165100</xdr:colOff>
      <xdr:row>98</xdr:row>
      <xdr:rowOff>52919</xdr:rowOff>
    </xdr:to>
    <xdr:sp macro="" textlink="">
      <xdr:nvSpPr>
        <xdr:cNvPr id="712" name="楕円 711"/>
        <xdr:cNvSpPr/>
      </xdr:nvSpPr>
      <xdr:spPr>
        <a:xfrm>
          <a:off x="14541500" y="167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44046</xdr:rowOff>
    </xdr:from>
    <xdr:ext cx="534377" cy="259045"/>
    <xdr:sp macro="" textlink="">
      <xdr:nvSpPr>
        <xdr:cNvPr id="713" name="テキスト ボックス 712"/>
        <xdr:cNvSpPr txBox="1"/>
      </xdr:nvSpPr>
      <xdr:spPr>
        <a:xfrm>
          <a:off x="14325111" y="168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108948</xdr:rowOff>
    </xdr:from>
    <xdr:to>
      <xdr:col>72</xdr:col>
      <xdr:colOff>38100</xdr:colOff>
      <xdr:row>98</xdr:row>
      <xdr:rowOff>39098</xdr:rowOff>
    </xdr:to>
    <xdr:sp macro="" textlink="">
      <xdr:nvSpPr>
        <xdr:cNvPr id="714" name="楕円 713"/>
        <xdr:cNvSpPr/>
      </xdr:nvSpPr>
      <xdr:spPr>
        <a:xfrm>
          <a:off x="13652500" y="1673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30225</xdr:rowOff>
    </xdr:from>
    <xdr:ext cx="534377" cy="259045"/>
    <xdr:sp macro="" textlink="">
      <xdr:nvSpPr>
        <xdr:cNvPr id="715" name="テキスト ボックス 714"/>
        <xdr:cNvSpPr txBox="1"/>
      </xdr:nvSpPr>
      <xdr:spPr>
        <a:xfrm>
          <a:off x="13436111" y="1683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109465</xdr:rowOff>
    </xdr:from>
    <xdr:to>
      <xdr:col>67</xdr:col>
      <xdr:colOff>101600</xdr:colOff>
      <xdr:row>98</xdr:row>
      <xdr:rowOff>39615</xdr:rowOff>
    </xdr:to>
    <xdr:sp macro="" textlink="">
      <xdr:nvSpPr>
        <xdr:cNvPr id="716" name="楕円 715"/>
        <xdr:cNvSpPr/>
      </xdr:nvSpPr>
      <xdr:spPr>
        <a:xfrm>
          <a:off x="12763500" y="1674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30742</xdr:rowOff>
    </xdr:from>
    <xdr:ext cx="534377" cy="259045"/>
    <xdr:sp macro="" textlink="">
      <xdr:nvSpPr>
        <xdr:cNvPr id="717" name="テキスト ボックス 716"/>
        <xdr:cNvSpPr txBox="1"/>
      </xdr:nvSpPr>
      <xdr:spPr>
        <a:xfrm>
          <a:off x="12547111" y="16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・議会費、民生費、労働費において、類似団体内で高順位となっている。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議会費については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、その経費における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％を議員報酬・手当等で占めている。また、民生費については住民一人当たり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227,454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前年度決算と比較すると民生費については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となっている。決算額全体でみると、民生費の構成比率は歳出の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うち児童福祉行政に要する経費である児童福祉費が半分を占めている。これは、町が掲げる「日本一の福祉の町づくり」の推進による子育て支援策などの充実を図るため、保育所運営事業など幅広く事業展開し、重点的に取り組んできたことによるものである。労働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円となっており、、その経費全てが労働諸費に区分されるものであ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る。内訳としては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シルバー人材センターへの委託経費が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概ね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経常的な経費であり、それぞれの経費の適正化に取り組んでいく必要がある。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年度では、歳入確保・歳出削減に取り組んだ結果、実質収支額及び実質単年度収支はいずれも継続的に黒字を確保して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おり、財政調整基金も積立により増となっている。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
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
81</v>
      </c>
      <c r="C3" s="612"/>
      <c r="D3" s="612"/>
      <c r="E3" s="613"/>
      <c r="F3" s="613"/>
      <c r="G3" s="613"/>
      <c r="H3" s="613"/>
      <c r="I3" s="613"/>
      <c r="J3" s="613"/>
      <c r="K3" s="613"/>
      <c r="L3" s="613" t="s">
        <v>
82</v>
      </c>
      <c r="M3" s="613"/>
      <c r="N3" s="613"/>
      <c r="O3" s="613"/>
      <c r="P3" s="613"/>
      <c r="Q3" s="613"/>
      <c r="R3" s="616"/>
      <c r="S3" s="616"/>
      <c r="T3" s="616"/>
      <c r="U3" s="616"/>
      <c r="V3" s="617"/>
      <c r="W3" s="507" t="s">
        <v>
83</v>
      </c>
      <c r="X3" s="508"/>
      <c r="Y3" s="508"/>
      <c r="Z3" s="508"/>
      <c r="AA3" s="508"/>
      <c r="AB3" s="612"/>
      <c r="AC3" s="616" t="s">
        <v>
84</v>
      </c>
      <c r="AD3" s="508"/>
      <c r="AE3" s="508"/>
      <c r="AF3" s="508"/>
      <c r="AG3" s="508"/>
      <c r="AH3" s="508"/>
      <c r="AI3" s="508"/>
      <c r="AJ3" s="508"/>
      <c r="AK3" s="508"/>
      <c r="AL3" s="578"/>
      <c r="AM3" s="507" t="s">
        <v>
85</v>
      </c>
      <c r="AN3" s="508"/>
      <c r="AO3" s="508"/>
      <c r="AP3" s="508"/>
      <c r="AQ3" s="508"/>
      <c r="AR3" s="508"/>
      <c r="AS3" s="508"/>
      <c r="AT3" s="508"/>
      <c r="AU3" s="508"/>
      <c r="AV3" s="508"/>
      <c r="AW3" s="508"/>
      <c r="AX3" s="578"/>
      <c r="AY3" s="570" t="s">
        <v>
1</v>
      </c>
      <c r="AZ3" s="571"/>
      <c r="BA3" s="571"/>
      <c r="BB3" s="571"/>
      <c r="BC3" s="571"/>
      <c r="BD3" s="571"/>
      <c r="BE3" s="571"/>
      <c r="BF3" s="571"/>
      <c r="BG3" s="571"/>
      <c r="BH3" s="571"/>
      <c r="BI3" s="571"/>
      <c r="BJ3" s="571"/>
      <c r="BK3" s="571"/>
      <c r="BL3" s="571"/>
      <c r="BM3" s="620"/>
      <c r="BN3" s="507" t="s">
        <v>
86</v>
      </c>
      <c r="BO3" s="508"/>
      <c r="BP3" s="508"/>
      <c r="BQ3" s="508"/>
      <c r="BR3" s="508"/>
      <c r="BS3" s="508"/>
      <c r="BT3" s="508"/>
      <c r="BU3" s="578"/>
      <c r="BV3" s="507" t="s">
        <v>
87</v>
      </c>
      <c r="BW3" s="508"/>
      <c r="BX3" s="508"/>
      <c r="BY3" s="508"/>
      <c r="BZ3" s="508"/>
      <c r="CA3" s="508"/>
      <c r="CB3" s="508"/>
      <c r="CC3" s="578"/>
      <c r="CD3" s="570" t="s">
        <v>
1</v>
      </c>
      <c r="CE3" s="571"/>
      <c r="CF3" s="571"/>
      <c r="CG3" s="571"/>
      <c r="CH3" s="571"/>
      <c r="CI3" s="571"/>
      <c r="CJ3" s="571"/>
      <c r="CK3" s="571"/>
      <c r="CL3" s="571"/>
      <c r="CM3" s="571"/>
      <c r="CN3" s="571"/>
      <c r="CO3" s="571"/>
      <c r="CP3" s="571"/>
      <c r="CQ3" s="571"/>
      <c r="CR3" s="571"/>
      <c r="CS3" s="620"/>
      <c r="CT3" s="507" t="s">
        <v>
88</v>
      </c>
      <c r="CU3" s="508"/>
      <c r="CV3" s="508"/>
      <c r="CW3" s="508"/>
      <c r="CX3" s="508"/>
      <c r="CY3" s="508"/>
      <c r="CZ3" s="508"/>
      <c r="DA3" s="578"/>
      <c r="DB3" s="507" t="s">
        <v>
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
90</v>
      </c>
      <c r="AZ4" s="421"/>
      <c r="BA4" s="421"/>
      <c r="BB4" s="421"/>
      <c r="BC4" s="421"/>
      <c r="BD4" s="421"/>
      <c r="BE4" s="421"/>
      <c r="BF4" s="421"/>
      <c r="BG4" s="421"/>
      <c r="BH4" s="421"/>
      <c r="BI4" s="421"/>
      <c r="BJ4" s="421"/>
      <c r="BK4" s="421"/>
      <c r="BL4" s="421"/>
      <c r="BM4" s="422"/>
      <c r="BN4" s="423">
        <v>
9364453</v>
      </c>
      <c r="BO4" s="424"/>
      <c r="BP4" s="424"/>
      <c r="BQ4" s="424"/>
      <c r="BR4" s="424"/>
      <c r="BS4" s="424"/>
      <c r="BT4" s="424"/>
      <c r="BU4" s="425"/>
      <c r="BV4" s="423">
        <v>
8950906</v>
      </c>
      <c r="BW4" s="424"/>
      <c r="BX4" s="424"/>
      <c r="BY4" s="424"/>
      <c r="BZ4" s="424"/>
      <c r="CA4" s="424"/>
      <c r="CB4" s="424"/>
      <c r="CC4" s="425"/>
      <c r="CD4" s="604" t="s">
        <v>
91</v>
      </c>
      <c r="CE4" s="605"/>
      <c r="CF4" s="605"/>
      <c r="CG4" s="605"/>
      <c r="CH4" s="605"/>
      <c r="CI4" s="605"/>
      <c r="CJ4" s="605"/>
      <c r="CK4" s="605"/>
      <c r="CL4" s="605"/>
      <c r="CM4" s="605"/>
      <c r="CN4" s="605"/>
      <c r="CO4" s="605"/>
      <c r="CP4" s="605"/>
      <c r="CQ4" s="605"/>
      <c r="CR4" s="605"/>
      <c r="CS4" s="606"/>
      <c r="CT4" s="607">
        <v>
7.1</v>
      </c>
      <c r="CU4" s="608"/>
      <c r="CV4" s="608"/>
      <c r="CW4" s="608"/>
      <c r="CX4" s="608"/>
      <c r="CY4" s="608"/>
      <c r="CZ4" s="608"/>
      <c r="DA4" s="609"/>
      <c r="DB4" s="607">
        <v>
5.5</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
92</v>
      </c>
      <c r="AN5" s="402"/>
      <c r="AO5" s="402"/>
      <c r="AP5" s="402"/>
      <c r="AQ5" s="402"/>
      <c r="AR5" s="402"/>
      <c r="AS5" s="402"/>
      <c r="AT5" s="403"/>
      <c r="AU5" s="485" t="s">
        <v>
93</v>
      </c>
      <c r="AV5" s="486"/>
      <c r="AW5" s="486"/>
      <c r="AX5" s="486"/>
      <c r="AY5" s="408" t="s">
        <v>
94</v>
      </c>
      <c r="AZ5" s="409"/>
      <c r="BA5" s="409"/>
      <c r="BB5" s="409"/>
      <c r="BC5" s="409"/>
      <c r="BD5" s="409"/>
      <c r="BE5" s="409"/>
      <c r="BF5" s="409"/>
      <c r="BG5" s="409"/>
      <c r="BH5" s="409"/>
      <c r="BI5" s="409"/>
      <c r="BJ5" s="409"/>
      <c r="BK5" s="409"/>
      <c r="BL5" s="409"/>
      <c r="BM5" s="410"/>
      <c r="BN5" s="428">
        <v>
9053352</v>
      </c>
      <c r="BO5" s="429"/>
      <c r="BP5" s="429"/>
      <c r="BQ5" s="429"/>
      <c r="BR5" s="429"/>
      <c r="BS5" s="429"/>
      <c r="BT5" s="429"/>
      <c r="BU5" s="430"/>
      <c r="BV5" s="428">
        <v>
8717506</v>
      </c>
      <c r="BW5" s="429"/>
      <c r="BX5" s="429"/>
      <c r="BY5" s="429"/>
      <c r="BZ5" s="429"/>
      <c r="CA5" s="429"/>
      <c r="CB5" s="429"/>
      <c r="CC5" s="430"/>
      <c r="CD5" s="437" t="s">
        <v>
95</v>
      </c>
      <c r="CE5" s="438"/>
      <c r="CF5" s="438"/>
      <c r="CG5" s="438"/>
      <c r="CH5" s="438"/>
      <c r="CI5" s="438"/>
      <c r="CJ5" s="438"/>
      <c r="CK5" s="438"/>
      <c r="CL5" s="438"/>
      <c r="CM5" s="438"/>
      <c r="CN5" s="438"/>
      <c r="CO5" s="438"/>
      <c r="CP5" s="438"/>
      <c r="CQ5" s="438"/>
      <c r="CR5" s="438"/>
      <c r="CS5" s="439"/>
      <c r="CT5" s="398">
        <v>
104</v>
      </c>
      <c r="CU5" s="399"/>
      <c r="CV5" s="399"/>
      <c r="CW5" s="399"/>
      <c r="CX5" s="399"/>
      <c r="CY5" s="399"/>
      <c r="CZ5" s="399"/>
      <c r="DA5" s="400"/>
      <c r="DB5" s="398">
        <v>
109.7</v>
      </c>
      <c r="DC5" s="399"/>
      <c r="DD5" s="399"/>
      <c r="DE5" s="399"/>
      <c r="DF5" s="399"/>
      <c r="DG5" s="399"/>
      <c r="DH5" s="399"/>
      <c r="DI5" s="400"/>
      <c r="DJ5" s="186"/>
      <c r="DK5" s="186"/>
      <c r="DL5" s="186"/>
      <c r="DM5" s="186"/>
      <c r="DN5" s="186"/>
      <c r="DO5" s="186"/>
    </row>
    <row r="6" spans="1:119" ht="18.75" customHeight="1" x14ac:dyDescent="0.15">
      <c r="A6" s="187"/>
      <c r="B6" s="584" t="s">
        <v>
96</v>
      </c>
      <c r="C6" s="442"/>
      <c r="D6" s="442"/>
      <c r="E6" s="585"/>
      <c r="F6" s="585"/>
      <c r="G6" s="585"/>
      <c r="H6" s="585"/>
      <c r="I6" s="585"/>
      <c r="J6" s="585"/>
      <c r="K6" s="585"/>
      <c r="L6" s="585" t="s">
        <v>
97</v>
      </c>
      <c r="M6" s="585"/>
      <c r="N6" s="585"/>
      <c r="O6" s="585"/>
      <c r="P6" s="585"/>
      <c r="Q6" s="585"/>
      <c r="R6" s="466"/>
      <c r="S6" s="466"/>
      <c r="T6" s="466"/>
      <c r="U6" s="466"/>
      <c r="V6" s="591"/>
      <c r="W6" s="519" t="s">
        <v>
98</v>
      </c>
      <c r="X6" s="441"/>
      <c r="Y6" s="441"/>
      <c r="Z6" s="441"/>
      <c r="AA6" s="441"/>
      <c r="AB6" s="442"/>
      <c r="AC6" s="596" t="s">
        <v>
99</v>
      </c>
      <c r="AD6" s="597"/>
      <c r="AE6" s="597"/>
      <c r="AF6" s="597"/>
      <c r="AG6" s="597"/>
      <c r="AH6" s="597"/>
      <c r="AI6" s="597"/>
      <c r="AJ6" s="597"/>
      <c r="AK6" s="597"/>
      <c r="AL6" s="598"/>
      <c r="AM6" s="497" t="s">
        <v>
100</v>
      </c>
      <c r="AN6" s="402"/>
      <c r="AO6" s="402"/>
      <c r="AP6" s="402"/>
      <c r="AQ6" s="402"/>
      <c r="AR6" s="402"/>
      <c r="AS6" s="402"/>
      <c r="AT6" s="403"/>
      <c r="AU6" s="485" t="s">
        <v>
93</v>
      </c>
      <c r="AV6" s="486"/>
      <c r="AW6" s="486"/>
      <c r="AX6" s="486"/>
      <c r="AY6" s="408" t="s">
        <v>
101</v>
      </c>
      <c r="AZ6" s="409"/>
      <c r="BA6" s="409"/>
      <c r="BB6" s="409"/>
      <c r="BC6" s="409"/>
      <c r="BD6" s="409"/>
      <c r="BE6" s="409"/>
      <c r="BF6" s="409"/>
      <c r="BG6" s="409"/>
      <c r="BH6" s="409"/>
      <c r="BI6" s="409"/>
      <c r="BJ6" s="409"/>
      <c r="BK6" s="409"/>
      <c r="BL6" s="409"/>
      <c r="BM6" s="410"/>
      <c r="BN6" s="428">
        <v>
311101</v>
      </c>
      <c r="BO6" s="429"/>
      <c r="BP6" s="429"/>
      <c r="BQ6" s="429"/>
      <c r="BR6" s="429"/>
      <c r="BS6" s="429"/>
      <c r="BT6" s="429"/>
      <c r="BU6" s="430"/>
      <c r="BV6" s="428">
        <v>
233400</v>
      </c>
      <c r="BW6" s="429"/>
      <c r="BX6" s="429"/>
      <c r="BY6" s="429"/>
      <c r="BZ6" s="429"/>
      <c r="CA6" s="429"/>
      <c r="CB6" s="429"/>
      <c r="CC6" s="430"/>
      <c r="CD6" s="437" t="s">
        <v>
102</v>
      </c>
      <c r="CE6" s="438"/>
      <c r="CF6" s="438"/>
      <c r="CG6" s="438"/>
      <c r="CH6" s="438"/>
      <c r="CI6" s="438"/>
      <c r="CJ6" s="438"/>
      <c r="CK6" s="438"/>
      <c r="CL6" s="438"/>
      <c r="CM6" s="438"/>
      <c r="CN6" s="438"/>
      <c r="CO6" s="438"/>
      <c r="CP6" s="438"/>
      <c r="CQ6" s="438"/>
      <c r="CR6" s="438"/>
      <c r="CS6" s="439"/>
      <c r="CT6" s="581">
        <v>
111.3</v>
      </c>
      <c r="CU6" s="582"/>
      <c r="CV6" s="582"/>
      <c r="CW6" s="582"/>
      <c r="CX6" s="582"/>
      <c r="CY6" s="582"/>
      <c r="CZ6" s="582"/>
      <c r="DA6" s="583"/>
      <c r="DB6" s="581">
        <v>
119.6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
103</v>
      </c>
      <c r="AN7" s="402"/>
      <c r="AO7" s="402"/>
      <c r="AP7" s="402"/>
      <c r="AQ7" s="402"/>
      <c r="AR7" s="402"/>
      <c r="AS7" s="402"/>
      <c r="AT7" s="403"/>
      <c r="AU7" s="485" t="s">
        <v>
104</v>
      </c>
      <c r="AV7" s="486"/>
      <c r="AW7" s="486"/>
      <c r="AX7" s="486"/>
      <c r="AY7" s="408" t="s">
        <v>
105</v>
      </c>
      <c r="AZ7" s="409"/>
      <c r="BA7" s="409"/>
      <c r="BB7" s="409"/>
      <c r="BC7" s="409"/>
      <c r="BD7" s="409"/>
      <c r="BE7" s="409"/>
      <c r="BF7" s="409"/>
      <c r="BG7" s="409"/>
      <c r="BH7" s="409"/>
      <c r="BI7" s="409"/>
      <c r="BJ7" s="409"/>
      <c r="BK7" s="409"/>
      <c r="BL7" s="409"/>
      <c r="BM7" s="410"/>
      <c r="BN7" s="428">
        <v>
10623</v>
      </c>
      <c r="BO7" s="429"/>
      <c r="BP7" s="429"/>
      <c r="BQ7" s="429"/>
      <c r="BR7" s="429"/>
      <c r="BS7" s="429"/>
      <c r="BT7" s="429"/>
      <c r="BU7" s="430"/>
      <c r="BV7" s="428">
        <v>
0</v>
      </c>
      <c r="BW7" s="429"/>
      <c r="BX7" s="429"/>
      <c r="BY7" s="429"/>
      <c r="BZ7" s="429"/>
      <c r="CA7" s="429"/>
      <c r="CB7" s="429"/>
      <c r="CC7" s="430"/>
      <c r="CD7" s="437" t="s">
        <v>
106</v>
      </c>
      <c r="CE7" s="438"/>
      <c r="CF7" s="438"/>
      <c r="CG7" s="438"/>
      <c r="CH7" s="438"/>
      <c r="CI7" s="438"/>
      <c r="CJ7" s="438"/>
      <c r="CK7" s="438"/>
      <c r="CL7" s="438"/>
      <c r="CM7" s="438"/>
      <c r="CN7" s="438"/>
      <c r="CO7" s="438"/>
      <c r="CP7" s="438"/>
      <c r="CQ7" s="438"/>
      <c r="CR7" s="438"/>
      <c r="CS7" s="439"/>
      <c r="CT7" s="428">
        <v>
4210918</v>
      </c>
      <c r="CU7" s="429"/>
      <c r="CV7" s="429"/>
      <c r="CW7" s="429"/>
      <c r="CX7" s="429"/>
      <c r="CY7" s="429"/>
      <c r="CZ7" s="429"/>
      <c r="DA7" s="430"/>
      <c r="DB7" s="428">
        <v>
4242261</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
107</v>
      </c>
      <c r="AN8" s="402"/>
      <c r="AO8" s="402"/>
      <c r="AP8" s="402"/>
      <c r="AQ8" s="402"/>
      <c r="AR8" s="402"/>
      <c r="AS8" s="402"/>
      <c r="AT8" s="403"/>
      <c r="AU8" s="485" t="s">
        <v>
108</v>
      </c>
      <c r="AV8" s="486"/>
      <c r="AW8" s="486"/>
      <c r="AX8" s="486"/>
      <c r="AY8" s="408" t="s">
        <v>
109</v>
      </c>
      <c r="AZ8" s="409"/>
      <c r="BA8" s="409"/>
      <c r="BB8" s="409"/>
      <c r="BC8" s="409"/>
      <c r="BD8" s="409"/>
      <c r="BE8" s="409"/>
      <c r="BF8" s="409"/>
      <c r="BG8" s="409"/>
      <c r="BH8" s="409"/>
      <c r="BI8" s="409"/>
      <c r="BJ8" s="409"/>
      <c r="BK8" s="409"/>
      <c r="BL8" s="409"/>
      <c r="BM8" s="410"/>
      <c r="BN8" s="428">
        <v>
300478</v>
      </c>
      <c r="BO8" s="429"/>
      <c r="BP8" s="429"/>
      <c r="BQ8" s="429"/>
      <c r="BR8" s="429"/>
      <c r="BS8" s="429"/>
      <c r="BT8" s="429"/>
      <c r="BU8" s="430"/>
      <c r="BV8" s="428">
        <v>
233400</v>
      </c>
      <c r="BW8" s="429"/>
      <c r="BX8" s="429"/>
      <c r="BY8" s="429"/>
      <c r="BZ8" s="429"/>
      <c r="CA8" s="429"/>
      <c r="CB8" s="429"/>
      <c r="CC8" s="430"/>
      <c r="CD8" s="437" t="s">
        <v>
110</v>
      </c>
      <c r="CE8" s="438"/>
      <c r="CF8" s="438"/>
      <c r="CG8" s="438"/>
      <c r="CH8" s="438"/>
      <c r="CI8" s="438"/>
      <c r="CJ8" s="438"/>
      <c r="CK8" s="438"/>
      <c r="CL8" s="438"/>
      <c r="CM8" s="438"/>
      <c r="CN8" s="438"/>
      <c r="CO8" s="438"/>
      <c r="CP8" s="438"/>
      <c r="CQ8" s="438"/>
      <c r="CR8" s="438"/>
      <c r="CS8" s="439"/>
      <c r="CT8" s="541">
        <v>
0.68</v>
      </c>
      <c r="CU8" s="542"/>
      <c r="CV8" s="542"/>
      <c r="CW8" s="542"/>
      <c r="CX8" s="542"/>
      <c r="CY8" s="542"/>
      <c r="CZ8" s="542"/>
      <c r="DA8" s="543"/>
      <c r="DB8" s="541">
        <v>
0.7</v>
      </c>
      <c r="DC8" s="542"/>
      <c r="DD8" s="542"/>
      <c r="DE8" s="542"/>
      <c r="DF8" s="542"/>
      <c r="DG8" s="542"/>
      <c r="DH8" s="542"/>
      <c r="DI8" s="543"/>
      <c r="DJ8" s="186"/>
      <c r="DK8" s="186"/>
      <c r="DL8" s="186"/>
      <c r="DM8" s="186"/>
      <c r="DN8" s="186"/>
      <c r="DO8" s="186"/>
    </row>
    <row r="9" spans="1:119" ht="18.75" customHeight="1" thickBot="1" x14ac:dyDescent="0.2">
      <c r="A9" s="187"/>
      <c r="B9" s="570" t="s">
        <v>
111</v>
      </c>
      <c r="C9" s="571"/>
      <c r="D9" s="571"/>
      <c r="E9" s="571"/>
      <c r="F9" s="571"/>
      <c r="G9" s="571"/>
      <c r="H9" s="571"/>
      <c r="I9" s="571"/>
      <c r="J9" s="571"/>
      <c r="K9" s="491"/>
      <c r="L9" s="572" t="s">
        <v>
112</v>
      </c>
      <c r="M9" s="573"/>
      <c r="N9" s="573"/>
      <c r="O9" s="573"/>
      <c r="P9" s="573"/>
      <c r="Q9" s="574"/>
      <c r="R9" s="575">
        <v>
17446</v>
      </c>
      <c r="S9" s="576"/>
      <c r="T9" s="576"/>
      <c r="U9" s="576"/>
      <c r="V9" s="577"/>
      <c r="W9" s="507" t="s">
        <v>
113</v>
      </c>
      <c r="X9" s="508"/>
      <c r="Y9" s="508"/>
      <c r="Z9" s="508"/>
      <c r="AA9" s="508"/>
      <c r="AB9" s="508"/>
      <c r="AC9" s="508"/>
      <c r="AD9" s="508"/>
      <c r="AE9" s="508"/>
      <c r="AF9" s="508"/>
      <c r="AG9" s="508"/>
      <c r="AH9" s="508"/>
      <c r="AI9" s="508"/>
      <c r="AJ9" s="508"/>
      <c r="AK9" s="508"/>
      <c r="AL9" s="578"/>
      <c r="AM9" s="497" t="s">
        <v>
114</v>
      </c>
      <c r="AN9" s="402"/>
      <c r="AO9" s="402"/>
      <c r="AP9" s="402"/>
      <c r="AQ9" s="402"/>
      <c r="AR9" s="402"/>
      <c r="AS9" s="402"/>
      <c r="AT9" s="403"/>
      <c r="AU9" s="485" t="s">
        <v>
93</v>
      </c>
      <c r="AV9" s="486"/>
      <c r="AW9" s="486"/>
      <c r="AX9" s="486"/>
      <c r="AY9" s="408" t="s">
        <v>
115</v>
      </c>
      <c r="AZ9" s="409"/>
      <c r="BA9" s="409"/>
      <c r="BB9" s="409"/>
      <c r="BC9" s="409"/>
      <c r="BD9" s="409"/>
      <c r="BE9" s="409"/>
      <c r="BF9" s="409"/>
      <c r="BG9" s="409"/>
      <c r="BH9" s="409"/>
      <c r="BI9" s="409"/>
      <c r="BJ9" s="409"/>
      <c r="BK9" s="409"/>
      <c r="BL9" s="409"/>
      <c r="BM9" s="410"/>
      <c r="BN9" s="428">
        <v>
67078</v>
      </c>
      <c r="BO9" s="429"/>
      <c r="BP9" s="429"/>
      <c r="BQ9" s="429"/>
      <c r="BR9" s="429"/>
      <c r="BS9" s="429"/>
      <c r="BT9" s="429"/>
      <c r="BU9" s="430"/>
      <c r="BV9" s="428">
        <v>
-158391</v>
      </c>
      <c r="BW9" s="429"/>
      <c r="BX9" s="429"/>
      <c r="BY9" s="429"/>
      <c r="BZ9" s="429"/>
      <c r="CA9" s="429"/>
      <c r="CB9" s="429"/>
      <c r="CC9" s="430"/>
      <c r="CD9" s="437" t="s">
        <v>
116</v>
      </c>
      <c r="CE9" s="438"/>
      <c r="CF9" s="438"/>
      <c r="CG9" s="438"/>
      <c r="CH9" s="438"/>
      <c r="CI9" s="438"/>
      <c r="CJ9" s="438"/>
      <c r="CK9" s="438"/>
      <c r="CL9" s="438"/>
      <c r="CM9" s="438"/>
      <c r="CN9" s="438"/>
      <c r="CO9" s="438"/>
      <c r="CP9" s="438"/>
      <c r="CQ9" s="438"/>
      <c r="CR9" s="438"/>
      <c r="CS9" s="439"/>
      <c r="CT9" s="398">
        <v>
8.9</v>
      </c>
      <c r="CU9" s="399"/>
      <c r="CV9" s="399"/>
      <c r="CW9" s="399"/>
      <c r="CX9" s="399"/>
      <c r="CY9" s="399"/>
      <c r="CZ9" s="399"/>
      <c r="DA9" s="400"/>
      <c r="DB9" s="398">
        <v>
8.9</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
117</v>
      </c>
      <c r="M10" s="402"/>
      <c r="N10" s="402"/>
      <c r="O10" s="402"/>
      <c r="P10" s="402"/>
      <c r="Q10" s="403"/>
      <c r="R10" s="404">
        <v>
16650</v>
      </c>
      <c r="S10" s="405"/>
      <c r="T10" s="405"/>
      <c r="U10" s="405"/>
      <c r="V10" s="407"/>
      <c r="W10" s="579"/>
      <c r="X10" s="390"/>
      <c r="Y10" s="390"/>
      <c r="Z10" s="390"/>
      <c r="AA10" s="390"/>
      <c r="AB10" s="390"/>
      <c r="AC10" s="390"/>
      <c r="AD10" s="390"/>
      <c r="AE10" s="390"/>
      <c r="AF10" s="390"/>
      <c r="AG10" s="390"/>
      <c r="AH10" s="390"/>
      <c r="AI10" s="390"/>
      <c r="AJ10" s="390"/>
      <c r="AK10" s="390"/>
      <c r="AL10" s="580"/>
      <c r="AM10" s="497" t="s">
        <v>
118</v>
      </c>
      <c r="AN10" s="402"/>
      <c r="AO10" s="402"/>
      <c r="AP10" s="402"/>
      <c r="AQ10" s="402"/>
      <c r="AR10" s="402"/>
      <c r="AS10" s="402"/>
      <c r="AT10" s="403"/>
      <c r="AU10" s="485" t="s">
        <v>
93</v>
      </c>
      <c r="AV10" s="486"/>
      <c r="AW10" s="486"/>
      <c r="AX10" s="486"/>
      <c r="AY10" s="408" t="s">
        <v>
119</v>
      </c>
      <c r="AZ10" s="409"/>
      <c r="BA10" s="409"/>
      <c r="BB10" s="409"/>
      <c r="BC10" s="409"/>
      <c r="BD10" s="409"/>
      <c r="BE10" s="409"/>
      <c r="BF10" s="409"/>
      <c r="BG10" s="409"/>
      <c r="BH10" s="409"/>
      <c r="BI10" s="409"/>
      <c r="BJ10" s="409"/>
      <c r="BK10" s="409"/>
      <c r="BL10" s="409"/>
      <c r="BM10" s="410"/>
      <c r="BN10" s="428">
        <v>
311591</v>
      </c>
      <c r="BO10" s="429"/>
      <c r="BP10" s="429"/>
      <c r="BQ10" s="429"/>
      <c r="BR10" s="429"/>
      <c r="BS10" s="429"/>
      <c r="BT10" s="429"/>
      <c r="BU10" s="430"/>
      <c r="BV10" s="428">
        <v>
183161</v>
      </c>
      <c r="BW10" s="429"/>
      <c r="BX10" s="429"/>
      <c r="BY10" s="429"/>
      <c r="BZ10" s="429"/>
      <c r="CA10" s="429"/>
      <c r="CB10" s="429"/>
      <c r="CC10" s="430"/>
      <c r="CD10" s="191" t="s">
        <v>
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
121</v>
      </c>
      <c r="M11" s="475"/>
      <c r="N11" s="475"/>
      <c r="O11" s="475"/>
      <c r="P11" s="475"/>
      <c r="Q11" s="476"/>
      <c r="R11" s="567" t="s">
        <v>
122</v>
      </c>
      <c r="S11" s="568"/>
      <c r="T11" s="568"/>
      <c r="U11" s="568"/>
      <c r="V11" s="569"/>
      <c r="W11" s="579"/>
      <c r="X11" s="390"/>
      <c r="Y11" s="390"/>
      <c r="Z11" s="390"/>
      <c r="AA11" s="390"/>
      <c r="AB11" s="390"/>
      <c r="AC11" s="390"/>
      <c r="AD11" s="390"/>
      <c r="AE11" s="390"/>
      <c r="AF11" s="390"/>
      <c r="AG11" s="390"/>
      <c r="AH11" s="390"/>
      <c r="AI11" s="390"/>
      <c r="AJ11" s="390"/>
      <c r="AK11" s="390"/>
      <c r="AL11" s="580"/>
      <c r="AM11" s="497" t="s">
        <v>
123</v>
      </c>
      <c r="AN11" s="402"/>
      <c r="AO11" s="402"/>
      <c r="AP11" s="402"/>
      <c r="AQ11" s="402"/>
      <c r="AR11" s="402"/>
      <c r="AS11" s="402"/>
      <c r="AT11" s="403"/>
      <c r="AU11" s="485" t="s">
        <v>
93</v>
      </c>
      <c r="AV11" s="486"/>
      <c r="AW11" s="486"/>
      <c r="AX11" s="486"/>
      <c r="AY11" s="408" t="s">
        <v>
124</v>
      </c>
      <c r="AZ11" s="409"/>
      <c r="BA11" s="409"/>
      <c r="BB11" s="409"/>
      <c r="BC11" s="409"/>
      <c r="BD11" s="409"/>
      <c r="BE11" s="409"/>
      <c r="BF11" s="409"/>
      <c r="BG11" s="409"/>
      <c r="BH11" s="409"/>
      <c r="BI11" s="409"/>
      <c r="BJ11" s="409"/>
      <c r="BK11" s="409"/>
      <c r="BL11" s="409"/>
      <c r="BM11" s="410"/>
      <c r="BN11" s="428">
        <v>
0</v>
      </c>
      <c r="BO11" s="429"/>
      <c r="BP11" s="429"/>
      <c r="BQ11" s="429"/>
      <c r="BR11" s="429"/>
      <c r="BS11" s="429"/>
      <c r="BT11" s="429"/>
      <c r="BU11" s="430"/>
      <c r="BV11" s="428">
        <v>
0</v>
      </c>
      <c r="BW11" s="429"/>
      <c r="BX11" s="429"/>
      <c r="BY11" s="429"/>
      <c r="BZ11" s="429"/>
      <c r="CA11" s="429"/>
      <c r="CB11" s="429"/>
      <c r="CC11" s="430"/>
      <c r="CD11" s="437" t="s">
        <v>
125</v>
      </c>
      <c r="CE11" s="438"/>
      <c r="CF11" s="438"/>
      <c r="CG11" s="438"/>
      <c r="CH11" s="438"/>
      <c r="CI11" s="438"/>
      <c r="CJ11" s="438"/>
      <c r="CK11" s="438"/>
      <c r="CL11" s="438"/>
      <c r="CM11" s="438"/>
      <c r="CN11" s="438"/>
      <c r="CO11" s="438"/>
      <c r="CP11" s="438"/>
      <c r="CQ11" s="438"/>
      <c r="CR11" s="438"/>
      <c r="CS11" s="439"/>
      <c r="CT11" s="541" t="s">
        <v>
126</v>
      </c>
      <c r="CU11" s="542"/>
      <c r="CV11" s="542"/>
      <c r="CW11" s="542"/>
      <c r="CX11" s="542"/>
      <c r="CY11" s="542"/>
      <c r="CZ11" s="542"/>
      <c r="DA11" s="543"/>
      <c r="DB11" s="541" t="s">
        <v>
127</v>
      </c>
      <c r="DC11" s="542"/>
      <c r="DD11" s="542"/>
      <c r="DE11" s="542"/>
      <c r="DF11" s="542"/>
      <c r="DG11" s="542"/>
      <c r="DH11" s="542"/>
      <c r="DI11" s="543"/>
      <c r="DJ11" s="186"/>
      <c r="DK11" s="186"/>
      <c r="DL11" s="186"/>
      <c r="DM11" s="186"/>
      <c r="DN11" s="186"/>
      <c r="DO11" s="186"/>
    </row>
    <row r="12" spans="1:119" ht="18.75" customHeight="1" x14ac:dyDescent="0.15">
      <c r="A12" s="187"/>
      <c r="B12" s="544" t="s">
        <v>
128</v>
      </c>
      <c r="C12" s="545"/>
      <c r="D12" s="545"/>
      <c r="E12" s="545"/>
      <c r="F12" s="545"/>
      <c r="G12" s="545"/>
      <c r="H12" s="545"/>
      <c r="I12" s="545"/>
      <c r="J12" s="545"/>
      <c r="K12" s="546"/>
      <c r="L12" s="553" t="s">
        <v>
129</v>
      </c>
      <c r="M12" s="554"/>
      <c r="N12" s="554"/>
      <c r="O12" s="554"/>
      <c r="P12" s="554"/>
      <c r="Q12" s="555"/>
      <c r="R12" s="556">
        <v>
16695</v>
      </c>
      <c r="S12" s="557"/>
      <c r="T12" s="557"/>
      <c r="U12" s="557"/>
      <c r="V12" s="558"/>
      <c r="W12" s="559" t="s">
        <v>
1</v>
      </c>
      <c r="X12" s="486"/>
      <c r="Y12" s="486"/>
      <c r="Z12" s="486"/>
      <c r="AA12" s="486"/>
      <c r="AB12" s="560"/>
      <c r="AC12" s="561" t="s">
        <v>
130</v>
      </c>
      <c r="AD12" s="562"/>
      <c r="AE12" s="562"/>
      <c r="AF12" s="562"/>
      <c r="AG12" s="563"/>
      <c r="AH12" s="561" t="s">
        <v>
131</v>
      </c>
      <c r="AI12" s="562"/>
      <c r="AJ12" s="562"/>
      <c r="AK12" s="562"/>
      <c r="AL12" s="564"/>
      <c r="AM12" s="497" t="s">
        <v>
132</v>
      </c>
      <c r="AN12" s="402"/>
      <c r="AO12" s="402"/>
      <c r="AP12" s="402"/>
      <c r="AQ12" s="402"/>
      <c r="AR12" s="402"/>
      <c r="AS12" s="402"/>
      <c r="AT12" s="403"/>
      <c r="AU12" s="485" t="s">
        <v>
93</v>
      </c>
      <c r="AV12" s="486"/>
      <c r="AW12" s="486"/>
      <c r="AX12" s="486"/>
      <c r="AY12" s="408" t="s">
        <v>
133</v>
      </c>
      <c r="AZ12" s="409"/>
      <c r="BA12" s="409"/>
      <c r="BB12" s="409"/>
      <c r="BC12" s="409"/>
      <c r="BD12" s="409"/>
      <c r="BE12" s="409"/>
      <c r="BF12" s="409"/>
      <c r="BG12" s="409"/>
      <c r="BH12" s="409"/>
      <c r="BI12" s="409"/>
      <c r="BJ12" s="409"/>
      <c r="BK12" s="409"/>
      <c r="BL12" s="409"/>
      <c r="BM12" s="410"/>
      <c r="BN12" s="428">
        <v>
0</v>
      </c>
      <c r="BO12" s="429"/>
      <c r="BP12" s="429"/>
      <c r="BQ12" s="429"/>
      <c r="BR12" s="429"/>
      <c r="BS12" s="429"/>
      <c r="BT12" s="429"/>
      <c r="BU12" s="430"/>
      <c r="BV12" s="428">
        <v>
0</v>
      </c>
      <c r="BW12" s="429"/>
      <c r="BX12" s="429"/>
      <c r="BY12" s="429"/>
      <c r="BZ12" s="429"/>
      <c r="CA12" s="429"/>
      <c r="CB12" s="429"/>
      <c r="CC12" s="430"/>
      <c r="CD12" s="437" t="s">
        <v>
134</v>
      </c>
      <c r="CE12" s="438"/>
      <c r="CF12" s="438"/>
      <c r="CG12" s="438"/>
      <c r="CH12" s="438"/>
      <c r="CI12" s="438"/>
      <c r="CJ12" s="438"/>
      <c r="CK12" s="438"/>
      <c r="CL12" s="438"/>
      <c r="CM12" s="438"/>
      <c r="CN12" s="438"/>
      <c r="CO12" s="438"/>
      <c r="CP12" s="438"/>
      <c r="CQ12" s="438"/>
      <c r="CR12" s="438"/>
      <c r="CS12" s="439"/>
      <c r="CT12" s="541" t="s">
        <v>
135</v>
      </c>
      <c r="CU12" s="542"/>
      <c r="CV12" s="542"/>
      <c r="CW12" s="542"/>
      <c r="CX12" s="542"/>
      <c r="CY12" s="542"/>
      <c r="CZ12" s="542"/>
      <c r="DA12" s="543"/>
      <c r="DB12" s="541" t="s">
        <v>
127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
136</v>
      </c>
      <c r="N13" s="529"/>
      <c r="O13" s="529"/>
      <c r="P13" s="529"/>
      <c r="Q13" s="530"/>
      <c r="R13" s="531">
        <v>
16579</v>
      </c>
      <c r="S13" s="532"/>
      <c r="T13" s="532"/>
      <c r="U13" s="532"/>
      <c r="V13" s="533"/>
      <c r="W13" s="519" t="s">
        <v>
137</v>
      </c>
      <c r="X13" s="441"/>
      <c r="Y13" s="441"/>
      <c r="Z13" s="441"/>
      <c r="AA13" s="441"/>
      <c r="AB13" s="442"/>
      <c r="AC13" s="404">
        <v>
150</v>
      </c>
      <c r="AD13" s="405"/>
      <c r="AE13" s="405"/>
      <c r="AF13" s="405"/>
      <c r="AG13" s="406"/>
      <c r="AH13" s="404">
        <v>
150</v>
      </c>
      <c r="AI13" s="405"/>
      <c r="AJ13" s="405"/>
      <c r="AK13" s="405"/>
      <c r="AL13" s="407"/>
      <c r="AM13" s="497" t="s">
        <v>
138</v>
      </c>
      <c r="AN13" s="402"/>
      <c r="AO13" s="402"/>
      <c r="AP13" s="402"/>
      <c r="AQ13" s="402"/>
      <c r="AR13" s="402"/>
      <c r="AS13" s="402"/>
      <c r="AT13" s="403"/>
      <c r="AU13" s="485" t="s">
        <v>
139</v>
      </c>
      <c r="AV13" s="486"/>
      <c r="AW13" s="486"/>
      <c r="AX13" s="486"/>
      <c r="AY13" s="408" t="s">
        <v>
140</v>
      </c>
      <c r="AZ13" s="409"/>
      <c r="BA13" s="409"/>
      <c r="BB13" s="409"/>
      <c r="BC13" s="409"/>
      <c r="BD13" s="409"/>
      <c r="BE13" s="409"/>
      <c r="BF13" s="409"/>
      <c r="BG13" s="409"/>
      <c r="BH13" s="409"/>
      <c r="BI13" s="409"/>
      <c r="BJ13" s="409"/>
      <c r="BK13" s="409"/>
      <c r="BL13" s="409"/>
      <c r="BM13" s="410"/>
      <c r="BN13" s="428">
        <v>
378669</v>
      </c>
      <c r="BO13" s="429"/>
      <c r="BP13" s="429"/>
      <c r="BQ13" s="429"/>
      <c r="BR13" s="429"/>
      <c r="BS13" s="429"/>
      <c r="BT13" s="429"/>
      <c r="BU13" s="430"/>
      <c r="BV13" s="428">
        <v>
24770</v>
      </c>
      <c r="BW13" s="429"/>
      <c r="BX13" s="429"/>
      <c r="BY13" s="429"/>
      <c r="BZ13" s="429"/>
      <c r="CA13" s="429"/>
      <c r="CB13" s="429"/>
      <c r="CC13" s="430"/>
      <c r="CD13" s="437" t="s">
        <v>
141</v>
      </c>
      <c r="CE13" s="438"/>
      <c r="CF13" s="438"/>
      <c r="CG13" s="438"/>
      <c r="CH13" s="438"/>
      <c r="CI13" s="438"/>
      <c r="CJ13" s="438"/>
      <c r="CK13" s="438"/>
      <c r="CL13" s="438"/>
      <c r="CM13" s="438"/>
      <c r="CN13" s="438"/>
      <c r="CO13" s="438"/>
      <c r="CP13" s="438"/>
      <c r="CQ13" s="438"/>
      <c r="CR13" s="438"/>
      <c r="CS13" s="439"/>
      <c r="CT13" s="398">
        <v>
4.5</v>
      </c>
      <c r="CU13" s="399"/>
      <c r="CV13" s="399"/>
      <c r="CW13" s="399"/>
      <c r="CX13" s="399"/>
      <c r="CY13" s="399"/>
      <c r="CZ13" s="399"/>
      <c r="DA13" s="400"/>
      <c r="DB13" s="398">
        <v>
5.3</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
142</v>
      </c>
      <c r="M14" s="565"/>
      <c r="N14" s="565"/>
      <c r="O14" s="565"/>
      <c r="P14" s="565"/>
      <c r="Q14" s="566"/>
      <c r="R14" s="531">
        <v>
16732</v>
      </c>
      <c r="S14" s="532"/>
      <c r="T14" s="532"/>
      <c r="U14" s="532"/>
      <c r="V14" s="533"/>
      <c r="W14" s="534"/>
      <c r="X14" s="444"/>
      <c r="Y14" s="444"/>
      <c r="Z14" s="444"/>
      <c r="AA14" s="444"/>
      <c r="AB14" s="445"/>
      <c r="AC14" s="524">
        <v>
2.2000000000000002</v>
      </c>
      <c r="AD14" s="525"/>
      <c r="AE14" s="525"/>
      <c r="AF14" s="525"/>
      <c r="AG14" s="526"/>
      <c r="AH14" s="524">
        <v>
2.1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
143</v>
      </c>
      <c r="CE14" s="435"/>
      <c r="CF14" s="435"/>
      <c r="CG14" s="435"/>
      <c r="CH14" s="435"/>
      <c r="CI14" s="435"/>
      <c r="CJ14" s="435"/>
      <c r="CK14" s="435"/>
      <c r="CL14" s="435"/>
      <c r="CM14" s="435"/>
      <c r="CN14" s="435"/>
      <c r="CO14" s="435"/>
      <c r="CP14" s="435"/>
      <c r="CQ14" s="435"/>
      <c r="CR14" s="435"/>
      <c r="CS14" s="436"/>
      <c r="CT14" s="535" t="s">
        <v>
135</v>
      </c>
      <c r="CU14" s="536"/>
      <c r="CV14" s="536"/>
      <c r="CW14" s="536"/>
      <c r="CX14" s="536"/>
      <c r="CY14" s="536"/>
      <c r="CZ14" s="536"/>
      <c r="DA14" s="537"/>
      <c r="DB14" s="535" t="s">
        <v>
127</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
144</v>
      </c>
      <c r="N15" s="529"/>
      <c r="O15" s="529"/>
      <c r="P15" s="529"/>
      <c r="Q15" s="530"/>
      <c r="R15" s="531">
        <v>
16650</v>
      </c>
      <c r="S15" s="532"/>
      <c r="T15" s="532"/>
      <c r="U15" s="532"/>
      <c r="V15" s="533"/>
      <c r="W15" s="519" t="s">
        <v>
145</v>
      </c>
      <c r="X15" s="441"/>
      <c r="Y15" s="441"/>
      <c r="Z15" s="441"/>
      <c r="AA15" s="441"/>
      <c r="AB15" s="442"/>
      <c r="AC15" s="404">
        <v>
1828</v>
      </c>
      <c r="AD15" s="405"/>
      <c r="AE15" s="405"/>
      <c r="AF15" s="405"/>
      <c r="AG15" s="406"/>
      <c r="AH15" s="404">
        <v>
1913</v>
      </c>
      <c r="AI15" s="405"/>
      <c r="AJ15" s="405"/>
      <c r="AK15" s="405"/>
      <c r="AL15" s="407"/>
      <c r="AM15" s="497"/>
      <c r="AN15" s="402"/>
      <c r="AO15" s="402"/>
      <c r="AP15" s="402"/>
      <c r="AQ15" s="402"/>
      <c r="AR15" s="402"/>
      <c r="AS15" s="402"/>
      <c r="AT15" s="403"/>
      <c r="AU15" s="485"/>
      <c r="AV15" s="486"/>
      <c r="AW15" s="486"/>
      <c r="AX15" s="486"/>
      <c r="AY15" s="420" t="s">
        <v>
146</v>
      </c>
      <c r="AZ15" s="421"/>
      <c r="BA15" s="421"/>
      <c r="BB15" s="421"/>
      <c r="BC15" s="421"/>
      <c r="BD15" s="421"/>
      <c r="BE15" s="421"/>
      <c r="BF15" s="421"/>
      <c r="BG15" s="421"/>
      <c r="BH15" s="421"/>
      <c r="BI15" s="421"/>
      <c r="BJ15" s="421"/>
      <c r="BK15" s="421"/>
      <c r="BL15" s="421"/>
      <c r="BM15" s="422"/>
      <c r="BN15" s="423">
        <v>
2213415</v>
      </c>
      <c r="BO15" s="424"/>
      <c r="BP15" s="424"/>
      <c r="BQ15" s="424"/>
      <c r="BR15" s="424"/>
      <c r="BS15" s="424"/>
      <c r="BT15" s="424"/>
      <c r="BU15" s="425"/>
      <c r="BV15" s="423">
        <v>
2240621</v>
      </c>
      <c r="BW15" s="424"/>
      <c r="BX15" s="424"/>
      <c r="BY15" s="424"/>
      <c r="BZ15" s="424"/>
      <c r="CA15" s="424"/>
      <c r="CB15" s="424"/>
      <c r="CC15" s="425"/>
      <c r="CD15" s="538" t="s">
        <v>
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
148</v>
      </c>
      <c r="M16" s="522"/>
      <c r="N16" s="522"/>
      <c r="O16" s="522"/>
      <c r="P16" s="522"/>
      <c r="Q16" s="523"/>
      <c r="R16" s="516" t="s">
        <v>
149</v>
      </c>
      <c r="S16" s="517"/>
      <c r="T16" s="517"/>
      <c r="U16" s="517"/>
      <c r="V16" s="518"/>
      <c r="W16" s="534"/>
      <c r="X16" s="444"/>
      <c r="Y16" s="444"/>
      <c r="Z16" s="444"/>
      <c r="AA16" s="444"/>
      <c r="AB16" s="445"/>
      <c r="AC16" s="524">
        <v>
26.5</v>
      </c>
      <c r="AD16" s="525"/>
      <c r="AE16" s="525"/>
      <c r="AF16" s="525"/>
      <c r="AG16" s="526"/>
      <c r="AH16" s="524">
        <v>
26.7</v>
      </c>
      <c r="AI16" s="525"/>
      <c r="AJ16" s="525"/>
      <c r="AK16" s="525"/>
      <c r="AL16" s="527"/>
      <c r="AM16" s="497"/>
      <c r="AN16" s="402"/>
      <c r="AO16" s="402"/>
      <c r="AP16" s="402"/>
      <c r="AQ16" s="402"/>
      <c r="AR16" s="402"/>
      <c r="AS16" s="402"/>
      <c r="AT16" s="403"/>
      <c r="AU16" s="485"/>
      <c r="AV16" s="486"/>
      <c r="AW16" s="486"/>
      <c r="AX16" s="486"/>
      <c r="AY16" s="408" t="s">
        <v>
150</v>
      </c>
      <c r="AZ16" s="409"/>
      <c r="BA16" s="409"/>
      <c r="BB16" s="409"/>
      <c r="BC16" s="409"/>
      <c r="BD16" s="409"/>
      <c r="BE16" s="409"/>
      <c r="BF16" s="409"/>
      <c r="BG16" s="409"/>
      <c r="BH16" s="409"/>
      <c r="BI16" s="409"/>
      <c r="BJ16" s="409"/>
      <c r="BK16" s="409"/>
      <c r="BL16" s="409"/>
      <c r="BM16" s="410"/>
      <c r="BN16" s="428">
        <v>
3302535</v>
      </c>
      <c r="BO16" s="429"/>
      <c r="BP16" s="429"/>
      <c r="BQ16" s="429"/>
      <c r="BR16" s="429"/>
      <c r="BS16" s="429"/>
      <c r="BT16" s="429"/>
      <c r="BU16" s="430"/>
      <c r="BV16" s="428">
        <v>
3260147</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
151</v>
      </c>
      <c r="N17" s="514"/>
      <c r="O17" s="514"/>
      <c r="P17" s="514"/>
      <c r="Q17" s="515"/>
      <c r="R17" s="516" t="s">
        <v>
152</v>
      </c>
      <c r="S17" s="517"/>
      <c r="T17" s="517"/>
      <c r="U17" s="517"/>
      <c r="V17" s="518"/>
      <c r="W17" s="519" t="s">
        <v>
153</v>
      </c>
      <c r="X17" s="441"/>
      <c r="Y17" s="441"/>
      <c r="Z17" s="441"/>
      <c r="AA17" s="441"/>
      <c r="AB17" s="442"/>
      <c r="AC17" s="404">
        <v>
4932</v>
      </c>
      <c r="AD17" s="405"/>
      <c r="AE17" s="405"/>
      <c r="AF17" s="405"/>
      <c r="AG17" s="406"/>
      <c r="AH17" s="404">
        <v>
5096</v>
      </c>
      <c r="AI17" s="405"/>
      <c r="AJ17" s="405"/>
      <c r="AK17" s="405"/>
      <c r="AL17" s="407"/>
      <c r="AM17" s="497"/>
      <c r="AN17" s="402"/>
      <c r="AO17" s="402"/>
      <c r="AP17" s="402"/>
      <c r="AQ17" s="402"/>
      <c r="AR17" s="402"/>
      <c r="AS17" s="402"/>
      <c r="AT17" s="403"/>
      <c r="AU17" s="485"/>
      <c r="AV17" s="486"/>
      <c r="AW17" s="486"/>
      <c r="AX17" s="486"/>
      <c r="AY17" s="408" t="s">
        <v>
154</v>
      </c>
      <c r="AZ17" s="409"/>
      <c r="BA17" s="409"/>
      <c r="BB17" s="409"/>
      <c r="BC17" s="409"/>
      <c r="BD17" s="409"/>
      <c r="BE17" s="409"/>
      <c r="BF17" s="409"/>
      <c r="BG17" s="409"/>
      <c r="BH17" s="409"/>
      <c r="BI17" s="409"/>
      <c r="BJ17" s="409"/>
      <c r="BK17" s="409"/>
      <c r="BL17" s="409"/>
      <c r="BM17" s="410"/>
      <c r="BN17" s="428">
        <v>
2827879</v>
      </c>
      <c r="BO17" s="429"/>
      <c r="BP17" s="429"/>
      <c r="BQ17" s="429"/>
      <c r="BR17" s="429"/>
      <c r="BS17" s="429"/>
      <c r="BT17" s="429"/>
      <c r="BU17" s="430"/>
      <c r="BV17" s="428">
        <v>
2863908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
155</v>
      </c>
      <c r="C18" s="491"/>
      <c r="D18" s="491"/>
      <c r="E18" s="492"/>
      <c r="F18" s="492"/>
      <c r="G18" s="492"/>
      <c r="H18" s="492"/>
      <c r="I18" s="492"/>
      <c r="J18" s="492"/>
      <c r="K18" s="492"/>
      <c r="L18" s="493">
        <v>
28.07</v>
      </c>
      <c r="M18" s="493"/>
      <c r="N18" s="493"/>
      <c r="O18" s="493"/>
      <c r="P18" s="493"/>
      <c r="Q18" s="493"/>
      <c r="R18" s="494"/>
      <c r="S18" s="494"/>
      <c r="T18" s="494"/>
      <c r="U18" s="494"/>
      <c r="V18" s="495"/>
      <c r="W18" s="509"/>
      <c r="X18" s="510"/>
      <c r="Y18" s="510"/>
      <c r="Z18" s="510"/>
      <c r="AA18" s="510"/>
      <c r="AB18" s="520"/>
      <c r="AC18" s="392">
        <v>
71.400000000000006</v>
      </c>
      <c r="AD18" s="393"/>
      <c r="AE18" s="393"/>
      <c r="AF18" s="393"/>
      <c r="AG18" s="496"/>
      <c r="AH18" s="392">
        <v>
71.2</v>
      </c>
      <c r="AI18" s="393"/>
      <c r="AJ18" s="393"/>
      <c r="AK18" s="393"/>
      <c r="AL18" s="394"/>
      <c r="AM18" s="497"/>
      <c r="AN18" s="402"/>
      <c r="AO18" s="402"/>
      <c r="AP18" s="402"/>
      <c r="AQ18" s="402"/>
      <c r="AR18" s="402"/>
      <c r="AS18" s="402"/>
      <c r="AT18" s="403"/>
      <c r="AU18" s="485"/>
      <c r="AV18" s="486"/>
      <c r="AW18" s="486"/>
      <c r="AX18" s="486"/>
      <c r="AY18" s="408" t="s">
        <v>
156</v>
      </c>
      <c r="AZ18" s="409"/>
      <c r="BA18" s="409"/>
      <c r="BB18" s="409"/>
      <c r="BC18" s="409"/>
      <c r="BD18" s="409"/>
      <c r="BE18" s="409"/>
      <c r="BF18" s="409"/>
      <c r="BG18" s="409"/>
      <c r="BH18" s="409"/>
      <c r="BI18" s="409"/>
      <c r="BJ18" s="409"/>
      <c r="BK18" s="409"/>
      <c r="BL18" s="409"/>
      <c r="BM18" s="410"/>
      <c r="BN18" s="428">
        <v>
4774964</v>
      </c>
      <c r="BO18" s="429"/>
      <c r="BP18" s="429"/>
      <c r="BQ18" s="429"/>
      <c r="BR18" s="429"/>
      <c r="BS18" s="429"/>
      <c r="BT18" s="429"/>
      <c r="BU18" s="430"/>
      <c r="BV18" s="428">
        <v>
4780363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
157</v>
      </c>
      <c r="C19" s="491"/>
      <c r="D19" s="491"/>
      <c r="E19" s="492"/>
      <c r="F19" s="492"/>
      <c r="G19" s="492"/>
      <c r="H19" s="492"/>
      <c r="I19" s="492"/>
      <c r="J19" s="492"/>
      <c r="K19" s="492"/>
      <c r="L19" s="498">
        <v>
622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
158</v>
      </c>
      <c r="AZ19" s="409"/>
      <c r="BA19" s="409"/>
      <c r="BB19" s="409"/>
      <c r="BC19" s="409"/>
      <c r="BD19" s="409"/>
      <c r="BE19" s="409"/>
      <c r="BF19" s="409"/>
      <c r="BG19" s="409"/>
      <c r="BH19" s="409"/>
      <c r="BI19" s="409"/>
      <c r="BJ19" s="409"/>
      <c r="BK19" s="409"/>
      <c r="BL19" s="409"/>
      <c r="BM19" s="410"/>
      <c r="BN19" s="428">
        <v>
5880926</v>
      </c>
      <c r="BO19" s="429"/>
      <c r="BP19" s="429"/>
      <c r="BQ19" s="429"/>
      <c r="BR19" s="429"/>
      <c r="BS19" s="429"/>
      <c r="BT19" s="429"/>
      <c r="BU19" s="430"/>
      <c r="BV19" s="428">
        <v>
5753480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
159</v>
      </c>
      <c r="C20" s="491"/>
      <c r="D20" s="491"/>
      <c r="E20" s="492"/>
      <c r="F20" s="492"/>
      <c r="G20" s="492"/>
      <c r="H20" s="492"/>
      <c r="I20" s="492"/>
      <c r="J20" s="492"/>
      <c r="K20" s="492"/>
      <c r="L20" s="498">
        <v>
5800</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
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
161</v>
      </c>
      <c r="C22" s="458"/>
      <c r="D22" s="459"/>
      <c r="E22" s="466" t="s">
        <v>
1</v>
      </c>
      <c r="F22" s="441"/>
      <c r="G22" s="441"/>
      <c r="H22" s="441"/>
      <c r="I22" s="441"/>
      <c r="J22" s="441"/>
      <c r="K22" s="442"/>
      <c r="L22" s="466" t="s">
        <v>
162</v>
      </c>
      <c r="M22" s="441"/>
      <c r="N22" s="441"/>
      <c r="O22" s="441"/>
      <c r="P22" s="442"/>
      <c r="Q22" s="451" t="s">
        <v>
163</v>
      </c>
      <c r="R22" s="452"/>
      <c r="S22" s="452"/>
      <c r="T22" s="452"/>
      <c r="U22" s="452"/>
      <c r="V22" s="467"/>
      <c r="W22" s="469" t="s">
        <v>
164</v>
      </c>
      <c r="X22" s="458"/>
      <c r="Y22" s="459"/>
      <c r="Z22" s="466" t="s">
        <v>
1</v>
      </c>
      <c r="AA22" s="441"/>
      <c r="AB22" s="441"/>
      <c r="AC22" s="441"/>
      <c r="AD22" s="441"/>
      <c r="AE22" s="441"/>
      <c r="AF22" s="441"/>
      <c r="AG22" s="442"/>
      <c r="AH22" s="440" t="s">
        <v>
165</v>
      </c>
      <c r="AI22" s="441"/>
      <c r="AJ22" s="441"/>
      <c r="AK22" s="441"/>
      <c r="AL22" s="442"/>
      <c r="AM22" s="440" t="s">
        <v>
166</v>
      </c>
      <c r="AN22" s="446"/>
      <c r="AO22" s="446"/>
      <c r="AP22" s="446"/>
      <c r="AQ22" s="446"/>
      <c r="AR22" s="447"/>
      <c r="AS22" s="451" t="s">
        <v>
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
167</v>
      </c>
      <c r="AZ23" s="421"/>
      <c r="BA23" s="421"/>
      <c r="BB23" s="421"/>
      <c r="BC23" s="421"/>
      <c r="BD23" s="421"/>
      <c r="BE23" s="421"/>
      <c r="BF23" s="421"/>
      <c r="BG23" s="421"/>
      <c r="BH23" s="421"/>
      <c r="BI23" s="421"/>
      <c r="BJ23" s="421"/>
      <c r="BK23" s="421"/>
      <c r="BL23" s="421"/>
      <c r="BM23" s="422"/>
      <c r="BN23" s="428">
        <v>
5792924</v>
      </c>
      <c r="BO23" s="429"/>
      <c r="BP23" s="429"/>
      <c r="BQ23" s="429"/>
      <c r="BR23" s="429"/>
      <c r="BS23" s="429"/>
      <c r="BT23" s="429"/>
      <c r="BU23" s="430"/>
      <c r="BV23" s="428">
        <v>
5879066</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
168</v>
      </c>
      <c r="F24" s="402"/>
      <c r="G24" s="402"/>
      <c r="H24" s="402"/>
      <c r="I24" s="402"/>
      <c r="J24" s="402"/>
      <c r="K24" s="403"/>
      <c r="L24" s="404">
        <v>
1</v>
      </c>
      <c r="M24" s="405"/>
      <c r="N24" s="405"/>
      <c r="O24" s="405"/>
      <c r="P24" s="406"/>
      <c r="Q24" s="404">
        <v>
7900</v>
      </c>
      <c r="R24" s="405"/>
      <c r="S24" s="405"/>
      <c r="T24" s="405"/>
      <c r="U24" s="405"/>
      <c r="V24" s="406"/>
      <c r="W24" s="470"/>
      <c r="X24" s="461"/>
      <c r="Y24" s="462"/>
      <c r="Z24" s="401" t="s">
        <v>
169</v>
      </c>
      <c r="AA24" s="402"/>
      <c r="AB24" s="402"/>
      <c r="AC24" s="402"/>
      <c r="AD24" s="402"/>
      <c r="AE24" s="402"/>
      <c r="AF24" s="402"/>
      <c r="AG24" s="403"/>
      <c r="AH24" s="404">
        <v>
142</v>
      </c>
      <c r="AI24" s="405"/>
      <c r="AJ24" s="405"/>
      <c r="AK24" s="405"/>
      <c r="AL24" s="406"/>
      <c r="AM24" s="404">
        <v>
447584</v>
      </c>
      <c r="AN24" s="405"/>
      <c r="AO24" s="405"/>
      <c r="AP24" s="405"/>
      <c r="AQ24" s="405"/>
      <c r="AR24" s="406"/>
      <c r="AS24" s="404">
        <v>
3152</v>
      </c>
      <c r="AT24" s="405"/>
      <c r="AU24" s="405"/>
      <c r="AV24" s="405"/>
      <c r="AW24" s="405"/>
      <c r="AX24" s="407"/>
      <c r="AY24" s="395" t="s">
        <v>
170</v>
      </c>
      <c r="AZ24" s="396"/>
      <c r="BA24" s="396"/>
      <c r="BB24" s="396"/>
      <c r="BC24" s="396"/>
      <c r="BD24" s="396"/>
      <c r="BE24" s="396"/>
      <c r="BF24" s="396"/>
      <c r="BG24" s="396"/>
      <c r="BH24" s="396"/>
      <c r="BI24" s="396"/>
      <c r="BJ24" s="396"/>
      <c r="BK24" s="396"/>
      <c r="BL24" s="396"/>
      <c r="BM24" s="397"/>
      <c r="BN24" s="428">
        <v>
4309656</v>
      </c>
      <c r="BO24" s="429"/>
      <c r="BP24" s="429"/>
      <c r="BQ24" s="429"/>
      <c r="BR24" s="429"/>
      <c r="BS24" s="429"/>
      <c r="BT24" s="429"/>
      <c r="BU24" s="430"/>
      <c r="BV24" s="428">
        <v>
4295821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
171</v>
      </c>
      <c r="F25" s="402"/>
      <c r="G25" s="402"/>
      <c r="H25" s="402"/>
      <c r="I25" s="402"/>
      <c r="J25" s="402"/>
      <c r="K25" s="403"/>
      <c r="L25" s="404">
        <v>
1</v>
      </c>
      <c r="M25" s="405"/>
      <c r="N25" s="405"/>
      <c r="O25" s="405"/>
      <c r="P25" s="406"/>
      <c r="Q25" s="404">
        <v>
6900</v>
      </c>
      <c r="R25" s="405"/>
      <c r="S25" s="405"/>
      <c r="T25" s="405"/>
      <c r="U25" s="405"/>
      <c r="V25" s="406"/>
      <c r="W25" s="470"/>
      <c r="X25" s="461"/>
      <c r="Y25" s="462"/>
      <c r="Z25" s="401" t="s">
        <v>
172</v>
      </c>
      <c r="AA25" s="402"/>
      <c r="AB25" s="402"/>
      <c r="AC25" s="402"/>
      <c r="AD25" s="402"/>
      <c r="AE25" s="402"/>
      <c r="AF25" s="402"/>
      <c r="AG25" s="403"/>
      <c r="AH25" s="404" t="s">
        <v>
173</v>
      </c>
      <c r="AI25" s="405"/>
      <c r="AJ25" s="405"/>
      <c r="AK25" s="405"/>
      <c r="AL25" s="406"/>
      <c r="AM25" s="404" t="s">
        <v>
135</v>
      </c>
      <c r="AN25" s="405"/>
      <c r="AO25" s="405"/>
      <c r="AP25" s="405"/>
      <c r="AQ25" s="405"/>
      <c r="AR25" s="406"/>
      <c r="AS25" s="404" t="s">
        <v>
135</v>
      </c>
      <c r="AT25" s="405"/>
      <c r="AU25" s="405"/>
      <c r="AV25" s="405"/>
      <c r="AW25" s="405"/>
      <c r="AX25" s="407"/>
      <c r="AY25" s="420" t="s">
        <v>
174</v>
      </c>
      <c r="AZ25" s="421"/>
      <c r="BA25" s="421"/>
      <c r="BB25" s="421"/>
      <c r="BC25" s="421"/>
      <c r="BD25" s="421"/>
      <c r="BE25" s="421"/>
      <c r="BF25" s="421"/>
      <c r="BG25" s="421"/>
      <c r="BH25" s="421"/>
      <c r="BI25" s="421"/>
      <c r="BJ25" s="421"/>
      <c r="BK25" s="421"/>
      <c r="BL25" s="421"/>
      <c r="BM25" s="422"/>
      <c r="BN25" s="423">
        <v>
541688</v>
      </c>
      <c r="BO25" s="424"/>
      <c r="BP25" s="424"/>
      <c r="BQ25" s="424"/>
      <c r="BR25" s="424"/>
      <c r="BS25" s="424"/>
      <c r="BT25" s="424"/>
      <c r="BU25" s="425"/>
      <c r="BV25" s="423">
        <v>
654379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
175</v>
      </c>
      <c r="F26" s="402"/>
      <c r="G26" s="402"/>
      <c r="H26" s="402"/>
      <c r="I26" s="402"/>
      <c r="J26" s="402"/>
      <c r="K26" s="403"/>
      <c r="L26" s="404">
        <v>
1</v>
      </c>
      <c r="M26" s="405"/>
      <c r="N26" s="405"/>
      <c r="O26" s="405"/>
      <c r="P26" s="406"/>
      <c r="Q26" s="404">
        <v>
6600</v>
      </c>
      <c r="R26" s="405"/>
      <c r="S26" s="405"/>
      <c r="T26" s="405"/>
      <c r="U26" s="405"/>
      <c r="V26" s="406"/>
      <c r="W26" s="470"/>
      <c r="X26" s="461"/>
      <c r="Y26" s="462"/>
      <c r="Z26" s="401" t="s">
        <v>
176</v>
      </c>
      <c r="AA26" s="483"/>
      <c r="AB26" s="483"/>
      <c r="AC26" s="483"/>
      <c r="AD26" s="483"/>
      <c r="AE26" s="483"/>
      <c r="AF26" s="483"/>
      <c r="AG26" s="484"/>
      <c r="AH26" s="404">
        <v>
5</v>
      </c>
      <c r="AI26" s="405"/>
      <c r="AJ26" s="405"/>
      <c r="AK26" s="405"/>
      <c r="AL26" s="406"/>
      <c r="AM26" s="404">
        <v>
15070</v>
      </c>
      <c r="AN26" s="405"/>
      <c r="AO26" s="405"/>
      <c r="AP26" s="405"/>
      <c r="AQ26" s="405"/>
      <c r="AR26" s="406"/>
      <c r="AS26" s="404">
        <v>
3014</v>
      </c>
      <c r="AT26" s="405"/>
      <c r="AU26" s="405"/>
      <c r="AV26" s="405"/>
      <c r="AW26" s="405"/>
      <c r="AX26" s="407"/>
      <c r="AY26" s="437" t="s">
        <v>
177</v>
      </c>
      <c r="AZ26" s="438"/>
      <c r="BA26" s="438"/>
      <c r="BB26" s="438"/>
      <c r="BC26" s="438"/>
      <c r="BD26" s="438"/>
      <c r="BE26" s="438"/>
      <c r="BF26" s="438"/>
      <c r="BG26" s="438"/>
      <c r="BH26" s="438"/>
      <c r="BI26" s="438"/>
      <c r="BJ26" s="438"/>
      <c r="BK26" s="438"/>
      <c r="BL26" s="438"/>
      <c r="BM26" s="439"/>
      <c r="BN26" s="428" t="s">
        <v>
173</v>
      </c>
      <c r="BO26" s="429"/>
      <c r="BP26" s="429"/>
      <c r="BQ26" s="429"/>
      <c r="BR26" s="429"/>
      <c r="BS26" s="429"/>
      <c r="BT26" s="429"/>
      <c r="BU26" s="430"/>
      <c r="BV26" s="428" t="s">
        <v>
135</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
178</v>
      </c>
      <c r="F27" s="402"/>
      <c r="G27" s="402"/>
      <c r="H27" s="402"/>
      <c r="I27" s="402"/>
      <c r="J27" s="402"/>
      <c r="K27" s="403"/>
      <c r="L27" s="404">
        <v>
1</v>
      </c>
      <c r="M27" s="405"/>
      <c r="N27" s="405"/>
      <c r="O27" s="405"/>
      <c r="P27" s="406"/>
      <c r="Q27" s="404">
        <v>
4200</v>
      </c>
      <c r="R27" s="405"/>
      <c r="S27" s="405"/>
      <c r="T27" s="405"/>
      <c r="U27" s="405"/>
      <c r="V27" s="406"/>
      <c r="W27" s="470"/>
      <c r="X27" s="461"/>
      <c r="Y27" s="462"/>
      <c r="Z27" s="401" t="s">
        <v>
179</v>
      </c>
      <c r="AA27" s="402"/>
      <c r="AB27" s="402"/>
      <c r="AC27" s="402"/>
      <c r="AD27" s="402"/>
      <c r="AE27" s="402"/>
      <c r="AF27" s="402"/>
      <c r="AG27" s="403"/>
      <c r="AH27" s="404">
        <v>
1</v>
      </c>
      <c r="AI27" s="405"/>
      <c r="AJ27" s="405"/>
      <c r="AK27" s="405"/>
      <c r="AL27" s="406"/>
      <c r="AM27" s="404" t="s">
        <v>
180</v>
      </c>
      <c r="AN27" s="405"/>
      <c r="AO27" s="405"/>
      <c r="AP27" s="405"/>
      <c r="AQ27" s="405"/>
      <c r="AR27" s="406"/>
      <c r="AS27" s="404" t="s">
        <v>
181</v>
      </c>
      <c r="AT27" s="405"/>
      <c r="AU27" s="405"/>
      <c r="AV27" s="405"/>
      <c r="AW27" s="405"/>
      <c r="AX27" s="407"/>
      <c r="AY27" s="434" t="s">
        <v>
182</v>
      </c>
      <c r="AZ27" s="435"/>
      <c r="BA27" s="435"/>
      <c r="BB27" s="435"/>
      <c r="BC27" s="435"/>
      <c r="BD27" s="435"/>
      <c r="BE27" s="435"/>
      <c r="BF27" s="435"/>
      <c r="BG27" s="435"/>
      <c r="BH27" s="435"/>
      <c r="BI27" s="435"/>
      <c r="BJ27" s="435"/>
      <c r="BK27" s="435"/>
      <c r="BL27" s="435"/>
      <c r="BM27" s="436"/>
      <c r="BN27" s="431" t="s">
        <v>
173</v>
      </c>
      <c r="BO27" s="432"/>
      <c r="BP27" s="432"/>
      <c r="BQ27" s="432"/>
      <c r="BR27" s="432"/>
      <c r="BS27" s="432"/>
      <c r="BT27" s="432"/>
      <c r="BU27" s="433"/>
      <c r="BV27" s="431" t="s">
        <v>
135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
183</v>
      </c>
      <c r="F28" s="402"/>
      <c r="G28" s="402"/>
      <c r="H28" s="402"/>
      <c r="I28" s="402"/>
      <c r="J28" s="402"/>
      <c r="K28" s="403"/>
      <c r="L28" s="404">
        <v>
1</v>
      </c>
      <c r="M28" s="405"/>
      <c r="N28" s="405"/>
      <c r="O28" s="405"/>
      <c r="P28" s="406"/>
      <c r="Q28" s="404">
        <v>
3600</v>
      </c>
      <c r="R28" s="405"/>
      <c r="S28" s="405"/>
      <c r="T28" s="405"/>
      <c r="U28" s="405"/>
      <c r="V28" s="406"/>
      <c r="W28" s="470"/>
      <c r="X28" s="461"/>
      <c r="Y28" s="462"/>
      <c r="Z28" s="401" t="s">
        <v>
184</v>
      </c>
      <c r="AA28" s="402"/>
      <c r="AB28" s="402"/>
      <c r="AC28" s="402"/>
      <c r="AD28" s="402"/>
      <c r="AE28" s="402"/>
      <c r="AF28" s="402"/>
      <c r="AG28" s="403"/>
      <c r="AH28" s="404" t="s">
        <v>
135</v>
      </c>
      <c r="AI28" s="405"/>
      <c r="AJ28" s="405"/>
      <c r="AK28" s="405"/>
      <c r="AL28" s="406"/>
      <c r="AM28" s="404" t="s">
        <v>
185</v>
      </c>
      <c r="AN28" s="405"/>
      <c r="AO28" s="405"/>
      <c r="AP28" s="405"/>
      <c r="AQ28" s="405"/>
      <c r="AR28" s="406"/>
      <c r="AS28" s="404" t="s">
        <v>
186</v>
      </c>
      <c r="AT28" s="405"/>
      <c r="AU28" s="405"/>
      <c r="AV28" s="405"/>
      <c r="AW28" s="405"/>
      <c r="AX28" s="407"/>
      <c r="AY28" s="411" t="s">
        <v>
187</v>
      </c>
      <c r="AZ28" s="412"/>
      <c r="BA28" s="412"/>
      <c r="BB28" s="413"/>
      <c r="BC28" s="420" t="s">
        <v>
48</v>
      </c>
      <c r="BD28" s="421"/>
      <c r="BE28" s="421"/>
      <c r="BF28" s="421"/>
      <c r="BG28" s="421"/>
      <c r="BH28" s="421"/>
      <c r="BI28" s="421"/>
      <c r="BJ28" s="421"/>
      <c r="BK28" s="421"/>
      <c r="BL28" s="421"/>
      <c r="BM28" s="422"/>
      <c r="BN28" s="423">
        <v>
1795410</v>
      </c>
      <c r="BO28" s="424"/>
      <c r="BP28" s="424"/>
      <c r="BQ28" s="424"/>
      <c r="BR28" s="424"/>
      <c r="BS28" s="424"/>
      <c r="BT28" s="424"/>
      <c r="BU28" s="425"/>
      <c r="BV28" s="423">
        <v>
1483819</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
188</v>
      </c>
      <c r="F29" s="402"/>
      <c r="G29" s="402"/>
      <c r="H29" s="402"/>
      <c r="I29" s="402"/>
      <c r="J29" s="402"/>
      <c r="K29" s="403"/>
      <c r="L29" s="404">
        <v>
12</v>
      </c>
      <c r="M29" s="405"/>
      <c r="N29" s="405"/>
      <c r="O29" s="405"/>
      <c r="P29" s="406"/>
      <c r="Q29" s="404">
        <v>
3450</v>
      </c>
      <c r="R29" s="405"/>
      <c r="S29" s="405"/>
      <c r="T29" s="405"/>
      <c r="U29" s="405"/>
      <c r="V29" s="406"/>
      <c r="W29" s="471"/>
      <c r="X29" s="472"/>
      <c r="Y29" s="473"/>
      <c r="Z29" s="401" t="s">
        <v>
189</v>
      </c>
      <c r="AA29" s="402"/>
      <c r="AB29" s="402"/>
      <c r="AC29" s="402"/>
      <c r="AD29" s="402"/>
      <c r="AE29" s="402"/>
      <c r="AF29" s="402"/>
      <c r="AG29" s="403"/>
      <c r="AH29" s="404">
        <v>
143</v>
      </c>
      <c r="AI29" s="405"/>
      <c r="AJ29" s="405"/>
      <c r="AK29" s="405"/>
      <c r="AL29" s="406"/>
      <c r="AM29" s="404">
        <v>
452524</v>
      </c>
      <c r="AN29" s="405"/>
      <c r="AO29" s="405"/>
      <c r="AP29" s="405"/>
      <c r="AQ29" s="405"/>
      <c r="AR29" s="406"/>
      <c r="AS29" s="404">
        <v>
3165</v>
      </c>
      <c r="AT29" s="405"/>
      <c r="AU29" s="405"/>
      <c r="AV29" s="405"/>
      <c r="AW29" s="405"/>
      <c r="AX29" s="407"/>
      <c r="AY29" s="414"/>
      <c r="AZ29" s="415"/>
      <c r="BA29" s="415"/>
      <c r="BB29" s="416"/>
      <c r="BC29" s="408" t="s">
        <v>
190</v>
      </c>
      <c r="BD29" s="409"/>
      <c r="BE29" s="409"/>
      <c r="BF29" s="409"/>
      <c r="BG29" s="409"/>
      <c r="BH29" s="409"/>
      <c r="BI29" s="409"/>
      <c r="BJ29" s="409"/>
      <c r="BK29" s="409"/>
      <c r="BL29" s="409"/>
      <c r="BM29" s="410"/>
      <c r="BN29" s="428">
        <v>
162908</v>
      </c>
      <c r="BO29" s="429"/>
      <c r="BP29" s="429"/>
      <c r="BQ29" s="429"/>
      <c r="BR29" s="429"/>
      <c r="BS29" s="429"/>
      <c r="BT29" s="429"/>
      <c r="BU29" s="430"/>
      <c r="BV29" s="428">
        <v>
162840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
191</v>
      </c>
      <c r="X30" s="481"/>
      <c r="Y30" s="481"/>
      <c r="Z30" s="481"/>
      <c r="AA30" s="481"/>
      <c r="AB30" s="481"/>
      <c r="AC30" s="481"/>
      <c r="AD30" s="481"/>
      <c r="AE30" s="481"/>
      <c r="AF30" s="481"/>
      <c r="AG30" s="482"/>
      <c r="AH30" s="392">
        <v>
96.9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
50</v>
      </c>
      <c r="BD30" s="396"/>
      <c r="BE30" s="396"/>
      <c r="BF30" s="396"/>
      <c r="BG30" s="396"/>
      <c r="BH30" s="396"/>
      <c r="BI30" s="396"/>
      <c r="BJ30" s="396"/>
      <c r="BK30" s="396"/>
      <c r="BL30" s="396"/>
      <c r="BM30" s="397"/>
      <c r="BN30" s="431">
        <v>
554965</v>
      </c>
      <c r="BO30" s="432"/>
      <c r="BP30" s="432"/>
      <c r="BQ30" s="432"/>
      <c r="BR30" s="432"/>
      <c r="BS30" s="432"/>
      <c r="BT30" s="432"/>
      <c r="BU30" s="433"/>
      <c r="BV30" s="431">
        <v>
424240</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192</v>
      </c>
      <c r="D32" s="214"/>
      <c r="E32" s="214"/>
      <c r="F32" s="211"/>
      <c r="G32" s="211"/>
      <c r="H32" s="211"/>
      <c r="I32" s="211"/>
      <c r="J32" s="211"/>
      <c r="K32" s="211"/>
      <c r="L32" s="211"/>
      <c r="M32" s="211"/>
      <c r="N32" s="211"/>
      <c r="O32" s="211"/>
      <c r="P32" s="211"/>
      <c r="Q32" s="211"/>
      <c r="R32" s="211"/>
      <c r="S32" s="211"/>
      <c r="T32" s="211"/>
      <c r="U32" s="211" t="s">
        <v>
193</v>
      </c>
      <c r="V32" s="211"/>
      <c r="W32" s="211"/>
      <c r="X32" s="211"/>
      <c r="Y32" s="211"/>
      <c r="Z32" s="211"/>
      <c r="AA32" s="211"/>
      <c r="AB32" s="211"/>
      <c r="AC32" s="211"/>
      <c r="AD32" s="211"/>
      <c r="AE32" s="211"/>
      <c r="AF32" s="211"/>
      <c r="AG32" s="211"/>
      <c r="AH32" s="211"/>
      <c r="AI32" s="211"/>
      <c r="AJ32" s="211"/>
      <c r="AK32" s="211"/>
      <c r="AL32" s="211"/>
      <c r="AM32" s="215" t="s">
        <v>
194</v>
      </c>
      <c r="AN32" s="211"/>
      <c r="AO32" s="211"/>
      <c r="AP32" s="211"/>
      <c r="AQ32" s="211"/>
      <c r="AR32" s="211"/>
      <c r="AS32" s="215"/>
      <c r="AT32" s="215"/>
      <c r="AU32" s="215"/>
      <c r="AV32" s="215"/>
      <c r="AW32" s="215"/>
      <c r="AX32" s="215"/>
      <c r="AY32" s="215"/>
      <c r="AZ32" s="215"/>
      <c r="BA32" s="215"/>
      <c r="BB32" s="211"/>
      <c r="BC32" s="215"/>
      <c r="BD32" s="211"/>
      <c r="BE32" s="215" t="s">
        <v>
195</v>
      </c>
      <c r="BF32" s="211"/>
      <c r="BG32" s="211"/>
      <c r="BH32" s="211"/>
      <c r="BI32" s="211"/>
      <c r="BJ32" s="215"/>
      <c r="BK32" s="215"/>
      <c r="BL32" s="215"/>
      <c r="BM32" s="215"/>
      <c r="BN32" s="215"/>
      <c r="BO32" s="215"/>
      <c r="BP32" s="215"/>
      <c r="BQ32" s="215"/>
      <c r="BR32" s="211"/>
      <c r="BS32" s="211"/>
      <c r="BT32" s="211"/>
      <c r="BU32" s="211"/>
      <c r="BV32" s="211"/>
      <c r="BW32" s="211" t="s">
        <v>
196</v>
      </c>
      <c r="BX32" s="211"/>
      <c r="BY32" s="211"/>
      <c r="BZ32" s="211"/>
      <c r="CA32" s="211"/>
      <c r="CB32" s="215"/>
      <c r="CC32" s="215"/>
      <c r="CD32" s="215"/>
      <c r="CE32" s="215"/>
      <c r="CF32" s="215"/>
      <c r="CG32" s="215"/>
      <c r="CH32" s="215"/>
      <c r="CI32" s="215"/>
      <c r="CJ32" s="215"/>
      <c r="CK32" s="215"/>
      <c r="CL32" s="215"/>
      <c r="CM32" s="215"/>
      <c r="CN32" s="215"/>
      <c r="CO32" s="215" t="s">
        <v>
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
198</v>
      </c>
      <c r="D33" s="391"/>
      <c r="E33" s="390" t="s">
        <v>
199</v>
      </c>
      <c r="F33" s="390"/>
      <c r="G33" s="390"/>
      <c r="H33" s="390"/>
      <c r="I33" s="390"/>
      <c r="J33" s="390"/>
      <c r="K33" s="390"/>
      <c r="L33" s="390"/>
      <c r="M33" s="390"/>
      <c r="N33" s="390"/>
      <c r="O33" s="390"/>
      <c r="P33" s="390"/>
      <c r="Q33" s="390"/>
      <c r="R33" s="390"/>
      <c r="S33" s="390"/>
      <c r="T33" s="216"/>
      <c r="U33" s="391" t="s">
        <v>
200</v>
      </c>
      <c r="V33" s="391"/>
      <c r="W33" s="390" t="s">
        <v>
199</v>
      </c>
      <c r="X33" s="390"/>
      <c r="Y33" s="390"/>
      <c r="Z33" s="390"/>
      <c r="AA33" s="390"/>
      <c r="AB33" s="390"/>
      <c r="AC33" s="390"/>
      <c r="AD33" s="390"/>
      <c r="AE33" s="390"/>
      <c r="AF33" s="390"/>
      <c r="AG33" s="390"/>
      <c r="AH33" s="390"/>
      <c r="AI33" s="390"/>
      <c r="AJ33" s="390"/>
      <c r="AK33" s="390"/>
      <c r="AL33" s="216"/>
      <c r="AM33" s="391" t="s">
        <v>
201</v>
      </c>
      <c r="AN33" s="391"/>
      <c r="AO33" s="390" t="s">
        <v>
202</v>
      </c>
      <c r="AP33" s="390"/>
      <c r="AQ33" s="390"/>
      <c r="AR33" s="390"/>
      <c r="AS33" s="390"/>
      <c r="AT33" s="390"/>
      <c r="AU33" s="390"/>
      <c r="AV33" s="390"/>
      <c r="AW33" s="390"/>
      <c r="AX33" s="390"/>
      <c r="AY33" s="390"/>
      <c r="AZ33" s="390"/>
      <c r="BA33" s="390"/>
      <c r="BB33" s="390"/>
      <c r="BC33" s="390"/>
      <c r="BD33" s="217"/>
      <c r="BE33" s="390" t="s">
        <v>
203</v>
      </c>
      <c r="BF33" s="390"/>
      <c r="BG33" s="390" t="s">
        <v>
204</v>
      </c>
      <c r="BH33" s="390"/>
      <c r="BI33" s="390"/>
      <c r="BJ33" s="390"/>
      <c r="BK33" s="390"/>
      <c r="BL33" s="390"/>
      <c r="BM33" s="390"/>
      <c r="BN33" s="390"/>
      <c r="BO33" s="390"/>
      <c r="BP33" s="390"/>
      <c r="BQ33" s="390"/>
      <c r="BR33" s="390"/>
      <c r="BS33" s="390"/>
      <c r="BT33" s="390"/>
      <c r="BU33" s="390"/>
      <c r="BV33" s="217"/>
      <c r="BW33" s="391" t="s">
        <v>
203</v>
      </c>
      <c r="BX33" s="391"/>
      <c r="BY33" s="390" t="s">
        <v>
205</v>
      </c>
      <c r="BZ33" s="390"/>
      <c r="CA33" s="390"/>
      <c r="CB33" s="390"/>
      <c r="CC33" s="390"/>
      <c r="CD33" s="390"/>
      <c r="CE33" s="390"/>
      <c r="CF33" s="390"/>
      <c r="CG33" s="390"/>
      <c r="CH33" s="390"/>
      <c r="CI33" s="390"/>
      <c r="CJ33" s="390"/>
      <c r="CK33" s="390"/>
      <c r="CL33" s="390"/>
      <c r="CM33" s="390"/>
      <c r="CN33" s="216"/>
      <c r="CO33" s="391" t="s">
        <v>
200</v>
      </c>
      <c r="CP33" s="391"/>
      <c r="CQ33" s="390" t="s">
        <v>
206</v>
      </c>
      <c r="CR33" s="390"/>
      <c r="CS33" s="390"/>
      <c r="CT33" s="390"/>
      <c r="CU33" s="390"/>
      <c r="CV33" s="390"/>
      <c r="CW33" s="390"/>
      <c r="CX33" s="390"/>
      <c r="CY33" s="390"/>
      <c r="CZ33" s="390"/>
      <c r="DA33" s="390"/>
      <c r="DB33" s="390"/>
      <c r="DC33" s="390"/>
      <c r="DD33" s="390"/>
      <c r="DE33" s="390"/>
      <c r="DF33" s="216"/>
      <c r="DG33" s="389" t="s">
        <v>
207</v>
      </c>
      <c r="DH33" s="389"/>
      <c r="DI33" s="218"/>
      <c r="DJ33" s="186"/>
      <c r="DK33" s="186"/>
      <c r="DL33" s="186"/>
      <c r="DM33" s="186"/>
      <c r="DN33" s="186"/>
      <c r="DO33" s="186"/>
    </row>
    <row r="34" spans="1:119" ht="32.25" customHeight="1" x14ac:dyDescent="0.15">
      <c r="A34" s="187"/>
      <c r="B34" s="213"/>
      <c r="C34" s="387">
        <f>
IF(E34="","",1)</f>
        <v>
1</v>
      </c>
      <c r="D34" s="387"/>
      <c r="E34" s="386" t="str">
        <f>
IF('各会計、関係団体の財政状況及び健全化判断比率'!B7="","",'各会計、関係団体の財政状況及び健全化判断比率'!B7)</f>
        <v>
一般会計</v>
      </c>
      <c r="F34" s="386"/>
      <c r="G34" s="386"/>
      <c r="H34" s="386"/>
      <c r="I34" s="386"/>
      <c r="J34" s="386"/>
      <c r="K34" s="386"/>
      <c r="L34" s="386"/>
      <c r="M34" s="386"/>
      <c r="N34" s="386"/>
      <c r="O34" s="386"/>
      <c r="P34" s="386"/>
      <c r="Q34" s="386"/>
      <c r="R34" s="386"/>
      <c r="S34" s="386"/>
      <c r="T34" s="214"/>
      <c r="U34" s="387">
        <f>
IF(W34="","",MAX(C34:D43)+1)</f>
        <v>
2</v>
      </c>
      <c r="V34" s="387"/>
      <c r="W34" s="386" t="str">
        <f>
IF('各会計、関係団体の財政状況及び健全化判断比率'!B28="","",'各会計、関係団体の財政状況及び健全化判断比率'!B28)</f>
        <v>
国民健康保険特別会計</v>
      </c>
      <c r="X34" s="386"/>
      <c r="Y34" s="386"/>
      <c r="Z34" s="386"/>
      <c r="AA34" s="386"/>
      <c r="AB34" s="386"/>
      <c r="AC34" s="386"/>
      <c r="AD34" s="386"/>
      <c r="AE34" s="386"/>
      <c r="AF34" s="386"/>
      <c r="AG34" s="386"/>
      <c r="AH34" s="386"/>
      <c r="AI34" s="386"/>
      <c r="AJ34" s="386"/>
      <c r="AK34" s="386"/>
      <c r="AL34" s="214"/>
      <c r="AM34" s="387" t="str">
        <f>
IF(AO34="","",MAX(C34:D43,U34:V43)+1)</f>
        <v/>
      </c>
      <c r="AN34" s="387"/>
      <c r="AO34" s="386"/>
      <c r="AP34" s="386"/>
      <c r="AQ34" s="386"/>
      <c r="AR34" s="386"/>
      <c r="AS34" s="386"/>
      <c r="AT34" s="386"/>
      <c r="AU34" s="386"/>
      <c r="AV34" s="386"/>
      <c r="AW34" s="386"/>
      <c r="AX34" s="386"/>
      <c r="AY34" s="386"/>
      <c r="AZ34" s="386"/>
      <c r="BA34" s="386"/>
      <c r="BB34" s="386"/>
      <c r="BC34" s="386"/>
      <c r="BD34" s="214"/>
      <c r="BE34" s="387">
        <f>
IF(BG34="","",MAX(C34:D43,U34:V43,AM34:AN43)+1)</f>
        <v>
5</v>
      </c>
      <c r="BF34" s="387"/>
      <c r="BG34" s="386" t="str">
        <f>
IF('各会計、関係団体の財政状況及び健全化判断比率'!B31="","",'各会計、関係団体の財政状況及び健全化判断比率'!B31)</f>
        <v>
下水道事業特別会計</v>
      </c>
      <c r="BH34" s="386"/>
      <c r="BI34" s="386"/>
      <c r="BJ34" s="386"/>
      <c r="BK34" s="386"/>
      <c r="BL34" s="386"/>
      <c r="BM34" s="386"/>
      <c r="BN34" s="386"/>
      <c r="BO34" s="386"/>
      <c r="BP34" s="386"/>
      <c r="BQ34" s="386"/>
      <c r="BR34" s="386"/>
      <c r="BS34" s="386"/>
      <c r="BT34" s="386"/>
      <c r="BU34" s="386"/>
      <c r="BV34" s="214"/>
      <c r="BW34" s="387">
        <f>
IF(BY34="","",MAX(C34:D43,U34:V43,AM34:AN43,BE34:BF43)+1)</f>
        <v>
6</v>
      </c>
      <c r="BX34" s="387"/>
      <c r="BY34" s="386" t="str">
        <f>
IF('各会計、関係団体の財政状況及び健全化判断比率'!B68="","",'各会計、関係団体の財政状況及び健全化判断比率'!B68)</f>
        <v>
秋川流域斎場組合</v>
      </c>
      <c r="BZ34" s="386"/>
      <c r="CA34" s="386"/>
      <c r="CB34" s="386"/>
      <c r="CC34" s="386"/>
      <c r="CD34" s="386"/>
      <c r="CE34" s="386"/>
      <c r="CF34" s="386"/>
      <c r="CG34" s="386"/>
      <c r="CH34" s="386"/>
      <c r="CI34" s="386"/>
      <c r="CJ34" s="386"/>
      <c r="CK34" s="386"/>
      <c r="CL34" s="386"/>
      <c r="CM34" s="386"/>
      <c r="CN34" s="214"/>
      <c r="CO34" s="387">
        <f>
IF(CQ34="","",MAX(C34:D43,U34:V43,AM34:AN43,BE34:BF43,BW34:BX43)+1)</f>
        <v>
15</v>
      </c>
      <c r="CP34" s="387"/>
      <c r="CQ34" s="386" t="str">
        <f>
IF('各会計、関係団体の財政状況及び健全化判断比率'!BS7="","",'各会計、関係団体の財政状況及び健全化判断比率'!BS7)</f>
        <v>
日の出町土地開発公社</v>
      </c>
      <c r="CR34" s="386"/>
      <c r="CS34" s="386"/>
      <c r="CT34" s="386"/>
      <c r="CU34" s="386"/>
      <c r="CV34" s="386"/>
      <c r="CW34" s="386"/>
      <c r="CX34" s="386"/>
      <c r="CY34" s="386"/>
      <c r="CZ34" s="386"/>
      <c r="DA34" s="386"/>
      <c r="DB34" s="386"/>
      <c r="DC34" s="386"/>
      <c r="DD34" s="386"/>
      <c r="DE34" s="386"/>
      <c r="DF34" s="211"/>
      <c r="DG34" s="388" t="str">
        <f>
IF('各会計、関係団体の財政状況及び健全化判断比率'!BR7="","",'各会計、関係団体の財政状況及び健全化判断比率'!BR7)</f>
        <v>
○</v>
      </c>
      <c r="DH34" s="388"/>
      <c r="DI34" s="218"/>
      <c r="DJ34" s="186"/>
      <c r="DK34" s="186"/>
      <c r="DL34" s="186"/>
      <c r="DM34" s="186"/>
      <c r="DN34" s="186"/>
      <c r="DO34" s="186"/>
    </row>
    <row r="35" spans="1:119" ht="32.25" customHeight="1" x14ac:dyDescent="0.15">
      <c r="A35" s="187"/>
      <c r="B35" s="213"/>
      <c r="C35" s="387" t="str">
        <f>
IF(E35="","",C34+1)</f>
        <v/>
      </c>
      <c r="D35" s="387"/>
      <c r="E35" s="386" t="str">
        <f>
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
IF(W35="","",U34+1)</f>
        <v>
3</v>
      </c>
      <c r="V35" s="387"/>
      <c r="W35" s="386" t="str">
        <f>
IF('各会計、関係団体の財政状況及び健全化判断比率'!B29="","",'各会計、関係団体の財政状況及び健全化判断比率'!B29)</f>
        <v>
介護保険特別会計</v>
      </c>
      <c r="X35" s="386"/>
      <c r="Y35" s="386"/>
      <c r="Z35" s="386"/>
      <c r="AA35" s="386"/>
      <c r="AB35" s="386"/>
      <c r="AC35" s="386"/>
      <c r="AD35" s="386"/>
      <c r="AE35" s="386"/>
      <c r="AF35" s="386"/>
      <c r="AG35" s="386"/>
      <c r="AH35" s="386"/>
      <c r="AI35" s="386"/>
      <c r="AJ35" s="386"/>
      <c r="AK35" s="386"/>
      <c r="AL35" s="214"/>
      <c r="AM35" s="387" t="str">
        <f t="shared" ref="AM35:AM43" si="0">
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
IF(BG35="","",BE34+1)</f>
        <v/>
      </c>
      <c r="BF35" s="387"/>
      <c r="BG35" s="386"/>
      <c r="BH35" s="386"/>
      <c r="BI35" s="386"/>
      <c r="BJ35" s="386"/>
      <c r="BK35" s="386"/>
      <c r="BL35" s="386"/>
      <c r="BM35" s="386"/>
      <c r="BN35" s="386"/>
      <c r="BO35" s="386"/>
      <c r="BP35" s="386"/>
      <c r="BQ35" s="386"/>
      <c r="BR35" s="386"/>
      <c r="BS35" s="386"/>
      <c r="BT35" s="386"/>
      <c r="BU35" s="386"/>
      <c r="BV35" s="214"/>
      <c r="BW35" s="387">
        <f t="shared" ref="BW35:BW43" si="2">
IF(BY35="","",BW34+1)</f>
        <v>
7</v>
      </c>
      <c r="BX35" s="387"/>
      <c r="BY35" s="386" t="str">
        <f>
IF('各会計、関係団体の財政状況及び健全化判断比率'!B69="","",'各会計、関係団体の財政状況及び健全化判断比率'!B69)</f>
        <v>
西秋川衛生組合</v>
      </c>
      <c r="BZ35" s="386"/>
      <c r="CA35" s="386"/>
      <c r="CB35" s="386"/>
      <c r="CC35" s="386"/>
      <c r="CD35" s="386"/>
      <c r="CE35" s="386"/>
      <c r="CF35" s="386"/>
      <c r="CG35" s="386"/>
      <c r="CH35" s="386"/>
      <c r="CI35" s="386"/>
      <c r="CJ35" s="386"/>
      <c r="CK35" s="386"/>
      <c r="CL35" s="386"/>
      <c r="CM35" s="386"/>
      <c r="CN35" s="214"/>
      <c r="CO35" s="387">
        <f t="shared" ref="CO35:CO43" si="3">
IF(CQ35="","",CO34+1)</f>
        <v>
16</v>
      </c>
      <c r="CP35" s="387"/>
      <c r="CQ35" s="386" t="str">
        <f>
IF('各会計、関係団体の財政状況及び健全化判断比率'!BS8="","",'各会計、関係団体の財政状況及び健全化判断比率'!BS8)</f>
        <v>
日の出町サービス総合センター</v>
      </c>
      <c r="CR35" s="386"/>
      <c r="CS35" s="386"/>
      <c r="CT35" s="386"/>
      <c r="CU35" s="386"/>
      <c r="CV35" s="386"/>
      <c r="CW35" s="386"/>
      <c r="CX35" s="386"/>
      <c r="CY35" s="386"/>
      <c r="CZ35" s="386"/>
      <c r="DA35" s="386"/>
      <c r="DB35" s="386"/>
      <c r="DC35" s="386"/>
      <c r="DD35" s="386"/>
      <c r="DE35" s="386"/>
      <c r="DF35" s="211"/>
      <c r="DG35" s="388" t="str">
        <f>
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
IF(E36="","",C35+1)</f>
        <v/>
      </c>
      <c r="D36" s="387"/>
      <c r="E36" s="386" t="str">
        <f>
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
IF(W36="","",U35+1)</f>
        <v>
4</v>
      </c>
      <c r="V36" s="387"/>
      <c r="W36" s="386" t="str">
        <f>
IF('各会計、関係団体の財政状況及び健全化判断比率'!B30="","",'各会計、関係団体の財政状況及び健全化判断比率'!B30)</f>
        <v>
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
8</v>
      </c>
      <c r="BX36" s="387"/>
      <c r="BY36" s="386" t="str">
        <f>
IF('各会計、関係団体の財政状況及び健全化判断比率'!B70="","",'各会計、関係団体の財政状況及び健全化判断比率'!B70)</f>
        <v>
阿伎留病院企業団</v>
      </c>
      <c r="BZ36" s="386"/>
      <c r="CA36" s="386"/>
      <c r="CB36" s="386"/>
      <c r="CC36" s="386"/>
      <c r="CD36" s="386"/>
      <c r="CE36" s="386"/>
      <c r="CF36" s="386"/>
      <c r="CG36" s="386"/>
      <c r="CH36" s="386"/>
      <c r="CI36" s="386"/>
      <c r="CJ36" s="386"/>
      <c r="CK36" s="386"/>
      <c r="CL36" s="386"/>
      <c r="CM36" s="386"/>
      <c r="CN36" s="214"/>
      <c r="CO36" s="387" t="str">
        <f t="shared" si="3"/>
        <v/>
      </c>
      <c r="CP36" s="387"/>
      <c r="CQ36" s="386" t="str">
        <f>
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
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
IF(E37="","",C36+1)</f>
        <v/>
      </c>
      <c r="D37" s="387"/>
      <c r="E37" s="386" t="str">
        <f>
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
9</v>
      </c>
      <c r="BX37" s="387"/>
      <c r="BY37" s="386" t="str">
        <f>
IF('各会計、関係団体の財政状況及び健全化判断比率'!B71="","",'各会計、関係団体の財政状況及び健全化判断比率'!B71)</f>
        <v>
東京市町村総合事務組合(一般会計)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
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
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
IF(E38="","",C37+1)</f>
        <v/>
      </c>
      <c r="D38" s="387"/>
      <c r="E38" s="386" t="str">
        <f>
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
10</v>
      </c>
      <c r="BX38" s="387"/>
      <c r="BY38" s="386" t="str">
        <f>
IF('各会計、関係団体の財政状況及び健全化判断比率'!B72="","",'各会計、関係団体の財政状況及び健全化判断比率'!B72)</f>
        <v>
東京市町村総合事務組合(交通災害共済特別会計)</v>
      </c>
      <c r="BZ38" s="386"/>
      <c r="CA38" s="386"/>
      <c r="CB38" s="386"/>
      <c r="CC38" s="386"/>
      <c r="CD38" s="386"/>
      <c r="CE38" s="386"/>
      <c r="CF38" s="386"/>
      <c r="CG38" s="386"/>
      <c r="CH38" s="386"/>
      <c r="CI38" s="386"/>
      <c r="CJ38" s="386"/>
      <c r="CK38" s="386"/>
      <c r="CL38" s="386"/>
      <c r="CM38" s="386"/>
      <c r="CN38" s="214"/>
      <c r="CO38" s="387" t="str">
        <f t="shared" si="3"/>
        <v/>
      </c>
      <c r="CP38" s="387"/>
      <c r="CQ38" s="386" t="str">
        <f>
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
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
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
11</v>
      </c>
      <c r="BX39" s="387"/>
      <c r="BY39" s="386" t="str">
        <f>
IF('各会計、関係団体の財政状況及び健全化判断比率'!B73="","",'各会計、関係団体の財政状況及び健全化判断比率'!B73)</f>
        <v>
東京都市町村職員退職手当組合</v>
      </c>
      <c r="BZ39" s="386"/>
      <c r="CA39" s="386"/>
      <c r="CB39" s="386"/>
      <c r="CC39" s="386"/>
      <c r="CD39" s="386"/>
      <c r="CE39" s="386"/>
      <c r="CF39" s="386"/>
      <c r="CG39" s="386"/>
      <c r="CH39" s="386"/>
      <c r="CI39" s="386"/>
      <c r="CJ39" s="386"/>
      <c r="CK39" s="386"/>
      <c r="CL39" s="386"/>
      <c r="CM39" s="386"/>
      <c r="CN39" s="214"/>
      <c r="CO39" s="387" t="str">
        <f t="shared" si="3"/>
        <v/>
      </c>
      <c r="CP39" s="387"/>
      <c r="CQ39" s="386" t="str">
        <f>
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
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
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
12</v>
      </c>
      <c r="BX40" s="387"/>
      <c r="BY40" s="386" t="str">
        <f>
IF('各会計、関係団体の財政状況及び健全化判断比率'!B74="","",'各会計、関係団体の財政状況及び健全化判断比率'!B74)</f>
        <v>
東京都市町村議会議員公務災害補償等組合</v>
      </c>
      <c r="BZ40" s="386"/>
      <c r="CA40" s="386"/>
      <c r="CB40" s="386"/>
      <c r="CC40" s="386"/>
      <c r="CD40" s="386"/>
      <c r="CE40" s="386"/>
      <c r="CF40" s="386"/>
      <c r="CG40" s="386"/>
      <c r="CH40" s="386"/>
      <c r="CI40" s="386"/>
      <c r="CJ40" s="386"/>
      <c r="CK40" s="386"/>
      <c r="CL40" s="386"/>
      <c r="CM40" s="386"/>
      <c r="CN40" s="214"/>
      <c r="CO40" s="387" t="str">
        <f t="shared" si="3"/>
        <v/>
      </c>
      <c r="CP40" s="387"/>
      <c r="CQ40" s="386" t="str">
        <f>
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
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
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
13</v>
      </c>
      <c r="BX41" s="387"/>
      <c r="BY41" s="386" t="str">
        <f>
IF('各会計、関係団体の財政状況及び健全化判断比率'!B75="","",'各会計、関係団体の財政状況及び健全化判断比率'!B75)</f>
        <v>
東京都後期高齢者医療広域連合（一般会計）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
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
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
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
14</v>
      </c>
      <c r="BX42" s="387"/>
      <c r="BY42" s="386" t="str">
        <f>
IF('各会計、関係団体の財政状況及び健全化判断比率'!B76="","",'各会計、関係団体の財政状況及び健全化判断比率'!B76)</f>
        <v>
東京都後期高齢者医療広域連合（後期高齢者医療特別会計）</v>
      </c>
      <c r="BZ42" s="386"/>
      <c r="CA42" s="386"/>
      <c r="CB42" s="386"/>
      <c r="CC42" s="386"/>
      <c r="CD42" s="386"/>
      <c r="CE42" s="386"/>
      <c r="CF42" s="386"/>
      <c r="CG42" s="386"/>
      <c r="CH42" s="386"/>
      <c r="CI42" s="386"/>
      <c r="CJ42" s="386"/>
      <c r="CK42" s="386"/>
      <c r="CL42" s="386"/>
      <c r="CM42" s="386"/>
      <c r="CN42" s="214"/>
      <c r="CO42" s="387" t="str">
        <f t="shared" si="3"/>
        <v/>
      </c>
      <c r="CP42" s="387"/>
      <c r="CQ42" s="386" t="str">
        <f>
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
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
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
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
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
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208</v>
      </c>
      <c r="C46" s="186"/>
      <c r="D46" s="186"/>
      <c r="E46" s="186" t="s">
        <v>
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212</v>
      </c>
    </row>
    <row r="50" spans="5:5" x14ac:dyDescent="0.15">
      <c r="E50" s="188" t="s">
        <v>
213</v>
      </c>
    </row>
    <row r="51" spans="5:5" x14ac:dyDescent="0.15">
      <c r="E51" s="188" t="s">
        <v>
214</v>
      </c>
    </row>
    <row r="52" spans="5:5" x14ac:dyDescent="0.15">
      <c r="E52" s="188" t="s">
        <v>
215</v>
      </c>
    </row>
    <row r="53" spans="5:5" x14ac:dyDescent="0.15"/>
    <row r="54" spans="5:5" x14ac:dyDescent="0.15"/>
    <row r="55" spans="5:5" x14ac:dyDescent="0.15"/>
    <row r="56" spans="5:5" x14ac:dyDescent="0.15"/>
  </sheetData>
  <sheetProtection algorithmName="SHA-512" hashValue="lENy8vg8kRgEQ2jcjXeLHMNDHPdERe3IhndIr2pWf3E0rC0KVzjnp/ijt3lSJ68n8lVbKSAsYli3jOCTh0OefQ==" saltValue="uIPYtKLQDcPvQoGWcloY8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551</v>
      </c>
      <c r="G33" s="29" t="s">
        <v>
552</v>
      </c>
      <c r="H33" s="29" t="s">
        <v>
553</v>
      </c>
      <c r="I33" s="29" t="s">
        <v>
554</v>
      </c>
      <c r="J33" s="30" t="s">
        <v>
555</v>
      </c>
      <c r="K33" s="22"/>
      <c r="L33" s="22"/>
      <c r="M33" s="22"/>
      <c r="N33" s="22"/>
      <c r="O33" s="22"/>
      <c r="P33" s="22"/>
    </row>
    <row r="34" spans="1:16" ht="39" customHeight="1" x14ac:dyDescent="0.15">
      <c r="A34" s="22"/>
      <c r="B34" s="31"/>
      <c r="C34" s="1210" t="s">
        <v>
557</v>
      </c>
      <c r="D34" s="1210"/>
      <c r="E34" s="1211"/>
      <c r="F34" s="32">
        <v>
5.8</v>
      </c>
      <c r="G34" s="33">
        <v>
5.79</v>
      </c>
      <c r="H34" s="33">
        <v>
9.41</v>
      </c>
      <c r="I34" s="33">
        <v>
5.5</v>
      </c>
      <c r="J34" s="34">
        <v>
7.13</v>
      </c>
      <c r="K34" s="22"/>
      <c r="L34" s="22"/>
      <c r="M34" s="22"/>
      <c r="N34" s="22"/>
      <c r="O34" s="22"/>
      <c r="P34" s="22"/>
    </row>
    <row r="35" spans="1:16" ht="39" customHeight="1" x14ac:dyDescent="0.15">
      <c r="A35" s="22"/>
      <c r="B35" s="35"/>
      <c r="C35" s="1204" t="s">
        <v>
558</v>
      </c>
      <c r="D35" s="1205"/>
      <c r="E35" s="1206"/>
      <c r="F35" s="36">
        <v>
1.34</v>
      </c>
      <c r="G35" s="37">
        <v>
1.23</v>
      </c>
      <c r="H35" s="37">
        <v>
1.66</v>
      </c>
      <c r="I35" s="37">
        <v>
2.5499999999999998</v>
      </c>
      <c r="J35" s="38">
        <v>
1.3</v>
      </c>
      <c r="K35" s="22"/>
      <c r="L35" s="22"/>
      <c r="M35" s="22"/>
      <c r="N35" s="22"/>
      <c r="O35" s="22"/>
      <c r="P35" s="22"/>
    </row>
    <row r="36" spans="1:16" ht="39" customHeight="1" x14ac:dyDescent="0.15">
      <c r="A36" s="22"/>
      <c r="B36" s="35"/>
      <c r="C36" s="1204" t="s">
        <v>
559</v>
      </c>
      <c r="D36" s="1205"/>
      <c r="E36" s="1206"/>
      <c r="F36" s="36">
        <v>
2.2999999999999998</v>
      </c>
      <c r="G36" s="37">
        <v>
1.51</v>
      </c>
      <c r="H36" s="37">
        <v>
1.43</v>
      </c>
      <c r="I36" s="37">
        <v>
0.75</v>
      </c>
      <c r="J36" s="38">
        <v>
1.1200000000000001</v>
      </c>
      <c r="K36" s="22"/>
      <c r="L36" s="22"/>
      <c r="M36" s="22"/>
      <c r="N36" s="22"/>
      <c r="O36" s="22"/>
      <c r="P36" s="22"/>
    </row>
    <row r="37" spans="1:16" ht="39" customHeight="1" x14ac:dyDescent="0.15">
      <c r="A37" s="22"/>
      <c r="B37" s="35"/>
      <c r="C37" s="1204" t="s">
        <v>
560</v>
      </c>
      <c r="D37" s="1205"/>
      <c r="E37" s="1206"/>
      <c r="F37" s="36">
        <v>
0.7</v>
      </c>
      <c r="G37" s="37">
        <v>
0.46</v>
      </c>
      <c r="H37" s="37">
        <v>
0.35</v>
      </c>
      <c r="I37" s="37">
        <v>
0.54</v>
      </c>
      <c r="J37" s="38">
        <v>
0.86</v>
      </c>
      <c r="K37" s="22"/>
      <c r="L37" s="22"/>
      <c r="M37" s="22"/>
      <c r="N37" s="22"/>
      <c r="O37" s="22"/>
      <c r="P37" s="22"/>
    </row>
    <row r="38" spans="1:16" ht="39" customHeight="1" x14ac:dyDescent="0.15">
      <c r="A38" s="22"/>
      <c r="B38" s="35"/>
      <c r="C38" s="1204" t="s">
        <v>
561</v>
      </c>
      <c r="D38" s="1205"/>
      <c r="E38" s="1206"/>
      <c r="F38" s="36">
        <v>
0.1</v>
      </c>
      <c r="G38" s="37">
        <v>
0.12</v>
      </c>
      <c r="H38" s="37">
        <v>
0.11</v>
      </c>
      <c r="I38" s="37">
        <v>
0.16</v>
      </c>
      <c r="J38" s="38">
        <v>
0.14000000000000001</v>
      </c>
      <c r="K38" s="22"/>
      <c r="L38" s="22"/>
      <c r="M38" s="22"/>
      <c r="N38" s="22"/>
      <c r="O38" s="22"/>
      <c r="P38" s="22"/>
    </row>
    <row r="39" spans="1:16" ht="39" customHeight="1" x14ac:dyDescent="0.15">
      <c r="A39" s="22"/>
      <c r="B39" s="35"/>
      <c r="C39" s="1204"/>
      <c r="D39" s="1205"/>
      <c r="E39" s="1206"/>
      <c r="F39" s="36"/>
      <c r="G39" s="37"/>
      <c r="H39" s="37"/>
      <c r="I39" s="37"/>
      <c r="J39" s="38"/>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
562</v>
      </c>
      <c r="D42" s="1205"/>
      <c r="E42" s="1206"/>
      <c r="F42" s="36" t="s">
        <v>
510</v>
      </c>
      <c r="G42" s="37" t="s">
        <v>
510</v>
      </c>
      <c r="H42" s="37" t="s">
        <v>
510</v>
      </c>
      <c r="I42" s="37" t="s">
        <v>
510</v>
      </c>
      <c r="J42" s="38" t="s">
        <v>
510</v>
      </c>
      <c r="K42" s="22"/>
      <c r="L42" s="22"/>
      <c r="M42" s="22"/>
      <c r="N42" s="22"/>
      <c r="O42" s="22"/>
      <c r="P42" s="22"/>
    </row>
    <row r="43" spans="1:16" ht="39" customHeight="1" thickBot="1" x14ac:dyDescent="0.2">
      <c r="A43" s="22"/>
      <c r="B43" s="40"/>
      <c r="C43" s="1207" t="s">
        <v>
563</v>
      </c>
      <c r="D43" s="1208"/>
      <c r="E43" s="1209"/>
      <c r="F43" s="41" t="s">
        <v>
510</v>
      </c>
      <c r="G43" s="42" t="s">
        <v>
510</v>
      </c>
      <c r="H43" s="42" t="s">
        <v>
510</v>
      </c>
      <c r="I43" s="42" t="s">
        <v>
510</v>
      </c>
      <c r="J43" s="43" t="s">
        <v>
510</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at0V5jXO5CQiIMDDmX8Bshuv+oIpUenG2isMXocuCkqZe+EWipSbZ3wj6Ks4yD/uq3P32vXeSBvVdn+9IYSkw==" saltValue="AKBUVILchuSXFuUWvhWy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551</v>
      </c>
      <c r="L44" s="56" t="s">
        <v>
552</v>
      </c>
      <c r="M44" s="56" t="s">
        <v>
553</v>
      </c>
      <c r="N44" s="56" t="s">
        <v>
554</v>
      </c>
      <c r="O44" s="57" t="s">
        <v>
555</v>
      </c>
      <c r="P44" s="48"/>
      <c r="Q44" s="48"/>
      <c r="R44" s="48"/>
      <c r="S44" s="48"/>
      <c r="T44" s="48"/>
      <c r="U44" s="48"/>
    </row>
    <row r="45" spans="1:21" ht="30.75" customHeight="1" x14ac:dyDescent="0.15">
      <c r="A45" s="48"/>
      <c r="B45" s="1230" t="s">
        <v>
11</v>
      </c>
      <c r="C45" s="1231"/>
      <c r="D45" s="58"/>
      <c r="E45" s="1236" t="s">
        <v>
12</v>
      </c>
      <c r="F45" s="1236"/>
      <c r="G45" s="1236"/>
      <c r="H45" s="1236"/>
      <c r="I45" s="1236"/>
      <c r="J45" s="1237"/>
      <c r="K45" s="59">
        <v>
562</v>
      </c>
      <c r="L45" s="60">
        <v>
563</v>
      </c>
      <c r="M45" s="60">
        <v>
510</v>
      </c>
      <c r="N45" s="60">
        <v>
531</v>
      </c>
      <c r="O45" s="61">
        <v>
549</v>
      </c>
      <c r="P45" s="48"/>
      <c r="Q45" s="48"/>
      <c r="R45" s="48"/>
      <c r="S45" s="48"/>
      <c r="T45" s="48"/>
      <c r="U45" s="48"/>
    </row>
    <row r="46" spans="1:21" ht="30.75" customHeight="1" x14ac:dyDescent="0.15">
      <c r="A46" s="48"/>
      <c r="B46" s="1232"/>
      <c r="C46" s="1233"/>
      <c r="D46" s="62"/>
      <c r="E46" s="1214" t="s">
        <v>
13</v>
      </c>
      <c r="F46" s="1214"/>
      <c r="G46" s="1214"/>
      <c r="H46" s="1214"/>
      <c r="I46" s="1214"/>
      <c r="J46" s="1215"/>
      <c r="K46" s="63" t="s">
        <v>
510</v>
      </c>
      <c r="L46" s="64" t="s">
        <v>
510</v>
      </c>
      <c r="M46" s="64" t="s">
        <v>
510</v>
      </c>
      <c r="N46" s="64" t="s">
        <v>
510</v>
      </c>
      <c r="O46" s="65" t="s">
        <v>
510</v>
      </c>
      <c r="P46" s="48"/>
      <c r="Q46" s="48"/>
      <c r="R46" s="48"/>
      <c r="S46" s="48"/>
      <c r="T46" s="48"/>
      <c r="U46" s="48"/>
    </row>
    <row r="47" spans="1:21" ht="30.75" customHeight="1" x14ac:dyDescent="0.15">
      <c r="A47" s="48"/>
      <c r="B47" s="1232"/>
      <c r="C47" s="1233"/>
      <c r="D47" s="62"/>
      <c r="E47" s="1214" t="s">
        <v>
14</v>
      </c>
      <c r="F47" s="1214"/>
      <c r="G47" s="1214"/>
      <c r="H47" s="1214"/>
      <c r="I47" s="1214"/>
      <c r="J47" s="1215"/>
      <c r="K47" s="63" t="s">
        <v>
510</v>
      </c>
      <c r="L47" s="64" t="s">
        <v>
510</v>
      </c>
      <c r="M47" s="64" t="s">
        <v>
510</v>
      </c>
      <c r="N47" s="64" t="s">
        <v>
510</v>
      </c>
      <c r="O47" s="65" t="s">
        <v>
510</v>
      </c>
      <c r="P47" s="48"/>
      <c r="Q47" s="48"/>
      <c r="R47" s="48"/>
      <c r="S47" s="48"/>
      <c r="T47" s="48"/>
      <c r="U47" s="48"/>
    </row>
    <row r="48" spans="1:21" ht="30.75" customHeight="1" x14ac:dyDescent="0.15">
      <c r="A48" s="48"/>
      <c r="B48" s="1232"/>
      <c r="C48" s="1233"/>
      <c r="D48" s="62"/>
      <c r="E48" s="1214" t="s">
        <v>
15</v>
      </c>
      <c r="F48" s="1214"/>
      <c r="G48" s="1214"/>
      <c r="H48" s="1214"/>
      <c r="I48" s="1214"/>
      <c r="J48" s="1215"/>
      <c r="K48" s="63">
        <v>
357</v>
      </c>
      <c r="L48" s="64">
        <v>
343</v>
      </c>
      <c r="M48" s="64">
        <v>
364</v>
      </c>
      <c r="N48" s="64">
        <v>
364</v>
      </c>
      <c r="O48" s="65">
        <v>
322</v>
      </c>
      <c r="P48" s="48"/>
      <c r="Q48" s="48"/>
      <c r="R48" s="48"/>
      <c r="S48" s="48"/>
      <c r="T48" s="48"/>
      <c r="U48" s="48"/>
    </row>
    <row r="49" spans="1:21" ht="30.75" customHeight="1" x14ac:dyDescent="0.15">
      <c r="A49" s="48"/>
      <c r="B49" s="1232"/>
      <c r="C49" s="1233"/>
      <c r="D49" s="62"/>
      <c r="E49" s="1214" t="s">
        <v>
16</v>
      </c>
      <c r="F49" s="1214"/>
      <c r="G49" s="1214"/>
      <c r="H49" s="1214"/>
      <c r="I49" s="1214"/>
      <c r="J49" s="1215"/>
      <c r="K49" s="63">
        <v>
117</v>
      </c>
      <c r="L49" s="64">
        <v>
122</v>
      </c>
      <c r="M49" s="64">
        <v>
137</v>
      </c>
      <c r="N49" s="64">
        <v>
138</v>
      </c>
      <c r="O49" s="65">
        <v>
123</v>
      </c>
      <c r="P49" s="48"/>
      <c r="Q49" s="48"/>
      <c r="R49" s="48"/>
      <c r="S49" s="48"/>
      <c r="T49" s="48"/>
      <c r="U49" s="48"/>
    </row>
    <row r="50" spans="1:21" ht="30.75" customHeight="1" x14ac:dyDescent="0.15">
      <c r="A50" s="48"/>
      <c r="B50" s="1232"/>
      <c r="C50" s="1233"/>
      <c r="D50" s="62"/>
      <c r="E50" s="1214" t="s">
        <v>
17</v>
      </c>
      <c r="F50" s="1214"/>
      <c r="G50" s="1214"/>
      <c r="H50" s="1214"/>
      <c r="I50" s="1214"/>
      <c r="J50" s="1215"/>
      <c r="K50" s="63">
        <v>
0</v>
      </c>
      <c r="L50" s="64">
        <v>
0</v>
      </c>
      <c r="M50" s="64" t="s">
        <v>
510</v>
      </c>
      <c r="N50" s="64" t="s">
        <v>
510</v>
      </c>
      <c r="O50" s="65" t="s">
        <v>
510</v>
      </c>
      <c r="P50" s="48"/>
      <c r="Q50" s="48"/>
      <c r="R50" s="48"/>
      <c r="S50" s="48"/>
      <c r="T50" s="48"/>
      <c r="U50" s="48"/>
    </row>
    <row r="51" spans="1:21" ht="30.75" customHeight="1" x14ac:dyDescent="0.15">
      <c r="A51" s="48"/>
      <c r="B51" s="1234"/>
      <c r="C51" s="1235"/>
      <c r="D51" s="66"/>
      <c r="E51" s="1214" t="s">
        <v>
18</v>
      </c>
      <c r="F51" s="1214"/>
      <c r="G51" s="1214"/>
      <c r="H51" s="1214"/>
      <c r="I51" s="1214"/>
      <c r="J51" s="1215"/>
      <c r="K51" s="63" t="s">
        <v>
510</v>
      </c>
      <c r="L51" s="64" t="s">
        <v>
510</v>
      </c>
      <c r="M51" s="64" t="s">
        <v>
510</v>
      </c>
      <c r="N51" s="64" t="s">
        <v>
510</v>
      </c>
      <c r="O51" s="65" t="s">
        <v>
510</v>
      </c>
      <c r="P51" s="48"/>
      <c r="Q51" s="48"/>
      <c r="R51" s="48"/>
      <c r="S51" s="48"/>
      <c r="T51" s="48"/>
      <c r="U51" s="48"/>
    </row>
    <row r="52" spans="1:21" ht="30.75" customHeight="1" x14ac:dyDescent="0.15">
      <c r="A52" s="48"/>
      <c r="B52" s="1212" t="s">
        <v>
19</v>
      </c>
      <c r="C52" s="1213"/>
      <c r="D52" s="66"/>
      <c r="E52" s="1214" t="s">
        <v>
20</v>
      </c>
      <c r="F52" s="1214"/>
      <c r="G52" s="1214"/>
      <c r="H52" s="1214"/>
      <c r="I52" s="1214"/>
      <c r="J52" s="1215"/>
      <c r="K52" s="63">
        <v>
780</v>
      </c>
      <c r="L52" s="64">
        <v>
796</v>
      </c>
      <c r="M52" s="64">
        <v>
851</v>
      </c>
      <c r="N52" s="64">
        <v>
855</v>
      </c>
      <c r="O52" s="65">
        <v>
848</v>
      </c>
      <c r="P52" s="48"/>
      <c r="Q52" s="48"/>
      <c r="R52" s="48"/>
      <c r="S52" s="48"/>
      <c r="T52" s="48"/>
      <c r="U52" s="48"/>
    </row>
    <row r="53" spans="1:21" ht="30.75" customHeight="1" thickBot="1" x14ac:dyDescent="0.2">
      <c r="A53" s="48"/>
      <c r="B53" s="1216" t="s">
        <v>
21</v>
      </c>
      <c r="C53" s="1217"/>
      <c r="D53" s="67"/>
      <c r="E53" s="1218" t="s">
        <v>
22</v>
      </c>
      <c r="F53" s="1218"/>
      <c r="G53" s="1218"/>
      <c r="H53" s="1218"/>
      <c r="I53" s="1218"/>
      <c r="J53" s="1219"/>
      <c r="K53" s="68">
        <v>
256</v>
      </c>
      <c r="L53" s="69">
        <v>
232</v>
      </c>
      <c r="M53" s="69">
        <v>
160</v>
      </c>
      <c r="N53" s="69">
        <v>
178</v>
      </c>
      <c r="O53" s="70">
        <v>
146</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564</v>
      </c>
      <c r="P55" s="48"/>
      <c r="Q55" s="48"/>
      <c r="R55" s="48"/>
      <c r="S55" s="48"/>
      <c r="T55" s="48"/>
      <c r="U55" s="48"/>
    </row>
    <row r="56" spans="1:21" ht="31.5" customHeight="1" thickBot="1" x14ac:dyDescent="0.2">
      <c r="A56" s="48"/>
      <c r="B56" s="76"/>
      <c r="C56" s="77"/>
      <c r="D56" s="77"/>
      <c r="E56" s="78"/>
      <c r="F56" s="78"/>
      <c r="G56" s="78"/>
      <c r="H56" s="78"/>
      <c r="I56" s="78"/>
      <c r="J56" s="79" t="s">
        <v>
2</v>
      </c>
      <c r="K56" s="80" t="s">
        <v>
565</v>
      </c>
      <c r="L56" s="81" t="s">
        <v>
566</v>
      </c>
      <c r="M56" s="81" t="s">
        <v>
567</v>
      </c>
      <c r="N56" s="81" t="s">
        <v>
568</v>
      </c>
      <c r="O56" s="82" t="s">
        <v>
569</v>
      </c>
      <c r="P56" s="48"/>
      <c r="Q56" s="48"/>
      <c r="R56" s="48"/>
      <c r="S56" s="48"/>
      <c r="T56" s="48"/>
      <c r="U56" s="48"/>
    </row>
    <row r="57" spans="1:21" ht="31.5" customHeight="1" x14ac:dyDescent="0.15">
      <c r="B57" s="1220" t="s">
        <v>
25</v>
      </c>
      <c r="C57" s="1221"/>
      <c r="D57" s="1224" t="s">
        <v>
26</v>
      </c>
      <c r="E57" s="1225"/>
      <c r="F57" s="1225"/>
      <c r="G57" s="1225"/>
      <c r="H57" s="1225"/>
      <c r="I57" s="1225"/>
      <c r="J57" s="1226"/>
      <c r="K57" s="83"/>
      <c r="L57" s="84"/>
      <c r="M57" s="84"/>
      <c r="N57" s="84"/>
      <c r="O57" s="85"/>
    </row>
    <row r="58" spans="1:21" ht="31.5" customHeight="1" thickBot="1" x14ac:dyDescent="0.2">
      <c r="B58" s="1222"/>
      <c r="C58" s="1223"/>
      <c r="D58" s="1227" t="s">
        <v>
27</v>
      </c>
      <c r="E58" s="1228"/>
      <c r="F58" s="1228"/>
      <c r="G58" s="1228"/>
      <c r="H58" s="1228"/>
      <c r="I58" s="1228"/>
      <c r="J58" s="1229"/>
      <c r="K58" s="86"/>
      <c r="L58" s="87"/>
      <c r="M58" s="87"/>
      <c r="N58" s="87"/>
      <c r="O58" s="88"/>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pDeFFXVb5XrWLOgu08aYJc3W3s2vV7NOczkYETmX+Eee3ufKCJhqOc1fHSlaya+QyGc5RavseQ0PlyhZ5t8hQ==" saltValue="2hYdJdpAvY9froG47tKqN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551</v>
      </c>
      <c r="J40" s="100" t="s">
        <v>
552</v>
      </c>
      <c r="K40" s="100" t="s">
        <v>
553</v>
      </c>
      <c r="L40" s="100" t="s">
        <v>
554</v>
      </c>
      <c r="M40" s="101" t="s">
        <v>
555</v>
      </c>
    </row>
    <row r="41" spans="2:13" ht="27.75" customHeight="1" x14ac:dyDescent="0.15">
      <c r="B41" s="1250" t="s">
        <v>
30</v>
      </c>
      <c r="C41" s="1251"/>
      <c r="D41" s="102"/>
      <c r="E41" s="1252" t="s">
        <v>
31</v>
      </c>
      <c r="F41" s="1252"/>
      <c r="G41" s="1252"/>
      <c r="H41" s="1253"/>
      <c r="I41" s="103">
        <v>
6005</v>
      </c>
      <c r="J41" s="104">
        <v>
5933</v>
      </c>
      <c r="K41" s="104">
        <v>
5927</v>
      </c>
      <c r="L41" s="104">
        <v>
5879</v>
      </c>
      <c r="M41" s="105">
        <v>
5793</v>
      </c>
    </row>
    <row r="42" spans="2:13" ht="27.75" customHeight="1" x14ac:dyDescent="0.15">
      <c r="B42" s="1240"/>
      <c r="C42" s="1241"/>
      <c r="D42" s="106"/>
      <c r="E42" s="1244" t="s">
        <v>
32</v>
      </c>
      <c r="F42" s="1244"/>
      <c r="G42" s="1244"/>
      <c r="H42" s="1245"/>
      <c r="I42" s="107">
        <v>
122</v>
      </c>
      <c r="J42" s="108" t="s">
        <v>
510</v>
      </c>
      <c r="K42" s="108" t="s">
        <v>
510</v>
      </c>
      <c r="L42" s="108" t="s">
        <v>
510</v>
      </c>
      <c r="M42" s="109" t="s">
        <v>
510</v>
      </c>
    </row>
    <row r="43" spans="2:13" ht="27.75" customHeight="1" x14ac:dyDescent="0.15">
      <c r="B43" s="1240"/>
      <c r="C43" s="1241"/>
      <c r="D43" s="106"/>
      <c r="E43" s="1244" t="s">
        <v>
33</v>
      </c>
      <c r="F43" s="1244"/>
      <c r="G43" s="1244"/>
      <c r="H43" s="1245"/>
      <c r="I43" s="107">
        <v>
3196</v>
      </c>
      <c r="J43" s="108">
        <v>
3068</v>
      </c>
      <c r="K43" s="108">
        <v>
2978</v>
      </c>
      <c r="L43" s="108">
        <v>
2825</v>
      </c>
      <c r="M43" s="109">
        <v>
2648</v>
      </c>
    </row>
    <row r="44" spans="2:13" ht="27.75" customHeight="1" x14ac:dyDescent="0.15">
      <c r="B44" s="1240"/>
      <c r="C44" s="1241"/>
      <c r="D44" s="106"/>
      <c r="E44" s="1244" t="s">
        <v>
34</v>
      </c>
      <c r="F44" s="1244"/>
      <c r="G44" s="1244"/>
      <c r="H44" s="1245"/>
      <c r="I44" s="107">
        <v>
2035</v>
      </c>
      <c r="J44" s="108">
        <v>
1883</v>
      </c>
      <c r="K44" s="108">
        <v>
1881</v>
      </c>
      <c r="L44" s="108">
        <v>
1788</v>
      </c>
      <c r="M44" s="109">
        <v>
1747</v>
      </c>
    </row>
    <row r="45" spans="2:13" ht="27.75" customHeight="1" x14ac:dyDescent="0.15">
      <c r="B45" s="1240"/>
      <c r="C45" s="1241"/>
      <c r="D45" s="106"/>
      <c r="E45" s="1244" t="s">
        <v>
35</v>
      </c>
      <c r="F45" s="1244"/>
      <c r="G45" s="1244"/>
      <c r="H45" s="1245"/>
      <c r="I45" s="107">
        <v>
726</v>
      </c>
      <c r="J45" s="108">
        <v>
688</v>
      </c>
      <c r="K45" s="108">
        <v>
751</v>
      </c>
      <c r="L45" s="108">
        <v>
740</v>
      </c>
      <c r="M45" s="109">
        <v>
803</v>
      </c>
    </row>
    <row r="46" spans="2:13" ht="27.75" customHeight="1" x14ac:dyDescent="0.15">
      <c r="B46" s="1240"/>
      <c r="C46" s="1241"/>
      <c r="D46" s="110"/>
      <c r="E46" s="1244" t="s">
        <v>
36</v>
      </c>
      <c r="F46" s="1244"/>
      <c r="G46" s="1244"/>
      <c r="H46" s="1245"/>
      <c r="I46" s="107" t="s">
        <v>
510</v>
      </c>
      <c r="J46" s="108" t="s">
        <v>
510</v>
      </c>
      <c r="K46" s="108" t="s">
        <v>
510</v>
      </c>
      <c r="L46" s="108" t="s">
        <v>
510</v>
      </c>
      <c r="M46" s="109" t="s">
        <v>
510</v>
      </c>
    </row>
    <row r="47" spans="2:13" ht="27.75" customHeight="1" x14ac:dyDescent="0.15">
      <c r="B47" s="1240"/>
      <c r="C47" s="1241"/>
      <c r="D47" s="111"/>
      <c r="E47" s="1254" t="s">
        <v>
37</v>
      </c>
      <c r="F47" s="1255"/>
      <c r="G47" s="1255"/>
      <c r="H47" s="1256"/>
      <c r="I47" s="107" t="s">
        <v>
510</v>
      </c>
      <c r="J47" s="108" t="s">
        <v>
510</v>
      </c>
      <c r="K47" s="108" t="s">
        <v>
510</v>
      </c>
      <c r="L47" s="108" t="s">
        <v>
510</v>
      </c>
      <c r="M47" s="109" t="s">
        <v>
510</v>
      </c>
    </row>
    <row r="48" spans="2:13" ht="27.75" customHeight="1" x14ac:dyDescent="0.15">
      <c r="B48" s="1240"/>
      <c r="C48" s="1241"/>
      <c r="D48" s="106"/>
      <c r="E48" s="1244" t="s">
        <v>
38</v>
      </c>
      <c r="F48" s="1244"/>
      <c r="G48" s="1244"/>
      <c r="H48" s="1245"/>
      <c r="I48" s="107" t="s">
        <v>
510</v>
      </c>
      <c r="J48" s="108" t="s">
        <v>
510</v>
      </c>
      <c r="K48" s="108" t="s">
        <v>
510</v>
      </c>
      <c r="L48" s="108" t="s">
        <v>
510</v>
      </c>
      <c r="M48" s="109" t="s">
        <v>
510</v>
      </c>
    </row>
    <row r="49" spans="2:13" ht="27.75" customHeight="1" x14ac:dyDescent="0.15">
      <c r="B49" s="1242"/>
      <c r="C49" s="1243"/>
      <c r="D49" s="106"/>
      <c r="E49" s="1244" t="s">
        <v>
39</v>
      </c>
      <c r="F49" s="1244"/>
      <c r="G49" s="1244"/>
      <c r="H49" s="1245"/>
      <c r="I49" s="107" t="s">
        <v>
510</v>
      </c>
      <c r="J49" s="108" t="s">
        <v>
510</v>
      </c>
      <c r="K49" s="108" t="s">
        <v>
510</v>
      </c>
      <c r="L49" s="108" t="s">
        <v>
510</v>
      </c>
      <c r="M49" s="109" t="s">
        <v>
510</v>
      </c>
    </row>
    <row r="50" spans="2:13" ht="27.75" customHeight="1" x14ac:dyDescent="0.15">
      <c r="B50" s="1238" t="s">
        <v>
40</v>
      </c>
      <c r="C50" s="1239"/>
      <c r="D50" s="112"/>
      <c r="E50" s="1244" t="s">
        <v>
41</v>
      </c>
      <c r="F50" s="1244"/>
      <c r="G50" s="1244"/>
      <c r="H50" s="1245"/>
      <c r="I50" s="107">
        <v>
1952</v>
      </c>
      <c r="J50" s="108">
        <v>
1853</v>
      </c>
      <c r="K50" s="108">
        <v>
1981</v>
      </c>
      <c r="L50" s="108">
        <v>
2276</v>
      </c>
      <c r="M50" s="109">
        <v>
2682</v>
      </c>
    </row>
    <row r="51" spans="2:13" ht="27.75" customHeight="1" x14ac:dyDescent="0.15">
      <c r="B51" s="1240"/>
      <c r="C51" s="1241"/>
      <c r="D51" s="106"/>
      <c r="E51" s="1244" t="s">
        <v>
42</v>
      </c>
      <c r="F51" s="1244"/>
      <c r="G51" s="1244"/>
      <c r="H51" s="1245"/>
      <c r="I51" s="107">
        <v>
1939</v>
      </c>
      <c r="J51" s="108">
        <v>
1842</v>
      </c>
      <c r="K51" s="108">
        <v>
1817</v>
      </c>
      <c r="L51" s="108">
        <v>
1774</v>
      </c>
      <c r="M51" s="109">
        <v>
1704</v>
      </c>
    </row>
    <row r="52" spans="2:13" ht="27.75" customHeight="1" x14ac:dyDescent="0.15">
      <c r="B52" s="1242"/>
      <c r="C52" s="1243"/>
      <c r="D52" s="106"/>
      <c r="E52" s="1244" t="s">
        <v>
43</v>
      </c>
      <c r="F52" s="1244"/>
      <c r="G52" s="1244"/>
      <c r="H52" s="1245"/>
      <c r="I52" s="107">
        <v>
7792</v>
      </c>
      <c r="J52" s="108">
        <v>
7682</v>
      </c>
      <c r="K52" s="108">
        <v>
7623</v>
      </c>
      <c r="L52" s="108">
        <v>
7541</v>
      </c>
      <c r="M52" s="109">
        <v>
7291</v>
      </c>
    </row>
    <row r="53" spans="2:13" ht="27.75" customHeight="1" thickBot="1" x14ac:dyDescent="0.2">
      <c r="B53" s="1246" t="s">
        <v>
44</v>
      </c>
      <c r="C53" s="1247"/>
      <c r="D53" s="113"/>
      <c r="E53" s="1248" t="s">
        <v>
45</v>
      </c>
      <c r="F53" s="1248"/>
      <c r="G53" s="1248"/>
      <c r="H53" s="1249"/>
      <c r="I53" s="114">
        <v>
401</v>
      </c>
      <c r="J53" s="115">
        <v>
195</v>
      </c>
      <c r="K53" s="115">
        <v>
116</v>
      </c>
      <c r="L53" s="115">
        <v>
-359</v>
      </c>
      <c r="M53" s="116">
        <v>
-687</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WsF/Rl5A8/9DyG1ePVhdr+BrFBG6GpmRq95zGe4jmHn3u9EMKxeEs4FBZJRMsOX0cMluikHAkXBvxJH5fqsXg==" saltValue="4shaNWbzq0ZWyMPtuq+y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553</v>
      </c>
      <c r="G54" s="125" t="s">
        <v>
554</v>
      </c>
      <c r="H54" s="126" t="s">
        <v>
555</v>
      </c>
    </row>
    <row r="55" spans="2:8" ht="52.5" customHeight="1" x14ac:dyDescent="0.15">
      <c r="B55" s="127"/>
      <c r="C55" s="1265" t="s">
        <v>
48</v>
      </c>
      <c r="D55" s="1265"/>
      <c r="E55" s="1266"/>
      <c r="F55" s="128">
        <v>
1301</v>
      </c>
      <c r="G55" s="128">
        <v>
1484</v>
      </c>
      <c r="H55" s="129">
        <v>
1795</v>
      </c>
    </row>
    <row r="56" spans="2:8" ht="52.5" customHeight="1" x14ac:dyDescent="0.15">
      <c r="B56" s="130"/>
      <c r="C56" s="1267" t="s">
        <v>
49</v>
      </c>
      <c r="D56" s="1267"/>
      <c r="E56" s="1268"/>
      <c r="F56" s="131">
        <v>
163</v>
      </c>
      <c r="G56" s="131">
        <v>
163</v>
      </c>
      <c r="H56" s="132">
        <v>
163</v>
      </c>
    </row>
    <row r="57" spans="2:8" ht="53.25" customHeight="1" x14ac:dyDescent="0.15">
      <c r="B57" s="130"/>
      <c r="C57" s="1269" t="s">
        <v>
50</v>
      </c>
      <c r="D57" s="1269"/>
      <c r="E57" s="1270"/>
      <c r="F57" s="133">
        <v>
319</v>
      </c>
      <c r="G57" s="133">
        <v>
424</v>
      </c>
      <c r="H57" s="134">
        <v>
555</v>
      </c>
    </row>
    <row r="58" spans="2:8" ht="45.75" customHeight="1" x14ac:dyDescent="0.15">
      <c r="B58" s="135"/>
      <c r="C58" s="1257" t="s">
        <v>
588</v>
      </c>
      <c r="D58" s="1258"/>
      <c r="E58" s="1259"/>
      <c r="F58" s="136">
        <v>
256</v>
      </c>
      <c r="G58" s="136">
        <v>
356</v>
      </c>
      <c r="H58" s="137">
        <v>
356</v>
      </c>
    </row>
    <row r="59" spans="2:8" ht="45.75" customHeight="1" x14ac:dyDescent="0.15">
      <c r="B59" s="135"/>
      <c r="C59" s="1257" t="s">
        <v>
589</v>
      </c>
      <c r="D59" s="1258"/>
      <c r="E59" s="1259"/>
      <c r="F59" s="136" t="s">
        <v>
590</v>
      </c>
      <c r="G59" s="136" t="s">
        <v>
590</v>
      </c>
      <c r="H59" s="137">
        <v>
122</v>
      </c>
    </row>
    <row r="60" spans="2:8" ht="45.75" customHeight="1" x14ac:dyDescent="0.15">
      <c r="B60" s="135"/>
      <c r="C60" s="1257" t="s">
        <v>
591</v>
      </c>
      <c r="D60" s="1258"/>
      <c r="E60" s="1259"/>
      <c r="F60" s="136">
        <v>
51</v>
      </c>
      <c r="G60" s="136">
        <v>
56</v>
      </c>
      <c r="H60" s="137">
        <v>
61</v>
      </c>
    </row>
    <row r="61" spans="2:8" ht="45.75" customHeight="1" x14ac:dyDescent="0.15">
      <c r="B61" s="135"/>
      <c r="C61" s="1257" t="s">
        <v>
592</v>
      </c>
      <c r="D61" s="1258"/>
      <c r="E61" s="1259"/>
      <c r="F61" s="136">
        <v>
12</v>
      </c>
      <c r="G61" s="136">
        <v>
12</v>
      </c>
      <c r="H61" s="137">
        <v>
12</v>
      </c>
    </row>
    <row r="62" spans="2:8" ht="45.75" customHeight="1" thickBot="1" x14ac:dyDescent="0.2">
      <c r="B62" s="138"/>
      <c r="C62" s="1260" t="s">
        <v>
593</v>
      </c>
      <c r="D62" s="1261"/>
      <c r="E62" s="1262"/>
      <c r="F62" s="139" t="s">
        <v>
590</v>
      </c>
      <c r="G62" s="139" t="s">
        <v>
590</v>
      </c>
      <c r="H62" s="140">
        <v>
4</v>
      </c>
    </row>
    <row r="63" spans="2:8" ht="52.5" customHeight="1" thickBot="1" x14ac:dyDescent="0.2">
      <c r="B63" s="141"/>
      <c r="C63" s="1263" t="s">
        <v>
51</v>
      </c>
      <c r="D63" s="1263"/>
      <c r="E63" s="1264"/>
      <c r="F63" s="142">
        <v>
1782</v>
      </c>
      <c r="G63" s="142">
        <v>
2071</v>
      </c>
      <c r="H63" s="143">
        <v>
2513</v>
      </c>
    </row>
    <row r="64" spans="2:8" ht="15" customHeight="1" x14ac:dyDescent="0.15"/>
  </sheetData>
  <sheetProtection algorithmName="SHA-512" hashValue="us1RkRoedwuDgefpKMx5yoqo4IZEHXrZqLtAHfujln1GIIUheVhr6gYBC9SoLK08s+1PNNprs8zM6z1ed6Y1xA==" saltValue="YmqVnPsZq8jG7GVaXj0p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
595</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
595</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
596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
597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
598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
599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
551</v>
      </c>
      <c r="BQ50" s="1305"/>
      <c r="BR50" s="1305"/>
      <c r="BS50" s="1305"/>
      <c r="BT50" s="1305"/>
      <c r="BU50" s="1305"/>
      <c r="BV50" s="1305"/>
      <c r="BW50" s="1305"/>
      <c r="BX50" s="1305" t="s">
        <v>
552</v>
      </c>
      <c r="BY50" s="1305"/>
      <c r="BZ50" s="1305"/>
      <c r="CA50" s="1305"/>
      <c r="CB50" s="1305"/>
      <c r="CC50" s="1305"/>
      <c r="CD50" s="1305"/>
      <c r="CE50" s="1305"/>
      <c r="CF50" s="1305" t="s">
        <v>
553</v>
      </c>
      <c r="CG50" s="1305"/>
      <c r="CH50" s="1305"/>
      <c r="CI50" s="1305"/>
      <c r="CJ50" s="1305"/>
      <c r="CK50" s="1305"/>
      <c r="CL50" s="1305"/>
      <c r="CM50" s="1305"/>
      <c r="CN50" s="1305" t="s">
        <v>
554</v>
      </c>
      <c r="CO50" s="1305"/>
      <c r="CP50" s="1305"/>
      <c r="CQ50" s="1305"/>
      <c r="CR50" s="1305"/>
      <c r="CS50" s="1305"/>
      <c r="CT50" s="1305"/>
      <c r="CU50" s="1305"/>
      <c r="CV50" s="1305" t="s">
        <v>
555</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
600</v>
      </c>
      <c r="AO51" s="1309"/>
      <c r="AP51" s="1309"/>
      <c r="AQ51" s="1309"/>
      <c r="AR51" s="1309"/>
      <c r="AS51" s="1309"/>
      <c r="AT51" s="1309"/>
      <c r="AU51" s="1309"/>
      <c r="AV51" s="1309"/>
      <c r="AW51" s="1309"/>
      <c r="AX51" s="1309"/>
      <c r="AY51" s="1309"/>
      <c r="AZ51" s="1309"/>
      <c r="BA51" s="1309"/>
      <c r="BB51" s="1309" t="s">
        <v>
601</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
5.4</v>
      </c>
      <c r="BY51" s="1311"/>
      <c r="BZ51" s="1311"/>
      <c r="CA51" s="1311"/>
      <c r="CB51" s="1311"/>
      <c r="CC51" s="1311"/>
      <c r="CD51" s="1311"/>
      <c r="CE51" s="1311"/>
      <c r="CF51" s="1311">
        <v>
3.3</v>
      </c>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
602</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
55.6</v>
      </c>
      <c r="BY53" s="1311"/>
      <c r="BZ53" s="1311"/>
      <c r="CA53" s="1311"/>
      <c r="CB53" s="1311"/>
      <c r="CC53" s="1311"/>
      <c r="CD53" s="1311"/>
      <c r="CE53" s="1311"/>
      <c r="CF53" s="1311">
        <v>
56.7</v>
      </c>
      <c r="CG53" s="1311"/>
      <c r="CH53" s="1311"/>
      <c r="CI53" s="1311"/>
      <c r="CJ53" s="1311"/>
      <c r="CK53" s="1311"/>
      <c r="CL53" s="1311"/>
      <c r="CM53" s="1311"/>
      <c r="CN53" s="1311">
        <v>
57.7</v>
      </c>
      <c r="CO53" s="1311"/>
      <c r="CP53" s="1311"/>
      <c r="CQ53" s="1311"/>
      <c r="CR53" s="1311"/>
      <c r="CS53" s="1311"/>
      <c r="CT53" s="1311"/>
      <c r="CU53" s="1311"/>
      <c r="CV53" s="1311">
        <v>
57.7</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
603</v>
      </c>
      <c r="AO55" s="1305"/>
      <c r="AP55" s="1305"/>
      <c r="AQ55" s="1305"/>
      <c r="AR55" s="1305"/>
      <c r="AS55" s="1305"/>
      <c r="AT55" s="1305"/>
      <c r="AU55" s="1305"/>
      <c r="AV55" s="1305"/>
      <c r="AW55" s="1305"/>
      <c r="AX55" s="1305"/>
      <c r="AY55" s="1305"/>
      <c r="AZ55" s="1305"/>
      <c r="BA55" s="1305"/>
      <c r="BB55" s="1309" t="s">
        <v>
604</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
32.9</v>
      </c>
      <c r="BY55" s="1311"/>
      <c r="BZ55" s="1311"/>
      <c r="CA55" s="1311"/>
      <c r="CB55" s="1311"/>
      <c r="CC55" s="1311"/>
      <c r="CD55" s="1311"/>
      <c r="CE55" s="1311"/>
      <c r="CF55" s="1311">
        <v>
28.5</v>
      </c>
      <c r="CG55" s="1311"/>
      <c r="CH55" s="1311"/>
      <c r="CI55" s="1311"/>
      <c r="CJ55" s="1311"/>
      <c r="CK55" s="1311"/>
      <c r="CL55" s="1311"/>
      <c r="CM55" s="1311"/>
      <c r="CN55" s="1311">
        <v>
20.5</v>
      </c>
      <c r="CO55" s="1311"/>
      <c r="CP55" s="1311"/>
      <c r="CQ55" s="1311"/>
      <c r="CR55" s="1311"/>
      <c r="CS55" s="1311"/>
      <c r="CT55" s="1311"/>
      <c r="CU55" s="1311"/>
      <c r="CV55" s="1311">
        <v>
21.4</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
602</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
57</v>
      </c>
      <c r="BY57" s="1311"/>
      <c r="BZ57" s="1311"/>
      <c r="CA57" s="1311"/>
      <c r="CB57" s="1311"/>
      <c r="CC57" s="1311"/>
      <c r="CD57" s="1311"/>
      <c r="CE57" s="1311"/>
      <c r="CF57" s="1311">
        <v>
59.7</v>
      </c>
      <c r="CG57" s="1311"/>
      <c r="CH57" s="1311"/>
      <c r="CI57" s="1311"/>
      <c r="CJ57" s="1311"/>
      <c r="CK57" s="1311"/>
      <c r="CL57" s="1311"/>
      <c r="CM57" s="1311"/>
      <c r="CN57" s="1311">
        <v>
60</v>
      </c>
      <c r="CO57" s="1311"/>
      <c r="CP57" s="1311"/>
      <c r="CQ57" s="1311"/>
      <c r="CR57" s="1311"/>
      <c r="CS57" s="1311"/>
      <c r="CT57" s="1311"/>
      <c r="CU57" s="1311"/>
      <c r="CV57" s="1311">
        <v>
60.2</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
605</v>
      </c>
    </row>
    <row r="64" spans="1:109" x14ac:dyDescent="0.15">
      <c r="B64" s="1280"/>
      <c r="G64" s="1287"/>
      <c r="I64" s="1321"/>
      <c r="J64" s="1321"/>
      <c r="K64" s="1321"/>
      <c r="L64" s="1321"/>
      <c r="M64" s="1321"/>
      <c r="N64" s="1322"/>
      <c r="AM64" s="1287"/>
      <c r="AN64" s="1287" t="s">
        <v>
597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
606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
599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
551</v>
      </c>
      <c r="BQ72" s="1305"/>
      <c r="BR72" s="1305"/>
      <c r="BS72" s="1305"/>
      <c r="BT72" s="1305"/>
      <c r="BU72" s="1305"/>
      <c r="BV72" s="1305"/>
      <c r="BW72" s="1305"/>
      <c r="BX72" s="1305" t="s">
        <v>
552</v>
      </c>
      <c r="BY72" s="1305"/>
      <c r="BZ72" s="1305"/>
      <c r="CA72" s="1305"/>
      <c r="CB72" s="1305"/>
      <c r="CC72" s="1305"/>
      <c r="CD72" s="1305"/>
      <c r="CE72" s="1305"/>
      <c r="CF72" s="1305" t="s">
        <v>
553</v>
      </c>
      <c r="CG72" s="1305"/>
      <c r="CH72" s="1305"/>
      <c r="CI72" s="1305"/>
      <c r="CJ72" s="1305"/>
      <c r="CK72" s="1305"/>
      <c r="CL72" s="1305"/>
      <c r="CM72" s="1305"/>
      <c r="CN72" s="1305" t="s">
        <v>
554</v>
      </c>
      <c r="CO72" s="1305"/>
      <c r="CP72" s="1305"/>
      <c r="CQ72" s="1305"/>
      <c r="CR72" s="1305"/>
      <c r="CS72" s="1305"/>
      <c r="CT72" s="1305"/>
      <c r="CU72" s="1305"/>
      <c r="CV72" s="1305" t="s">
        <v>
555</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
600</v>
      </c>
      <c r="AO73" s="1309"/>
      <c r="AP73" s="1309"/>
      <c r="AQ73" s="1309"/>
      <c r="AR73" s="1309"/>
      <c r="AS73" s="1309"/>
      <c r="AT73" s="1309"/>
      <c r="AU73" s="1309"/>
      <c r="AV73" s="1309"/>
      <c r="AW73" s="1309"/>
      <c r="AX73" s="1309"/>
      <c r="AY73" s="1309"/>
      <c r="AZ73" s="1309"/>
      <c r="BA73" s="1309"/>
      <c r="BB73" s="1309" t="s">
        <v>
607</v>
      </c>
      <c r="BC73" s="1309"/>
      <c r="BD73" s="1309"/>
      <c r="BE73" s="1309"/>
      <c r="BF73" s="1309"/>
      <c r="BG73" s="1309"/>
      <c r="BH73" s="1309"/>
      <c r="BI73" s="1309"/>
      <c r="BJ73" s="1309"/>
      <c r="BK73" s="1309"/>
      <c r="BL73" s="1309"/>
      <c r="BM73" s="1309"/>
      <c r="BN73" s="1309"/>
      <c r="BO73" s="1309"/>
      <c r="BP73" s="1311">
        <v>
11</v>
      </c>
      <c r="BQ73" s="1311"/>
      <c r="BR73" s="1311"/>
      <c r="BS73" s="1311"/>
      <c r="BT73" s="1311"/>
      <c r="BU73" s="1311"/>
      <c r="BV73" s="1311"/>
      <c r="BW73" s="1311"/>
      <c r="BX73" s="1311">
        <v>
5.4</v>
      </c>
      <c r="BY73" s="1311"/>
      <c r="BZ73" s="1311"/>
      <c r="CA73" s="1311"/>
      <c r="CB73" s="1311"/>
      <c r="CC73" s="1311"/>
      <c r="CD73" s="1311"/>
      <c r="CE73" s="1311"/>
      <c r="CF73" s="1311">
        <v>
3.3</v>
      </c>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
608</v>
      </c>
      <c r="BC75" s="1309"/>
      <c r="BD75" s="1309"/>
      <c r="BE75" s="1309"/>
      <c r="BF75" s="1309"/>
      <c r="BG75" s="1309"/>
      <c r="BH75" s="1309"/>
      <c r="BI75" s="1309"/>
      <c r="BJ75" s="1309"/>
      <c r="BK75" s="1309"/>
      <c r="BL75" s="1309"/>
      <c r="BM75" s="1309"/>
      <c r="BN75" s="1309"/>
      <c r="BO75" s="1309"/>
      <c r="BP75" s="1311">
        <v>
6.9</v>
      </c>
      <c r="BQ75" s="1311"/>
      <c r="BR75" s="1311"/>
      <c r="BS75" s="1311"/>
      <c r="BT75" s="1311"/>
      <c r="BU75" s="1311"/>
      <c r="BV75" s="1311"/>
      <c r="BW75" s="1311"/>
      <c r="BX75" s="1311">
        <v>
6.5</v>
      </c>
      <c r="BY75" s="1311"/>
      <c r="BZ75" s="1311"/>
      <c r="CA75" s="1311"/>
      <c r="CB75" s="1311"/>
      <c r="CC75" s="1311"/>
      <c r="CD75" s="1311"/>
      <c r="CE75" s="1311"/>
      <c r="CF75" s="1311">
        <v>
6</v>
      </c>
      <c r="CG75" s="1311"/>
      <c r="CH75" s="1311"/>
      <c r="CI75" s="1311"/>
      <c r="CJ75" s="1311"/>
      <c r="CK75" s="1311"/>
      <c r="CL75" s="1311"/>
      <c r="CM75" s="1311"/>
      <c r="CN75" s="1311">
        <v>
5.3</v>
      </c>
      <c r="CO75" s="1311"/>
      <c r="CP75" s="1311"/>
      <c r="CQ75" s="1311"/>
      <c r="CR75" s="1311"/>
      <c r="CS75" s="1311"/>
      <c r="CT75" s="1311"/>
      <c r="CU75" s="1311"/>
      <c r="CV75" s="1311">
        <v>
4.5</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
609</v>
      </c>
      <c r="AO77" s="1305"/>
      <c r="AP77" s="1305"/>
      <c r="AQ77" s="1305"/>
      <c r="AR77" s="1305"/>
      <c r="AS77" s="1305"/>
      <c r="AT77" s="1305"/>
      <c r="AU77" s="1305"/>
      <c r="AV77" s="1305"/>
      <c r="AW77" s="1305"/>
      <c r="AX77" s="1305"/>
      <c r="AY77" s="1305"/>
      <c r="AZ77" s="1305"/>
      <c r="BA77" s="1305"/>
      <c r="BB77" s="1309" t="s">
        <v>
607</v>
      </c>
      <c r="BC77" s="1309"/>
      <c r="BD77" s="1309"/>
      <c r="BE77" s="1309"/>
      <c r="BF77" s="1309"/>
      <c r="BG77" s="1309"/>
      <c r="BH77" s="1309"/>
      <c r="BI77" s="1309"/>
      <c r="BJ77" s="1309"/>
      <c r="BK77" s="1309"/>
      <c r="BL77" s="1309"/>
      <c r="BM77" s="1309"/>
      <c r="BN77" s="1309"/>
      <c r="BO77" s="1309"/>
      <c r="BP77" s="1311">
        <v>
36.5</v>
      </c>
      <c r="BQ77" s="1311"/>
      <c r="BR77" s="1311"/>
      <c r="BS77" s="1311"/>
      <c r="BT77" s="1311"/>
      <c r="BU77" s="1311"/>
      <c r="BV77" s="1311"/>
      <c r="BW77" s="1311"/>
      <c r="BX77" s="1311">
        <v>
32.9</v>
      </c>
      <c r="BY77" s="1311"/>
      <c r="BZ77" s="1311"/>
      <c r="CA77" s="1311"/>
      <c r="CB77" s="1311"/>
      <c r="CC77" s="1311"/>
      <c r="CD77" s="1311"/>
      <c r="CE77" s="1311"/>
      <c r="CF77" s="1311">
        <v>
28.5</v>
      </c>
      <c r="CG77" s="1311"/>
      <c r="CH77" s="1311"/>
      <c r="CI77" s="1311"/>
      <c r="CJ77" s="1311"/>
      <c r="CK77" s="1311"/>
      <c r="CL77" s="1311"/>
      <c r="CM77" s="1311"/>
      <c r="CN77" s="1311">
        <v>
20.5</v>
      </c>
      <c r="CO77" s="1311"/>
      <c r="CP77" s="1311"/>
      <c r="CQ77" s="1311"/>
      <c r="CR77" s="1311"/>
      <c r="CS77" s="1311"/>
      <c r="CT77" s="1311"/>
      <c r="CU77" s="1311"/>
      <c r="CV77" s="1311">
        <v>
21.4</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
610</v>
      </c>
      <c r="BC79" s="1309"/>
      <c r="BD79" s="1309"/>
      <c r="BE79" s="1309"/>
      <c r="BF79" s="1309"/>
      <c r="BG79" s="1309"/>
      <c r="BH79" s="1309"/>
      <c r="BI79" s="1309"/>
      <c r="BJ79" s="1309"/>
      <c r="BK79" s="1309"/>
      <c r="BL79" s="1309"/>
      <c r="BM79" s="1309"/>
      <c r="BN79" s="1309"/>
      <c r="BO79" s="1309"/>
      <c r="BP79" s="1311">
        <v>
9</v>
      </c>
      <c r="BQ79" s="1311"/>
      <c r="BR79" s="1311"/>
      <c r="BS79" s="1311"/>
      <c r="BT79" s="1311"/>
      <c r="BU79" s="1311"/>
      <c r="BV79" s="1311"/>
      <c r="BW79" s="1311"/>
      <c r="BX79" s="1311">
        <v>
8.1999999999999993</v>
      </c>
      <c r="BY79" s="1311"/>
      <c r="BZ79" s="1311"/>
      <c r="CA79" s="1311"/>
      <c r="CB79" s="1311"/>
      <c r="CC79" s="1311"/>
      <c r="CD79" s="1311"/>
      <c r="CE79" s="1311"/>
      <c r="CF79" s="1311">
        <v>
8</v>
      </c>
      <c r="CG79" s="1311"/>
      <c r="CH79" s="1311"/>
      <c r="CI79" s="1311"/>
      <c r="CJ79" s="1311"/>
      <c r="CK79" s="1311"/>
      <c r="CL79" s="1311"/>
      <c r="CM79" s="1311"/>
      <c r="CN79" s="1311">
        <v>
7.9</v>
      </c>
      <c r="CO79" s="1311"/>
      <c r="CP79" s="1311"/>
      <c r="CQ79" s="1311"/>
      <c r="CR79" s="1311"/>
      <c r="CS79" s="1311"/>
      <c r="CT79" s="1311"/>
      <c r="CU79" s="1311"/>
      <c r="CV79" s="1311">
        <v>
7.7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QbFUmYie6DyAdXoqPgaD3XDKIKvrorDDKgXsdkKjZaOjYZQcGOC7WlTSkZOBlgnGPa8G9gmywzQfwwhPFQ4Q1w==" saltValue="YWf5U7DaIP/CGYlU9kQIv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497</v>
      </c>
    </row>
  </sheetData>
  <sheetProtection algorithmName="SHA-512" hashValue="qfBM+mP+ofcbNfxXMvbx464JZx0VUpE7nWX+yxdD4xPa8CoVy80hLeqHak6plXwFp3rnnOmVzHf23pDtBtFMWw==" saltValue="UfZjWb1l4cm0tkrygmb6/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611</v>
      </c>
    </row>
  </sheetData>
  <sheetProtection algorithmName="SHA-512" hashValue="s8U0LsQseVStkhhbQO8DtzYz3wNhCxglVRIFoisdf/hm5Mi8VbWD9T/kjV5wcdmsjjgT88tvbWT72nauVjAkDg==" saltValue="h0VE9oSBeTEYrcwdOLWPG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548</v>
      </c>
      <c r="G2" s="157"/>
      <c r="H2" s="158"/>
    </row>
    <row r="3" spans="1:8" x14ac:dyDescent="0.15">
      <c r="A3" s="154" t="s">
        <v>
541</v>
      </c>
      <c r="B3" s="159"/>
      <c r="C3" s="160"/>
      <c r="D3" s="161">
        <v>
43739</v>
      </c>
      <c r="E3" s="162"/>
      <c r="F3" s="163">
        <v>
69469</v>
      </c>
      <c r="G3" s="164"/>
      <c r="H3" s="165"/>
    </row>
    <row r="4" spans="1:8" x14ac:dyDescent="0.15">
      <c r="A4" s="166"/>
      <c r="B4" s="167"/>
      <c r="C4" s="168"/>
      <c r="D4" s="169">
        <v>
34201</v>
      </c>
      <c r="E4" s="170"/>
      <c r="F4" s="171">
        <v>
38215</v>
      </c>
      <c r="G4" s="172"/>
      <c r="H4" s="173"/>
    </row>
    <row r="5" spans="1:8" x14ac:dyDescent="0.15">
      <c r="A5" s="154" t="s">
        <v>
543</v>
      </c>
      <c r="B5" s="159"/>
      <c r="C5" s="160"/>
      <c r="D5" s="161">
        <v>
40497</v>
      </c>
      <c r="E5" s="162"/>
      <c r="F5" s="163">
        <v>
67293</v>
      </c>
      <c r="G5" s="164"/>
      <c r="H5" s="165"/>
    </row>
    <row r="6" spans="1:8" x14ac:dyDescent="0.15">
      <c r="A6" s="166"/>
      <c r="B6" s="167"/>
      <c r="C6" s="168"/>
      <c r="D6" s="169">
        <v>
35276</v>
      </c>
      <c r="E6" s="170"/>
      <c r="F6" s="171">
        <v>
35076</v>
      </c>
      <c r="G6" s="172"/>
      <c r="H6" s="173"/>
    </row>
    <row r="7" spans="1:8" x14ac:dyDescent="0.15">
      <c r="A7" s="154" t="s">
        <v>
544</v>
      </c>
      <c r="B7" s="159"/>
      <c r="C7" s="160"/>
      <c r="D7" s="161">
        <v>
40284</v>
      </c>
      <c r="E7" s="162"/>
      <c r="F7" s="163">
        <v>
67343</v>
      </c>
      <c r="G7" s="164"/>
      <c r="H7" s="165"/>
    </row>
    <row r="8" spans="1:8" x14ac:dyDescent="0.15">
      <c r="A8" s="166"/>
      <c r="B8" s="167"/>
      <c r="C8" s="168"/>
      <c r="D8" s="169">
        <v>
27678</v>
      </c>
      <c r="E8" s="170"/>
      <c r="F8" s="171">
        <v>
32865</v>
      </c>
      <c r="G8" s="172"/>
      <c r="H8" s="173"/>
    </row>
    <row r="9" spans="1:8" x14ac:dyDescent="0.15">
      <c r="A9" s="154" t="s">
        <v>
545</v>
      </c>
      <c r="B9" s="159"/>
      <c r="C9" s="160"/>
      <c r="D9" s="161">
        <v>
32252</v>
      </c>
      <c r="E9" s="162"/>
      <c r="F9" s="163">
        <v>
73475</v>
      </c>
      <c r="G9" s="164"/>
      <c r="H9" s="165"/>
    </row>
    <row r="10" spans="1:8" x14ac:dyDescent="0.15">
      <c r="A10" s="166"/>
      <c r="B10" s="167"/>
      <c r="C10" s="168"/>
      <c r="D10" s="169">
        <v>
27109</v>
      </c>
      <c r="E10" s="170"/>
      <c r="F10" s="171">
        <v>
43072</v>
      </c>
      <c r="G10" s="172"/>
      <c r="H10" s="173"/>
    </row>
    <row r="11" spans="1:8" x14ac:dyDescent="0.15">
      <c r="A11" s="154" t="s">
        <v>
546</v>
      </c>
      <c r="B11" s="159"/>
      <c r="C11" s="160"/>
      <c r="D11" s="161">
        <v>
35357</v>
      </c>
      <c r="E11" s="162"/>
      <c r="F11" s="163">
        <v>
87464</v>
      </c>
      <c r="G11" s="164"/>
      <c r="H11" s="165"/>
    </row>
    <row r="12" spans="1:8" x14ac:dyDescent="0.15">
      <c r="A12" s="166"/>
      <c r="B12" s="167"/>
      <c r="C12" s="174"/>
      <c r="D12" s="169">
        <v>
28769</v>
      </c>
      <c r="E12" s="170"/>
      <c r="F12" s="171">
        <v>
47479</v>
      </c>
      <c r="G12" s="172"/>
      <c r="H12" s="173"/>
    </row>
    <row r="13" spans="1:8" x14ac:dyDescent="0.15">
      <c r="A13" s="154"/>
      <c r="B13" s="159"/>
      <c r="C13" s="175"/>
      <c r="D13" s="176">
        <v>
38426</v>
      </c>
      <c r="E13" s="177"/>
      <c r="F13" s="178">
        <v>
73009</v>
      </c>
      <c r="G13" s="179"/>
      <c r="H13" s="165"/>
    </row>
    <row r="14" spans="1:8" x14ac:dyDescent="0.15">
      <c r="A14" s="166"/>
      <c r="B14" s="167"/>
      <c r="C14" s="168"/>
      <c r="D14" s="169">
        <v>
30607</v>
      </c>
      <c r="E14" s="170"/>
      <c r="F14" s="171">
        <v>
39341</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5.81</v>
      </c>
      <c r="C19" s="180">
        <f>
ROUND(VALUE(SUBSTITUTE(実質収支比率等に係る経年分析!G$48,"▲","-")),2)</f>
        <v>
5.79</v>
      </c>
      <c r="D19" s="180">
        <f>
ROUND(VALUE(SUBSTITUTE(実質収支比率等に係る経年分析!H$48,"▲","-")),2)</f>
        <v>
9.42</v>
      </c>
      <c r="E19" s="180">
        <f>
ROUND(VALUE(SUBSTITUTE(実質収支比率等に係る経年分析!I$48,"▲","-")),2)</f>
        <v>
5.5</v>
      </c>
      <c r="F19" s="180">
        <f>
ROUND(VALUE(SUBSTITUTE(実質収支比率等に係る経年分析!J$48,"▲","-")),2)</f>
        <v>
7.14</v>
      </c>
    </row>
    <row r="20" spans="1:11" x14ac:dyDescent="0.15">
      <c r="A20" s="180" t="s">
        <v>
55</v>
      </c>
      <c r="B20" s="180">
        <f>
ROUND(VALUE(SUBSTITUTE(実質収支比率等に係る経年分析!F$47,"▲","-")),2)</f>
        <v>
32.57</v>
      </c>
      <c r="C20" s="180">
        <f>
ROUND(VALUE(SUBSTITUTE(実質収支比率等に係る経年分析!G$47,"▲","-")),2)</f>
        <v>
28.21</v>
      </c>
      <c r="D20" s="180">
        <f>
ROUND(VALUE(SUBSTITUTE(実質収支比率等に係る経年分析!H$47,"▲","-")),2)</f>
        <v>
31.27</v>
      </c>
      <c r="E20" s="180">
        <f>
ROUND(VALUE(SUBSTITUTE(実質収支比率等に係る経年分析!I$47,"▲","-")),2)</f>
        <v>
34.979999999999997</v>
      </c>
      <c r="F20" s="180">
        <f>
ROUND(VALUE(SUBSTITUTE(実質収支比率等に係る経年分析!J$47,"▲","-")),2)</f>
        <v>
42.64</v>
      </c>
    </row>
    <row r="21" spans="1:11" x14ac:dyDescent="0.15">
      <c r="A21" s="180" t="s">
        <v>
56</v>
      </c>
      <c r="B21" s="180">
        <f>
IF(ISNUMBER(VALUE(SUBSTITUTE(実質収支比率等に係る経年分析!F$49,"▲","-"))),ROUND(VALUE(SUBSTITUTE(実質収支比率等に係る経年分析!F$49,"▲","-")),2),NA())</f>
        <v>
4.3600000000000003</v>
      </c>
      <c r="C21" s="180">
        <f>
IF(ISNUMBER(VALUE(SUBSTITUTE(実質収支比率等に係る経年分析!G$49,"▲","-"))),ROUND(VALUE(SUBSTITUTE(実質収支比率等に係る経年分析!G$49,"▲","-")),2),NA())</f>
        <v>
-4.32</v>
      </c>
      <c r="D21" s="180">
        <f>
IF(ISNUMBER(VALUE(SUBSTITUTE(実質収支比率等に係る経年分析!H$49,"▲","-"))),ROUND(VALUE(SUBSTITUTE(実質収支比率等に係る経年分析!H$49,"▲","-")),2),NA())</f>
        <v>
6.18</v>
      </c>
      <c r="E21" s="180">
        <f>
IF(ISNUMBER(VALUE(SUBSTITUTE(実質収支比率等に係る経年分析!I$49,"▲","-"))),ROUND(VALUE(SUBSTITUTE(実質収支比率等に係る経年分析!I$49,"▲","-")),2),NA())</f>
        <v>
0.57999999999999996</v>
      </c>
      <c r="F21" s="180">
        <f>
IF(ISNUMBER(VALUE(SUBSTITUTE(実質収支比率等に係る経年分析!J$49,"▲","-"))),ROUND(VALUE(SUBSTITUTE(実質収支比率等に係る経年分析!J$49,"▲","-")),2),NA())</f>
        <v>
8.99</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15">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0.1</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0.12</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0.11</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0.16</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0.14000000000000001</v>
      </c>
    </row>
    <row r="33" spans="1:16" x14ac:dyDescent="0.15">
      <c r="A33" s="181" t="str">
        <f>
IF(連結実質赤字比率に係る赤字・黒字の構成分析!C$37="",NA(),連結実質赤字比率に係る赤字・黒字の構成分析!C$37)</f>
        <v>
下水道事業特別会計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0.7</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0.46</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0.35</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0.54</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0.86</v>
      </c>
    </row>
    <row r="34" spans="1:16" x14ac:dyDescent="0.15">
      <c r="A34" s="181" t="str">
        <f>
IF(連結実質赤字比率に係る赤字・黒字の構成分析!C$36="",NA(),連結実質赤字比率に係る赤字・黒字の構成分析!C$36)</f>
        <v>
国民健康保険特別会計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2.2999999999999998</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1.51</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1.43</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0.75</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1.1200000000000001</v>
      </c>
    </row>
    <row r="35" spans="1:16" x14ac:dyDescent="0.15">
      <c r="A35" s="181" t="str">
        <f>
IF(連結実質赤字比率に係る赤字・黒字の構成分析!C$35="",NA(),連結実質赤字比率に係る赤字・黒字の構成分析!C$35)</f>
        <v>
介護保険特別会計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1.34</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1.23</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1.66</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2.5499999999999998</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1.3</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5.8</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5.79</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9.41</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5.5</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7.13</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780</v>
      </c>
      <c r="E42" s="182"/>
      <c r="F42" s="182"/>
      <c r="G42" s="182">
        <f>
'実質公債費比率（分子）の構造'!L$52</f>
        <v>
796</v>
      </c>
      <c r="H42" s="182"/>
      <c r="I42" s="182"/>
      <c r="J42" s="182">
        <f>
'実質公債費比率（分子）の構造'!M$52</f>
        <v>
851</v>
      </c>
      <c r="K42" s="182"/>
      <c r="L42" s="182"/>
      <c r="M42" s="182">
        <f>
'実質公債費比率（分子）の構造'!N$52</f>
        <v>
855</v>
      </c>
      <c r="N42" s="182"/>
      <c r="O42" s="182"/>
      <c r="P42" s="182">
        <f>
'実質公債費比率（分子）の構造'!O$52</f>
        <v>
848</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f>
'実質公債費比率（分子）の構造'!K$50</f>
        <v>
0</v>
      </c>
      <c r="C44" s="182"/>
      <c r="D44" s="182"/>
      <c r="E44" s="182">
        <f>
'実質公債費比率（分子）の構造'!L$50</f>
        <v>
0</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15">
      <c r="A45" s="182" t="s">
        <v>
66</v>
      </c>
      <c r="B45" s="182">
        <f>
'実質公債費比率（分子）の構造'!K$49</f>
        <v>
117</v>
      </c>
      <c r="C45" s="182"/>
      <c r="D45" s="182"/>
      <c r="E45" s="182">
        <f>
'実質公債費比率（分子）の構造'!L$49</f>
        <v>
122</v>
      </c>
      <c r="F45" s="182"/>
      <c r="G45" s="182"/>
      <c r="H45" s="182">
        <f>
'実質公債費比率（分子）の構造'!M$49</f>
        <v>
137</v>
      </c>
      <c r="I45" s="182"/>
      <c r="J45" s="182"/>
      <c r="K45" s="182">
        <f>
'実質公債費比率（分子）の構造'!N$49</f>
        <v>
138</v>
      </c>
      <c r="L45" s="182"/>
      <c r="M45" s="182"/>
      <c r="N45" s="182">
        <f>
'実質公債費比率（分子）の構造'!O$49</f>
        <v>
123</v>
      </c>
      <c r="O45" s="182"/>
      <c r="P45" s="182"/>
    </row>
    <row r="46" spans="1:16" x14ac:dyDescent="0.15">
      <c r="A46" s="182" t="s">
        <v>
67</v>
      </c>
      <c r="B46" s="182">
        <f>
'実質公債費比率（分子）の構造'!K$48</f>
        <v>
357</v>
      </c>
      <c r="C46" s="182"/>
      <c r="D46" s="182"/>
      <c r="E46" s="182">
        <f>
'実質公債費比率（分子）の構造'!L$48</f>
        <v>
343</v>
      </c>
      <c r="F46" s="182"/>
      <c r="G46" s="182"/>
      <c r="H46" s="182">
        <f>
'実質公債費比率（分子）の構造'!M$48</f>
        <v>
364</v>
      </c>
      <c r="I46" s="182"/>
      <c r="J46" s="182"/>
      <c r="K46" s="182">
        <f>
'実質公債費比率（分子）の構造'!N$48</f>
        <v>
364</v>
      </c>
      <c r="L46" s="182"/>
      <c r="M46" s="182"/>
      <c r="N46" s="182">
        <f>
'実質公債費比率（分子）の構造'!O$48</f>
        <v>
322</v>
      </c>
      <c r="O46" s="182"/>
      <c r="P46" s="182"/>
    </row>
    <row r="47" spans="1:16" x14ac:dyDescent="0.15">
      <c r="A47" s="182" t="s">
        <v>
14</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562</v>
      </c>
      <c r="C49" s="182"/>
      <c r="D49" s="182"/>
      <c r="E49" s="182">
        <f>
'実質公債費比率（分子）の構造'!L$45</f>
        <v>
563</v>
      </c>
      <c r="F49" s="182"/>
      <c r="G49" s="182"/>
      <c r="H49" s="182">
        <f>
'実質公債費比率（分子）の構造'!M$45</f>
        <v>
510</v>
      </c>
      <c r="I49" s="182"/>
      <c r="J49" s="182"/>
      <c r="K49" s="182">
        <f>
'実質公債費比率（分子）の構造'!N$45</f>
        <v>
531</v>
      </c>
      <c r="L49" s="182"/>
      <c r="M49" s="182"/>
      <c r="N49" s="182">
        <f>
'実質公債費比率（分子）の構造'!O$45</f>
        <v>
549</v>
      </c>
      <c r="O49" s="182"/>
      <c r="P49" s="182"/>
    </row>
    <row r="50" spans="1:16" x14ac:dyDescent="0.15">
      <c r="A50" s="182" t="s">
        <v>
70</v>
      </c>
      <c r="B50" s="182" t="e">
        <f>
NA()</f>
        <v>
#N/A</v>
      </c>
      <c r="C50" s="182">
        <f>
IF(ISNUMBER('実質公債費比率（分子）の構造'!K$53),'実質公債費比率（分子）の構造'!K$53,NA())</f>
        <v>
256</v>
      </c>
      <c r="D50" s="182" t="e">
        <f>
NA()</f>
        <v>
#N/A</v>
      </c>
      <c r="E50" s="182" t="e">
        <f>
NA()</f>
        <v>
#N/A</v>
      </c>
      <c r="F50" s="182">
        <f>
IF(ISNUMBER('実質公債費比率（分子）の構造'!L$53),'実質公債費比率（分子）の構造'!L$53,NA())</f>
        <v>
232</v>
      </c>
      <c r="G50" s="182" t="e">
        <f>
NA()</f>
        <v>
#N/A</v>
      </c>
      <c r="H50" s="182" t="e">
        <f>
NA()</f>
        <v>
#N/A</v>
      </c>
      <c r="I50" s="182">
        <f>
IF(ISNUMBER('実質公債費比率（分子）の構造'!M$53),'実質公債費比率（分子）の構造'!M$53,NA())</f>
        <v>
160</v>
      </c>
      <c r="J50" s="182" t="e">
        <f>
NA()</f>
        <v>
#N/A</v>
      </c>
      <c r="K50" s="182" t="e">
        <f>
NA()</f>
        <v>
#N/A</v>
      </c>
      <c r="L50" s="182">
        <f>
IF(ISNUMBER('実質公債費比率（分子）の構造'!N$53),'実質公債費比率（分子）の構造'!N$53,NA())</f>
        <v>
178</v>
      </c>
      <c r="M50" s="182" t="e">
        <f>
NA()</f>
        <v>
#N/A</v>
      </c>
      <c r="N50" s="182" t="e">
        <f>
NA()</f>
        <v>
#N/A</v>
      </c>
      <c r="O50" s="182">
        <f>
IF(ISNUMBER('実質公債費比率（分子）の構造'!O$53),'実質公債費比率（分子）の構造'!O$53,NA())</f>
        <v>
146</v>
      </c>
      <c r="P50" s="182" t="e">
        <f>
NA()</f>
        <v>
#N/A</v>
      </c>
    </row>
    <row r="53" spans="1:16" x14ac:dyDescent="0.15">
      <c r="A53" s="150" t="s">
        <v>
71</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43</v>
      </c>
      <c r="B56" s="181"/>
      <c r="C56" s="181"/>
      <c r="D56" s="181">
        <f>
'将来負担比率（分子）の構造'!I$52</f>
        <v>
7792</v>
      </c>
      <c r="E56" s="181"/>
      <c r="F56" s="181"/>
      <c r="G56" s="181">
        <f>
'将来負担比率（分子）の構造'!J$52</f>
        <v>
7682</v>
      </c>
      <c r="H56" s="181"/>
      <c r="I56" s="181"/>
      <c r="J56" s="181">
        <f>
'将来負担比率（分子）の構造'!K$52</f>
        <v>
7623</v>
      </c>
      <c r="K56" s="181"/>
      <c r="L56" s="181"/>
      <c r="M56" s="181">
        <f>
'将来負担比率（分子）の構造'!L$52</f>
        <v>
7541</v>
      </c>
      <c r="N56" s="181"/>
      <c r="O56" s="181"/>
      <c r="P56" s="181">
        <f>
'将来負担比率（分子）の構造'!M$52</f>
        <v>
7291</v>
      </c>
    </row>
    <row r="57" spans="1:16" x14ac:dyDescent="0.15">
      <c r="A57" s="181" t="s">
        <v>
42</v>
      </c>
      <c r="B57" s="181"/>
      <c r="C57" s="181"/>
      <c r="D57" s="181">
        <f>
'将来負担比率（分子）の構造'!I$51</f>
        <v>
1939</v>
      </c>
      <c r="E57" s="181"/>
      <c r="F57" s="181"/>
      <c r="G57" s="181">
        <f>
'将来負担比率（分子）の構造'!J$51</f>
        <v>
1842</v>
      </c>
      <c r="H57" s="181"/>
      <c r="I57" s="181"/>
      <c r="J57" s="181">
        <f>
'将来負担比率（分子）の構造'!K$51</f>
        <v>
1817</v>
      </c>
      <c r="K57" s="181"/>
      <c r="L57" s="181"/>
      <c r="M57" s="181">
        <f>
'将来負担比率（分子）の構造'!L$51</f>
        <v>
1774</v>
      </c>
      <c r="N57" s="181"/>
      <c r="O57" s="181"/>
      <c r="P57" s="181">
        <f>
'将来負担比率（分子）の構造'!M$51</f>
        <v>
1704</v>
      </c>
    </row>
    <row r="58" spans="1:16" x14ac:dyDescent="0.15">
      <c r="A58" s="181" t="s">
        <v>
41</v>
      </c>
      <c r="B58" s="181"/>
      <c r="C58" s="181"/>
      <c r="D58" s="181">
        <f>
'将来負担比率（分子）の構造'!I$50</f>
        <v>
1952</v>
      </c>
      <c r="E58" s="181"/>
      <c r="F58" s="181"/>
      <c r="G58" s="181">
        <f>
'将来負担比率（分子）の構造'!J$50</f>
        <v>
1853</v>
      </c>
      <c r="H58" s="181"/>
      <c r="I58" s="181"/>
      <c r="J58" s="181">
        <f>
'将来負担比率（分子）の構造'!K$50</f>
        <v>
1981</v>
      </c>
      <c r="K58" s="181"/>
      <c r="L58" s="181"/>
      <c r="M58" s="181">
        <f>
'将来負担比率（分子）の構造'!L$50</f>
        <v>
2276</v>
      </c>
      <c r="N58" s="181"/>
      <c r="O58" s="181"/>
      <c r="P58" s="181">
        <f>
'将来負担比率（分子）の構造'!M$50</f>
        <v>
2682</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726</v>
      </c>
      <c r="C62" s="181"/>
      <c r="D62" s="181"/>
      <c r="E62" s="181">
        <f>
'将来負担比率（分子）の構造'!J$45</f>
        <v>
688</v>
      </c>
      <c r="F62" s="181"/>
      <c r="G62" s="181"/>
      <c r="H62" s="181">
        <f>
'将来負担比率（分子）の構造'!K$45</f>
        <v>
751</v>
      </c>
      <c r="I62" s="181"/>
      <c r="J62" s="181"/>
      <c r="K62" s="181">
        <f>
'将来負担比率（分子）の構造'!L$45</f>
        <v>
740</v>
      </c>
      <c r="L62" s="181"/>
      <c r="M62" s="181"/>
      <c r="N62" s="181">
        <f>
'将来負担比率（分子）の構造'!M$45</f>
        <v>
803</v>
      </c>
      <c r="O62" s="181"/>
      <c r="P62" s="181"/>
    </row>
    <row r="63" spans="1:16" x14ac:dyDescent="0.15">
      <c r="A63" s="181" t="s">
        <v>
34</v>
      </c>
      <c r="B63" s="181">
        <f>
'将来負担比率（分子）の構造'!I$44</f>
        <v>
2035</v>
      </c>
      <c r="C63" s="181"/>
      <c r="D63" s="181"/>
      <c r="E63" s="181">
        <f>
'将来負担比率（分子）の構造'!J$44</f>
        <v>
1883</v>
      </c>
      <c r="F63" s="181"/>
      <c r="G63" s="181"/>
      <c r="H63" s="181">
        <f>
'将来負担比率（分子）の構造'!K$44</f>
        <v>
1881</v>
      </c>
      <c r="I63" s="181"/>
      <c r="J63" s="181"/>
      <c r="K63" s="181">
        <f>
'将来負担比率（分子）の構造'!L$44</f>
        <v>
1788</v>
      </c>
      <c r="L63" s="181"/>
      <c r="M63" s="181"/>
      <c r="N63" s="181">
        <f>
'将来負担比率（分子）の構造'!M$44</f>
        <v>
1747</v>
      </c>
      <c r="O63" s="181"/>
      <c r="P63" s="181"/>
    </row>
    <row r="64" spans="1:16" x14ac:dyDescent="0.15">
      <c r="A64" s="181" t="s">
        <v>
33</v>
      </c>
      <c r="B64" s="181">
        <f>
'将来負担比率（分子）の構造'!I$43</f>
        <v>
3196</v>
      </c>
      <c r="C64" s="181"/>
      <c r="D64" s="181"/>
      <c r="E64" s="181">
        <f>
'将来負担比率（分子）の構造'!J$43</f>
        <v>
3068</v>
      </c>
      <c r="F64" s="181"/>
      <c r="G64" s="181"/>
      <c r="H64" s="181">
        <f>
'将来負担比率（分子）の構造'!K$43</f>
        <v>
2978</v>
      </c>
      <c r="I64" s="181"/>
      <c r="J64" s="181"/>
      <c r="K64" s="181">
        <f>
'将来負担比率（分子）の構造'!L$43</f>
        <v>
2825</v>
      </c>
      <c r="L64" s="181"/>
      <c r="M64" s="181"/>
      <c r="N64" s="181">
        <f>
'将来負担比率（分子）の構造'!M$43</f>
        <v>
2648</v>
      </c>
      <c r="O64" s="181"/>
      <c r="P64" s="181"/>
    </row>
    <row r="65" spans="1:16" x14ac:dyDescent="0.15">
      <c r="A65" s="181" t="s">
        <v>
32</v>
      </c>
      <c r="B65" s="181">
        <f>
'将来負担比率（分子）の構造'!I$42</f>
        <v>
122</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15">
      <c r="A66" s="181" t="s">
        <v>
31</v>
      </c>
      <c r="B66" s="181">
        <f>
'将来負担比率（分子）の構造'!I$41</f>
        <v>
6005</v>
      </c>
      <c r="C66" s="181"/>
      <c r="D66" s="181"/>
      <c r="E66" s="181">
        <f>
'将来負担比率（分子）の構造'!J$41</f>
        <v>
5933</v>
      </c>
      <c r="F66" s="181"/>
      <c r="G66" s="181"/>
      <c r="H66" s="181">
        <f>
'将来負担比率（分子）の構造'!K$41</f>
        <v>
5927</v>
      </c>
      <c r="I66" s="181"/>
      <c r="J66" s="181"/>
      <c r="K66" s="181">
        <f>
'将来負担比率（分子）の構造'!L$41</f>
        <v>
5879</v>
      </c>
      <c r="L66" s="181"/>
      <c r="M66" s="181"/>
      <c r="N66" s="181">
        <f>
'将来負担比率（分子）の構造'!M$41</f>
        <v>
5793</v>
      </c>
      <c r="O66" s="181"/>
      <c r="P66" s="181"/>
    </row>
    <row r="67" spans="1:16" x14ac:dyDescent="0.15">
      <c r="A67" s="181" t="s">
        <v>
74</v>
      </c>
      <c r="B67" s="181" t="e">
        <f>
NA()</f>
        <v>
#N/A</v>
      </c>
      <c r="C67" s="181">
        <f>
IF(ISNUMBER('将来負担比率（分子）の構造'!I$53), IF('将来負担比率（分子）の構造'!I$53 &lt; 0, 0, '将来負担比率（分子）の構造'!I$53), NA())</f>
        <v>
401</v>
      </c>
      <c r="D67" s="181" t="e">
        <f>
NA()</f>
        <v>
#N/A</v>
      </c>
      <c r="E67" s="181" t="e">
        <f>
NA()</f>
        <v>
#N/A</v>
      </c>
      <c r="F67" s="181">
        <f>
IF(ISNUMBER('将来負担比率（分子）の構造'!J$53), IF('将来負担比率（分子）の構造'!J$53 &lt; 0, 0, '将来負担比率（分子）の構造'!J$53), NA())</f>
        <v>
195</v>
      </c>
      <c r="G67" s="181" t="e">
        <f>
NA()</f>
        <v>
#N/A</v>
      </c>
      <c r="H67" s="181" t="e">
        <f>
NA()</f>
        <v>
#N/A</v>
      </c>
      <c r="I67" s="181">
        <f>
IF(ISNUMBER('将来負担比率（分子）の構造'!K$53), IF('将来負担比率（分子）の構造'!K$53 &lt; 0, 0, '将来負担比率（分子）の構造'!K$53), NA())</f>
        <v>
116</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75</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76</v>
      </c>
      <c r="B72" s="185">
        <f>
基金残高に係る経年分析!F55</f>
        <v>
1301</v>
      </c>
      <c r="C72" s="185">
        <f>
基金残高に係る経年分析!G55</f>
        <v>
1484</v>
      </c>
      <c r="D72" s="185">
        <f>
基金残高に係る経年分析!H55</f>
        <v>
1795</v>
      </c>
    </row>
    <row r="73" spans="1:16" x14ac:dyDescent="0.15">
      <c r="A73" s="184" t="s">
        <v>
77</v>
      </c>
      <c r="B73" s="185">
        <f>
基金残高に係る経年分析!F56</f>
        <v>
163</v>
      </c>
      <c r="C73" s="185">
        <f>
基金残高に係る経年分析!G56</f>
        <v>
163</v>
      </c>
      <c r="D73" s="185">
        <f>
基金残高に係る経年分析!H56</f>
        <v>
163</v>
      </c>
    </row>
    <row r="74" spans="1:16" x14ac:dyDescent="0.15">
      <c r="A74" s="184" t="s">
        <v>
78</v>
      </c>
      <c r="B74" s="185">
        <f>
基金残高に係る経年分析!F57</f>
        <v>
319</v>
      </c>
      <c r="C74" s="185">
        <f>
基金残高に係る経年分析!G57</f>
        <v>
424</v>
      </c>
      <c r="D74" s="185">
        <f>
基金残高に係る経年分析!H57</f>
        <v>
555</v>
      </c>
    </row>
  </sheetData>
  <sheetProtection algorithmName="SHA-512" hashValue="miw87dqj7d3eIuUt2WdM58l8j3SIVgSQoEz7msenQ2GvG0utBXVR1BEGoL/LzMVJ6jDZtgmQgD2IuYOmbKjiYw==" saltValue="mozFpxCQrJL1owqYXuKpw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
216</v>
      </c>
      <c r="DI1" s="760"/>
      <c r="DJ1" s="760"/>
      <c r="DK1" s="760"/>
      <c r="DL1" s="760"/>
      <c r="DM1" s="760"/>
      <c r="DN1" s="761"/>
      <c r="DO1" s="226"/>
      <c r="DP1" s="759" t="s">
        <v>
217</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
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
219</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
220</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
221</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
1</v>
      </c>
      <c r="C4" s="702"/>
      <c r="D4" s="702"/>
      <c r="E4" s="702"/>
      <c r="F4" s="702"/>
      <c r="G4" s="702"/>
      <c r="H4" s="702"/>
      <c r="I4" s="702"/>
      <c r="J4" s="702"/>
      <c r="K4" s="702"/>
      <c r="L4" s="702"/>
      <c r="M4" s="702"/>
      <c r="N4" s="702"/>
      <c r="O4" s="702"/>
      <c r="P4" s="702"/>
      <c r="Q4" s="703"/>
      <c r="R4" s="701" t="s">
        <v>
222</v>
      </c>
      <c r="S4" s="702"/>
      <c r="T4" s="702"/>
      <c r="U4" s="702"/>
      <c r="V4" s="702"/>
      <c r="W4" s="702"/>
      <c r="X4" s="702"/>
      <c r="Y4" s="703"/>
      <c r="Z4" s="701" t="s">
        <v>
223</v>
      </c>
      <c r="AA4" s="702"/>
      <c r="AB4" s="702"/>
      <c r="AC4" s="703"/>
      <c r="AD4" s="701" t="s">
        <v>
224</v>
      </c>
      <c r="AE4" s="702"/>
      <c r="AF4" s="702"/>
      <c r="AG4" s="702"/>
      <c r="AH4" s="702"/>
      <c r="AI4" s="702"/>
      <c r="AJ4" s="702"/>
      <c r="AK4" s="703"/>
      <c r="AL4" s="701" t="s">
        <v>
223</v>
      </c>
      <c r="AM4" s="702"/>
      <c r="AN4" s="702"/>
      <c r="AO4" s="703"/>
      <c r="AP4" s="762" t="s">
        <v>
225</v>
      </c>
      <c r="AQ4" s="762"/>
      <c r="AR4" s="762"/>
      <c r="AS4" s="762"/>
      <c r="AT4" s="762"/>
      <c r="AU4" s="762"/>
      <c r="AV4" s="762"/>
      <c r="AW4" s="762"/>
      <c r="AX4" s="762"/>
      <c r="AY4" s="762"/>
      <c r="AZ4" s="762"/>
      <c r="BA4" s="762"/>
      <c r="BB4" s="762"/>
      <c r="BC4" s="762"/>
      <c r="BD4" s="762"/>
      <c r="BE4" s="762"/>
      <c r="BF4" s="762"/>
      <c r="BG4" s="762" t="s">
        <v>
226</v>
      </c>
      <c r="BH4" s="762"/>
      <c r="BI4" s="762"/>
      <c r="BJ4" s="762"/>
      <c r="BK4" s="762"/>
      <c r="BL4" s="762"/>
      <c r="BM4" s="762"/>
      <c r="BN4" s="762"/>
      <c r="BO4" s="762" t="s">
        <v>
223</v>
      </c>
      <c r="BP4" s="762"/>
      <c r="BQ4" s="762"/>
      <c r="BR4" s="762"/>
      <c r="BS4" s="762" t="s">
        <v>
227</v>
      </c>
      <c r="BT4" s="762"/>
      <c r="BU4" s="762"/>
      <c r="BV4" s="762"/>
      <c r="BW4" s="762"/>
      <c r="BX4" s="762"/>
      <c r="BY4" s="762"/>
      <c r="BZ4" s="762"/>
      <c r="CA4" s="762"/>
      <c r="CB4" s="762"/>
      <c r="CD4" s="744" t="s">
        <v>
228</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
229</v>
      </c>
      <c r="C5" s="709"/>
      <c r="D5" s="709"/>
      <c r="E5" s="709"/>
      <c r="F5" s="709"/>
      <c r="G5" s="709"/>
      <c r="H5" s="709"/>
      <c r="I5" s="709"/>
      <c r="J5" s="709"/>
      <c r="K5" s="709"/>
      <c r="L5" s="709"/>
      <c r="M5" s="709"/>
      <c r="N5" s="709"/>
      <c r="O5" s="709"/>
      <c r="P5" s="709"/>
      <c r="Q5" s="710"/>
      <c r="R5" s="695">
        <v>
2877938</v>
      </c>
      <c r="S5" s="696"/>
      <c r="T5" s="696"/>
      <c r="U5" s="696"/>
      <c r="V5" s="696"/>
      <c r="W5" s="696"/>
      <c r="X5" s="696"/>
      <c r="Y5" s="739"/>
      <c r="Z5" s="757">
        <v>
30.7</v>
      </c>
      <c r="AA5" s="757"/>
      <c r="AB5" s="757"/>
      <c r="AC5" s="757"/>
      <c r="AD5" s="758">
        <v>
2674164</v>
      </c>
      <c r="AE5" s="758"/>
      <c r="AF5" s="758"/>
      <c r="AG5" s="758"/>
      <c r="AH5" s="758"/>
      <c r="AI5" s="758"/>
      <c r="AJ5" s="758"/>
      <c r="AK5" s="758"/>
      <c r="AL5" s="740">
        <v>
62.3</v>
      </c>
      <c r="AM5" s="713"/>
      <c r="AN5" s="713"/>
      <c r="AO5" s="741"/>
      <c r="AP5" s="708" t="s">
        <v>
230</v>
      </c>
      <c r="AQ5" s="709"/>
      <c r="AR5" s="709"/>
      <c r="AS5" s="709"/>
      <c r="AT5" s="709"/>
      <c r="AU5" s="709"/>
      <c r="AV5" s="709"/>
      <c r="AW5" s="709"/>
      <c r="AX5" s="709"/>
      <c r="AY5" s="709"/>
      <c r="AZ5" s="709"/>
      <c r="BA5" s="709"/>
      <c r="BB5" s="709"/>
      <c r="BC5" s="709"/>
      <c r="BD5" s="709"/>
      <c r="BE5" s="709"/>
      <c r="BF5" s="710"/>
      <c r="BG5" s="640">
        <v>
2674134</v>
      </c>
      <c r="BH5" s="641"/>
      <c r="BI5" s="641"/>
      <c r="BJ5" s="641"/>
      <c r="BK5" s="641"/>
      <c r="BL5" s="641"/>
      <c r="BM5" s="641"/>
      <c r="BN5" s="642"/>
      <c r="BO5" s="677">
        <v>
92.9</v>
      </c>
      <c r="BP5" s="677"/>
      <c r="BQ5" s="677"/>
      <c r="BR5" s="677"/>
      <c r="BS5" s="678">
        <v>
68524</v>
      </c>
      <c r="BT5" s="678"/>
      <c r="BU5" s="678"/>
      <c r="BV5" s="678"/>
      <c r="BW5" s="678"/>
      <c r="BX5" s="678"/>
      <c r="BY5" s="678"/>
      <c r="BZ5" s="678"/>
      <c r="CA5" s="678"/>
      <c r="CB5" s="728"/>
      <c r="CD5" s="744" t="s">
        <v>
225</v>
      </c>
      <c r="CE5" s="745"/>
      <c r="CF5" s="745"/>
      <c r="CG5" s="745"/>
      <c r="CH5" s="745"/>
      <c r="CI5" s="745"/>
      <c r="CJ5" s="745"/>
      <c r="CK5" s="745"/>
      <c r="CL5" s="745"/>
      <c r="CM5" s="745"/>
      <c r="CN5" s="745"/>
      <c r="CO5" s="745"/>
      <c r="CP5" s="745"/>
      <c r="CQ5" s="746"/>
      <c r="CR5" s="744" t="s">
        <v>
231</v>
      </c>
      <c r="CS5" s="745"/>
      <c r="CT5" s="745"/>
      <c r="CU5" s="745"/>
      <c r="CV5" s="745"/>
      <c r="CW5" s="745"/>
      <c r="CX5" s="745"/>
      <c r="CY5" s="746"/>
      <c r="CZ5" s="744" t="s">
        <v>
223</v>
      </c>
      <c r="DA5" s="745"/>
      <c r="DB5" s="745"/>
      <c r="DC5" s="746"/>
      <c r="DD5" s="744" t="s">
        <v>
232</v>
      </c>
      <c r="DE5" s="745"/>
      <c r="DF5" s="745"/>
      <c r="DG5" s="745"/>
      <c r="DH5" s="745"/>
      <c r="DI5" s="745"/>
      <c r="DJ5" s="745"/>
      <c r="DK5" s="745"/>
      <c r="DL5" s="745"/>
      <c r="DM5" s="745"/>
      <c r="DN5" s="745"/>
      <c r="DO5" s="745"/>
      <c r="DP5" s="746"/>
      <c r="DQ5" s="744" t="s">
        <v>
233</v>
      </c>
      <c r="DR5" s="745"/>
      <c r="DS5" s="745"/>
      <c r="DT5" s="745"/>
      <c r="DU5" s="745"/>
      <c r="DV5" s="745"/>
      <c r="DW5" s="745"/>
      <c r="DX5" s="745"/>
      <c r="DY5" s="745"/>
      <c r="DZ5" s="745"/>
      <c r="EA5" s="745"/>
      <c r="EB5" s="745"/>
      <c r="EC5" s="746"/>
    </row>
    <row r="6" spans="2:143" ht="11.25" customHeight="1" x14ac:dyDescent="0.15">
      <c r="B6" s="637" t="s">
        <v>
234</v>
      </c>
      <c r="C6" s="638"/>
      <c r="D6" s="638"/>
      <c r="E6" s="638"/>
      <c r="F6" s="638"/>
      <c r="G6" s="638"/>
      <c r="H6" s="638"/>
      <c r="I6" s="638"/>
      <c r="J6" s="638"/>
      <c r="K6" s="638"/>
      <c r="L6" s="638"/>
      <c r="M6" s="638"/>
      <c r="N6" s="638"/>
      <c r="O6" s="638"/>
      <c r="P6" s="638"/>
      <c r="Q6" s="639"/>
      <c r="R6" s="640">
        <v>
46170</v>
      </c>
      <c r="S6" s="641"/>
      <c r="T6" s="641"/>
      <c r="U6" s="641"/>
      <c r="V6" s="641"/>
      <c r="W6" s="641"/>
      <c r="X6" s="641"/>
      <c r="Y6" s="642"/>
      <c r="Z6" s="677">
        <v>
0.5</v>
      </c>
      <c r="AA6" s="677"/>
      <c r="AB6" s="677"/>
      <c r="AC6" s="677"/>
      <c r="AD6" s="678">
        <v>
46170</v>
      </c>
      <c r="AE6" s="678"/>
      <c r="AF6" s="678"/>
      <c r="AG6" s="678"/>
      <c r="AH6" s="678"/>
      <c r="AI6" s="678"/>
      <c r="AJ6" s="678"/>
      <c r="AK6" s="678"/>
      <c r="AL6" s="643">
        <v>
1.1000000000000001</v>
      </c>
      <c r="AM6" s="644"/>
      <c r="AN6" s="644"/>
      <c r="AO6" s="679"/>
      <c r="AP6" s="637" t="s">
        <v>
235</v>
      </c>
      <c r="AQ6" s="638"/>
      <c r="AR6" s="638"/>
      <c r="AS6" s="638"/>
      <c r="AT6" s="638"/>
      <c r="AU6" s="638"/>
      <c r="AV6" s="638"/>
      <c r="AW6" s="638"/>
      <c r="AX6" s="638"/>
      <c r="AY6" s="638"/>
      <c r="AZ6" s="638"/>
      <c r="BA6" s="638"/>
      <c r="BB6" s="638"/>
      <c r="BC6" s="638"/>
      <c r="BD6" s="638"/>
      <c r="BE6" s="638"/>
      <c r="BF6" s="639"/>
      <c r="BG6" s="640">
        <v>
2674134</v>
      </c>
      <c r="BH6" s="641"/>
      <c r="BI6" s="641"/>
      <c r="BJ6" s="641"/>
      <c r="BK6" s="641"/>
      <c r="BL6" s="641"/>
      <c r="BM6" s="641"/>
      <c r="BN6" s="642"/>
      <c r="BO6" s="677">
        <v>
92.9</v>
      </c>
      <c r="BP6" s="677"/>
      <c r="BQ6" s="677"/>
      <c r="BR6" s="677"/>
      <c r="BS6" s="678">
        <v>
68524</v>
      </c>
      <c r="BT6" s="678"/>
      <c r="BU6" s="678"/>
      <c r="BV6" s="678"/>
      <c r="BW6" s="678"/>
      <c r="BX6" s="678"/>
      <c r="BY6" s="678"/>
      <c r="BZ6" s="678"/>
      <c r="CA6" s="678"/>
      <c r="CB6" s="728"/>
      <c r="CD6" s="698" t="s">
        <v>
236</v>
      </c>
      <c r="CE6" s="699"/>
      <c r="CF6" s="699"/>
      <c r="CG6" s="699"/>
      <c r="CH6" s="699"/>
      <c r="CI6" s="699"/>
      <c r="CJ6" s="699"/>
      <c r="CK6" s="699"/>
      <c r="CL6" s="699"/>
      <c r="CM6" s="699"/>
      <c r="CN6" s="699"/>
      <c r="CO6" s="699"/>
      <c r="CP6" s="699"/>
      <c r="CQ6" s="700"/>
      <c r="CR6" s="640">
        <v>
129247</v>
      </c>
      <c r="CS6" s="641"/>
      <c r="CT6" s="641"/>
      <c r="CU6" s="641"/>
      <c r="CV6" s="641"/>
      <c r="CW6" s="641"/>
      <c r="CX6" s="641"/>
      <c r="CY6" s="642"/>
      <c r="CZ6" s="740">
        <v>
1.4</v>
      </c>
      <c r="DA6" s="713"/>
      <c r="DB6" s="713"/>
      <c r="DC6" s="743"/>
      <c r="DD6" s="646" t="s">
        <v>
135</v>
      </c>
      <c r="DE6" s="641"/>
      <c r="DF6" s="641"/>
      <c r="DG6" s="641"/>
      <c r="DH6" s="641"/>
      <c r="DI6" s="641"/>
      <c r="DJ6" s="641"/>
      <c r="DK6" s="641"/>
      <c r="DL6" s="641"/>
      <c r="DM6" s="641"/>
      <c r="DN6" s="641"/>
      <c r="DO6" s="641"/>
      <c r="DP6" s="642"/>
      <c r="DQ6" s="646">
        <v>
129247</v>
      </c>
      <c r="DR6" s="641"/>
      <c r="DS6" s="641"/>
      <c r="DT6" s="641"/>
      <c r="DU6" s="641"/>
      <c r="DV6" s="641"/>
      <c r="DW6" s="641"/>
      <c r="DX6" s="641"/>
      <c r="DY6" s="641"/>
      <c r="DZ6" s="641"/>
      <c r="EA6" s="641"/>
      <c r="EB6" s="641"/>
      <c r="EC6" s="684"/>
    </row>
    <row r="7" spans="2:143" ht="11.25" customHeight="1" x14ac:dyDescent="0.15">
      <c r="B7" s="637" t="s">
        <v>
237</v>
      </c>
      <c r="C7" s="638"/>
      <c r="D7" s="638"/>
      <c r="E7" s="638"/>
      <c r="F7" s="638"/>
      <c r="G7" s="638"/>
      <c r="H7" s="638"/>
      <c r="I7" s="638"/>
      <c r="J7" s="638"/>
      <c r="K7" s="638"/>
      <c r="L7" s="638"/>
      <c r="M7" s="638"/>
      <c r="N7" s="638"/>
      <c r="O7" s="638"/>
      <c r="P7" s="638"/>
      <c r="Q7" s="639"/>
      <c r="R7" s="640">
        <v>
2733</v>
      </c>
      <c r="S7" s="641"/>
      <c r="T7" s="641"/>
      <c r="U7" s="641"/>
      <c r="V7" s="641"/>
      <c r="W7" s="641"/>
      <c r="X7" s="641"/>
      <c r="Y7" s="642"/>
      <c r="Z7" s="677">
        <v>
0</v>
      </c>
      <c r="AA7" s="677"/>
      <c r="AB7" s="677"/>
      <c r="AC7" s="677"/>
      <c r="AD7" s="678">
        <v>
2733</v>
      </c>
      <c r="AE7" s="678"/>
      <c r="AF7" s="678"/>
      <c r="AG7" s="678"/>
      <c r="AH7" s="678"/>
      <c r="AI7" s="678"/>
      <c r="AJ7" s="678"/>
      <c r="AK7" s="678"/>
      <c r="AL7" s="643">
        <v>
0.1</v>
      </c>
      <c r="AM7" s="644"/>
      <c r="AN7" s="644"/>
      <c r="AO7" s="679"/>
      <c r="AP7" s="637" t="s">
        <v>
238</v>
      </c>
      <c r="AQ7" s="638"/>
      <c r="AR7" s="638"/>
      <c r="AS7" s="638"/>
      <c r="AT7" s="638"/>
      <c r="AU7" s="638"/>
      <c r="AV7" s="638"/>
      <c r="AW7" s="638"/>
      <c r="AX7" s="638"/>
      <c r="AY7" s="638"/>
      <c r="AZ7" s="638"/>
      <c r="BA7" s="638"/>
      <c r="BB7" s="638"/>
      <c r="BC7" s="638"/>
      <c r="BD7" s="638"/>
      <c r="BE7" s="638"/>
      <c r="BF7" s="639"/>
      <c r="BG7" s="640">
        <v>
1234748</v>
      </c>
      <c r="BH7" s="641"/>
      <c r="BI7" s="641"/>
      <c r="BJ7" s="641"/>
      <c r="BK7" s="641"/>
      <c r="BL7" s="641"/>
      <c r="BM7" s="641"/>
      <c r="BN7" s="642"/>
      <c r="BO7" s="677">
        <v>
42.9</v>
      </c>
      <c r="BP7" s="677"/>
      <c r="BQ7" s="677"/>
      <c r="BR7" s="677"/>
      <c r="BS7" s="678">
        <v>
68524</v>
      </c>
      <c r="BT7" s="678"/>
      <c r="BU7" s="678"/>
      <c r="BV7" s="678"/>
      <c r="BW7" s="678"/>
      <c r="BX7" s="678"/>
      <c r="BY7" s="678"/>
      <c r="BZ7" s="678"/>
      <c r="CA7" s="678"/>
      <c r="CB7" s="728"/>
      <c r="CD7" s="673" t="s">
        <v>
239</v>
      </c>
      <c r="CE7" s="674"/>
      <c r="CF7" s="674"/>
      <c r="CG7" s="674"/>
      <c r="CH7" s="674"/>
      <c r="CI7" s="674"/>
      <c r="CJ7" s="674"/>
      <c r="CK7" s="674"/>
      <c r="CL7" s="674"/>
      <c r="CM7" s="674"/>
      <c r="CN7" s="674"/>
      <c r="CO7" s="674"/>
      <c r="CP7" s="674"/>
      <c r="CQ7" s="675"/>
      <c r="CR7" s="640">
        <v>
1485445</v>
      </c>
      <c r="CS7" s="641"/>
      <c r="CT7" s="641"/>
      <c r="CU7" s="641"/>
      <c r="CV7" s="641"/>
      <c r="CW7" s="641"/>
      <c r="CX7" s="641"/>
      <c r="CY7" s="642"/>
      <c r="CZ7" s="677">
        <v>
16.399999999999999</v>
      </c>
      <c r="DA7" s="677"/>
      <c r="DB7" s="677"/>
      <c r="DC7" s="677"/>
      <c r="DD7" s="646">
        <v>
39427</v>
      </c>
      <c r="DE7" s="641"/>
      <c r="DF7" s="641"/>
      <c r="DG7" s="641"/>
      <c r="DH7" s="641"/>
      <c r="DI7" s="641"/>
      <c r="DJ7" s="641"/>
      <c r="DK7" s="641"/>
      <c r="DL7" s="641"/>
      <c r="DM7" s="641"/>
      <c r="DN7" s="641"/>
      <c r="DO7" s="641"/>
      <c r="DP7" s="642"/>
      <c r="DQ7" s="646">
        <v>
1247044</v>
      </c>
      <c r="DR7" s="641"/>
      <c r="DS7" s="641"/>
      <c r="DT7" s="641"/>
      <c r="DU7" s="641"/>
      <c r="DV7" s="641"/>
      <c r="DW7" s="641"/>
      <c r="DX7" s="641"/>
      <c r="DY7" s="641"/>
      <c r="DZ7" s="641"/>
      <c r="EA7" s="641"/>
      <c r="EB7" s="641"/>
      <c r="EC7" s="684"/>
    </row>
    <row r="8" spans="2:143" ht="11.25" customHeight="1" x14ac:dyDescent="0.15">
      <c r="B8" s="637" t="s">
        <v>
240</v>
      </c>
      <c r="C8" s="638"/>
      <c r="D8" s="638"/>
      <c r="E8" s="638"/>
      <c r="F8" s="638"/>
      <c r="G8" s="638"/>
      <c r="H8" s="638"/>
      <c r="I8" s="638"/>
      <c r="J8" s="638"/>
      <c r="K8" s="638"/>
      <c r="L8" s="638"/>
      <c r="M8" s="638"/>
      <c r="N8" s="638"/>
      <c r="O8" s="638"/>
      <c r="P8" s="638"/>
      <c r="Q8" s="639"/>
      <c r="R8" s="640">
        <v>
13564</v>
      </c>
      <c r="S8" s="641"/>
      <c r="T8" s="641"/>
      <c r="U8" s="641"/>
      <c r="V8" s="641"/>
      <c r="W8" s="641"/>
      <c r="X8" s="641"/>
      <c r="Y8" s="642"/>
      <c r="Z8" s="677">
        <v>
0.1</v>
      </c>
      <c r="AA8" s="677"/>
      <c r="AB8" s="677"/>
      <c r="AC8" s="677"/>
      <c r="AD8" s="678">
        <v>
13564</v>
      </c>
      <c r="AE8" s="678"/>
      <c r="AF8" s="678"/>
      <c r="AG8" s="678"/>
      <c r="AH8" s="678"/>
      <c r="AI8" s="678"/>
      <c r="AJ8" s="678"/>
      <c r="AK8" s="678"/>
      <c r="AL8" s="643">
        <v>
0.3</v>
      </c>
      <c r="AM8" s="644"/>
      <c r="AN8" s="644"/>
      <c r="AO8" s="679"/>
      <c r="AP8" s="637" t="s">
        <v>
241</v>
      </c>
      <c r="AQ8" s="638"/>
      <c r="AR8" s="638"/>
      <c r="AS8" s="638"/>
      <c r="AT8" s="638"/>
      <c r="AU8" s="638"/>
      <c r="AV8" s="638"/>
      <c r="AW8" s="638"/>
      <c r="AX8" s="638"/>
      <c r="AY8" s="638"/>
      <c r="AZ8" s="638"/>
      <c r="BA8" s="638"/>
      <c r="BB8" s="638"/>
      <c r="BC8" s="638"/>
      <c r="BD8" s="638"/>
      <c r="BE8" s="638"/>
      <c r="BF8" s="639"/>
      <c r="BG8" s="640">
        <v>
28839</v>
      </c>
      <c r="BH8" s="641"/>
      <c r="BI8" s="641"/>
      <c r="BJ8" s="641"/>
      <c r="BK8" s="641"/>
      <c r="BL8" s="641"/>
      <c r="BM8" s="641"/>
      <c r="BN8" s="642"/>
      <c r="BO8" s="677">
        <v>
1</v>
      </c>
      <c r="BP8" s="677"/>
      <c r="BQ8" s="677"/>
      <c r="BR8" s="677"/>
      <c r="BS8" s="646" t="s">
        <v>
135</v>
      </c>
      <c r="BT8" s="641"/>
      <c r="BU8" s="641"/>
      <c r="BV8" s="641"/>
      <c r="BW8" s="641"/>
      <c r="BX8" s="641"/>
      <c r="BY8" s="641"/>
      <c r="BZ8" s="641"/>
      <c r="CA8" s="641"/>
      <c r="CB8" s="684"/>
      <c r="CD8" s="673" t="s">
        <v>
242</v>
      </c>
      <c r="CE8" s="674"/>
      <c r="CF8" s="674"/>
      <c r="CG8" s="674"/>
      <c r="CH8" s="674"/>
      <c r="CI8" s="674"/>
      <c r="CJ8" s="674"/>
      <c r="CK8" s="674"/>
      <c r="CL8" s="674"/>
      <c r="CM8" s="674"/>
      <c r="CN8" s="674"/>
      <c r="CO8" s="674"/>
      <c r="CP8" s="674"/>
      <c r="CQ8" s="675"/>
      <c r="CR8" s="640">
        <v>
3797350</v>
      </c>
      <c r="CS8" s="641"/>
      <c r="CT8" s="641"/>
      <c r="CU8" s="641"/>
      <c r="CV8" s="641"/>
      <c r="CW8" s="641"/>
      <c r="CX8" s="641"/>
      <c r="CY8" s="642"/>
      <c r="CZ8" s="677">
        <v>
41.9</v>
      </c>
      <c r="DA8" s="677"/>
      <c r="DB8" s="677"/>
      <c r="DC8" s="677"/>
      <c r="DD8" s="646">
        <v>
13322</v>
      </c>
      <c r="DE8" s="641"/>
      <c r="DF8" s="641"/>
      <c r="DG8" s="641"/>
      <c r="DH8" s="641"/>
      <c r="DI8" s="641"/>
      <c r="DJ8" s="641"/>
      <c r="DK8" s="641"/>
      <c r="DL8" s="641"/>
      <c r="DM8" s="641"/>
      <c r="DN8" s="641"/>
      <c r="DO8" s="641"/>
      <c r="DP8" s="642"/>
      <c r="DQ8" s="646">
        <v>
1933194</v>
      </c>
      <c r="DR8" s="641"/>
      <c r="DS8" s="641"/>
      <c r="DT8" s="641"/>
      <c r="DU8" s="641"/>
      <c r="DV8" s="641"/>
      <c r="DW8" s="641"/>
      <c r="DX8" s="641"/>
      <c r="DY8" s="641"/>
      <c r="DZ8" s="641"/>
      <c r="EA8" s="641"/>
      <c r="EB8" s="641"/>
      <c r="EC8" s="684"/>
    </row>
    <row r="9" spans="2:143" ht="11.25" customHeight="1" x14ac:dyDescent="0.15">
      <c r="B9" s="637" t="s">
        <v>
243</v>
      </c>
      <c r="C9" s="638"/>
      <c r="D9" s="638"/>
      <c r="E9" s="638"/>
      <c r="F9" s="638"/>
      <c r="G9" s="638"/>
      <c r="H9" s="638"/>
      <c r="I9" s="638"/>
      <c r="J9" s="638"/>
      <c r="K9" s="638"/>
      <c r="L9" s="638"/>
      <c r="M9" s="638"/>
      <c r="N9" s="638"/>
      <c r="O9" s="638"/>
      <c r="P9" s="638"/>
      <c r="Q9" s="639"/>
      <c r="R9" s="640">
        <v>
8332</v>
      </c>
      <c r="S9" s="641"/>
      <c r="T9" s="641"/>
      <c r="U9" s="641"/>
      <c r="V9" s="641"/>
      <c r="W9" s="641"/>
      <c r="X9" s="641"/>
      <c r="Y9" s="642"/>
      <c r="Z9" s="677">
        <v>
0.1</v>
      </c>
      <c r="AA9" s="677"/>
      <c r="AB9" s="677"/>
      <c r="AC9" s="677"/>
      <c r="AD9" s="678">
        <v>
8332</v>
      </c>
      <c r="AE9" s="678"/>
      <c r="AF9" s="678"/>
      <c r="AG9" s="678"/>
      <c r="AH9" s="678"/>
      <c r="AI9" s="678"/>
      <c r="AJ9" s="678"/>
      <c r="AK9" s="678"/>
      <c r="AL9" s="643">
        <v>
0.2</v>
      </c>
      <c r="AM9" s="644"/>
      <c r="AN9" s="644"/>
      <c r="AO9" s="679"/>
      <c r="AP9" s="637" t="s">
        <v>
244</v>
      </c>
      <c r="AQ9" s="638"/>
      <c r="AR9" s="638"/>
      <c r="AS9" s="638"/>
      <c r="AT9" s="638"/>
      <c r="AU9" s="638"/>
      <c r="AV9" s="638"/>
      <c r="AW9" s="638"/>
      <c r="AX9" s="638"/>
      <c r="AY9" s="638"/>
      <c r="AZ9" s="638"/>
      <c r="BA9" s="638"/>
      <c r="BB9" s="638"/>
      <c r="BC9" s="638"/>
      <c r="BD9" s="638"/>
      <c r="BE9" s="638"/>
      <c r="BF9" s="639"/>
      <c r="BG9" s="640">
        <v>
779902</v>
      </c>
      <c r="BH9" s="641"/>
      <c r="BI9" s="641"/>
      <c r="BJ9" s="641"/>
      <c r="BK9" s="641"/>
      <c r="BL9" s="641"/>
      <c r="BM9" s="641"/>
      <c r="BN9" s="642"/>
      <c r="BO9" s="677">
        <v>
27.1</v>
      </c>
      <c r="BP9" s="677"/>
      <c r="BQ9" s="677"/>
      <c r="BR9" s="677"/>
      <c r="BS9" s="646" t="s">
        <v>
173</v>
      </c>
      <c r="BT9" s="641"/>
      <c r="BU9" s="641"/>
      <c r="BV9" s="641"/>
      <c r="BW9" s="641"/>
      <c r="BX9" s="641"/>
      <c r="BY9" s="641"/>
      <c r="BZ9" s="641"/>
      <c r="CA9" s="641"/>
      <c r="CB9" s="684"/>
      <c r="CD9" s="673" t="s">
        <v>
245</v>
      </c>
      <c r="CE9" s="674"/>
      <c r="CF9" s="674"/>
      <c r="CG9" s="674"/>
      <c r="CH9" s="674"/>
      <c r="CI9" s="674"/>
      <c r="CJ9" s="674"/>
      <c r="CK9" s="674"/>
      <c r="CL9" s="674"/>
      <c r="CM9" s="674"/>
      <c r="CN9" s="674"/>
      <c r="CO9" s="674"/>
      <c r="CP9" s="674"/>
      <c r="CQ9" s="675"/>
      <c r="CR9" s="640">
        <v>
749394</v>
      </c>
      <c r="CS9" s="641"/>
      <c r="CT9" s="641"/>
      <c r="CU9" s="641"/>
      <c r="CV9" s="641"/>
      <c r="CW9" s="641"/>
      <c r="CX9" s="641"/>
      <c r="CY9" s="642"/>
      <c r="CZ9" s="677">
        <v>
8.3000000000000007</v>
      </c>
      <c r="DA9" s="677"/>
      <c r="DB9" s="677"/>
      <c r="DC9" s="677"/>
      <c r="DD9" s="646">
        <v>
1747</v>
      </c>
      <c r="DE9" s="641"/>
      <c r="DF9" s="641"/>
      <c r="DG9" s="641"/>
      <c r="DH9" s="641"/>
      <c r="DI9" s="641"/>
      <c r="DJ9" s="641"/>
      <c r="DK9" s="641"/>
      <c r="DL9" s="641"/>
      <c r="DM9" s="641"/>
      <c r="DN9" s="641"/>
      <c r="DO9" s="641"/>
      <c r="DP9" s="642"/>
      <c r="DQ9" s="646">
        <v>
423345</v>
      </c>
      <c r="DR9" s="641"/>
      <c r="DS9" s="641"/>
      <c r="DT9" s="641"/>
      <c r="DU9" s="641"/>
      <c r="DV9" s="641"/>
      <c r="DW9" s="641"/>
      <c r="DX9" s="641"/>
      <c r="DY9" s="641"/>
      <c r="DZ9" s="641"/>
      <c r="EA9" s="641"/>
      <c r="EB9" s="641"/>
      <c r="EC9" s="684"/>
    </row>
    <row r="10" spans="2:143" ht="11.25" customHeight="1" x14ac:dyDescent="0.15">
      <c r="B10" s="637" t="s">
        <v>
246</v>
      </c>
      <c r="C10" s="638"/>
      <c r="D10" s="638"/>
      <c r="E10" s="638"/>
      <c r="F10" s="638"/>
      <c r="G10" s="638"/>
      <c r="H10" s="638"/>
      <c r="I10" s="638"/>
      <c r="J10" s="638"/>
      <c r="K10" s="638"/>
      <c r="L10" s="638"/>
      <c r="M10" s="638"/>
      <c r="N10" s="638"/>
      <c r="O10" s="638"/>
      <c r="P10" s="638"/>
      <c r="Q10" s="639"/>
      <c r="R10" s="640" t="s">
        <v>
135</v>
      </c>
      <c r="S10" s="641"/>
      <c r="T10" s="641"/>
      <c r="U10" s="641"/>
      <c r="V10" s="641"/>
      <c r="W10" s="641"/>
      <c r="X10" s="641"/>
      <c r="Y10" s="642"/>
      <c r="Z10" s="677" t="s">
        <v>
135</v>
      </c>
      <c r="AA10" s="677"/>
      <c r="AB10" s="677"/>
      <c r="AC10" s="677"/>
      <c r="AD10" s="678" t="s">
        <v>
135</v>
      </c>
      <c r="AE10" s="678"/>
      <c r="AF10" s="678"/>
      <c r="AG10" s="678"/>
      <c r="AH10" s="678"/>
      <c r="AI10" s="678"/>
      <c r="AJ10" s="678"/>
      <c r="AK10" s="678"/>
      <c r="AL10" s="643" t="s">
        <v>
135</v>
      </c>
      <c r="AM10" s="644"/>
      <c r="AN10" s="644"/>
      <c r="AO10" s="679"/>
      <c r="AP10" s="637" t="s">
        <v>
247</v>
      </c>
      <c r="AQ10" s="638"/>
      <c r="AR10" s="638"/>
      <c r="AS10" s="638"/>
      <c r="AT10" s="638"/>
      <c r="AU10" s="638"/>
      <c r="AV10" s="638"/>
      <c r="AW10" s="638"/>
      <c r="AX10" s="638"/>
      <c r="AY10" s="638"/>
      <c r="AZ10" s="638"/>
      <c r="BA10" s="638"/>
      <c r="BB10" s="638"/>
      <c r="BC10" s="638"/>
      <c r="BD10" s="638"/>
      <c r="BE10" s="638"/>
      <c r="BF10" s="639"/>
      <c r="BG10" s="640">
        <v>
80783</v>
      </c>
      <c r="BH10" s="641"/>
      <c r="BI10" s="641"/>
      <c r="BJ10" s="641"/>
      <c r="BK10" s="641"/>
      <c r="BL10" s="641"/>
      <c r="BM10" s="641"/>
      <c r="BN10" s="642"/>
      <c r="BO10" s="677">
        <v>
2.8</v>
      </c>
      <c r="BP10" s="677"/>
      <c r="BQ10" s="677"/>
      <c r="BR10" s="677"/>
      <c r="BS10" s="646" t="s">
        <v>
135</v>
      </c>
      <c r="BT10" s="641"/>
      <c r="BU10" s="641"/>
      <c r="BV10" s="641"/>
      <c r="BW10" s="641"/>
      <c r="BX10" s="641"/>
      <c r="BY10" s="641"/>
      <c r="BZ10" s="641"/>
      <c r="CA10" s="641"/>
      <c r="CB10" s="684"/>
      <c r="CD10" s="673" t="s">
        <v>
248</v>
      </c>
      <c r="CE10" s="674"/>
      <c r="CF10" s="674"/>
      <c r="CG10" s="674"/>
      <c r="CH10" s="674"/>
      <c r="CI10" s="674"/>
      <c r="CJ10" s="674"/>
      <c r="CK10" s="674"/>
      <c r="CL10" s="674"/>
      <c r="CM10" s="674"/>
      <c r="CN10" s="674"/>
      <c r="CO10" s="674"/>
      <c r="CP10" s="674"/>
      <c r="CQ10" s="675"/>
      <c r="CR10" s="640">
        <v>
90733</v>
      </c>
      <c r="CS10" s="641"/>
      <c r="CT10" s="641"/>
      <c r="CU10" s="641"/>
      <c r="CV10" s="641"/>
      <c r="CW10" s="641"/>
      <c r="CX10" s="641"/>
      <c r="CY10" s="642"/>
      <c r="CZ10" s="677">
        <v>
1</v>
      </c>
      <c r="DA10" s="677"/>
      <c r="DB10" s="677"/>
      <c r="DC10" s="677"/>
      <c r="DD10" s="646" t="s">
        <v>
135</v>
      </c>
      <c r="DE10" s="641"/>
      <c r="DF10" s="641"/>
      <c r="DG10" s="641"/>
      <c r="DH10" s="641"/>
      <c r="DI10" s="641"/>
      <c r="DJ10" s="641"/>
      <c r="DK10" s="641"/>
      <c r="DL10" s="641"/>
      <c r="DM10" s="641"/>
      <c r="DN10" s="641"/>
      <c r="DO10" s="641"/>
      <c r="DP10" s="642"/>
      <c r="DQ10" s="646">
        <v>
74420</v>
      </c>
      <c r="DR10" s="641"/>
      <c r="DS10" s="641"/>
      <c r="DT10" s="641"/>
      <c r="DU10" s="641"/>
      <c r="DV10" s="641"/>
      <c r="DW10" s="641"/>
      <c r="DX10" s="641"/>
      <c r="DY10" s="641"/>
      <c r="DZ10" s="641"/>
      <c r="EA10" s="641"/>
      <c r="EB10" s="641"/>
      <c r="EC10" s="684"/>
    </row>
    <row r="11" spans="2:143" ht="11.25" customHeight="1" x14ac:dyDescent="0.15">
      <c r="B11" s="637" t="s">
        <v>
249</v>
      </c>
      <c r="C11" s="638"/>
      <c r="D11" s="638"/>
      <c r="E11" s="638"/>
      <c r="F11" s="638"/>
      <c r="G11" s="638"/>
      <c r="H11" s="638"/>
      <c r="I11" s="638"/>
      <c r="J11" s="638"/>
      <c r="K11" s="638"/>
      <c r="L11" s="638"/>
      <c r="M11" s="638"/>
      <c r="N11" s="638"/>
      <c r="O11" s="638"/>
      <c r="P11" s="638"/>
      <c r="Q11" s="639"/>
      <c r="R11" s="640">
        <v>
318738</v>
      </c>
      <c r="S11" s="641"/>
      <c r="T11" s="641"/>
      <c r="U11" s="641"/>
      <c r="V11" s="641"/>
      <c r="W11" s="641"/>
      <c r="X11" s="641"/>
      <c r="Y11" s="642"/>
      <c r="Z11" s="643">
        <v>
3.4</v>
      </c>
      <c r="AA11" s="644"/>
      <c r="AB11" s="644"/>
      <c r="AC11" s="645"/>
      <c r="AD11" s="646">
        <v>
318738</v>
      </c>
      <c r="AE11" s="641"/>
      <c r="AF11" s="641"/>
      <c r="AG11" s="641"/>
      <c r="AH11" s="641"/>
      <c r="AI11" s="641"/>
      <c r="AJ11" s="641"/>
      <c r="AK11" s="642"/>
      <c r="AL11" s="643">
        <v>
7.4</v>
      </c>
      <c r="AM11" s="644"/>
      <c r="AN11" s="644"/>
      <c r="AO11" s="679"/>
      <c r="AP11" s="637" t="s">
        <v>
250</v>
      </c>
      <c r="AQ11" s="638"/>
      <c r="AR11" s="638"/>
      <c r="AS11" s="638"/>
      <c r="AT11" s="638"/>
      <c r="AU11" s="638"/>
      <c r="AV11" s="638"/>
      <c r="AW11" s="638"/>
      <c r="AX11" s="638"/>
      <c r="AY11" s="638"/>
      <c r="AZ11" s="638"/>
      <c r="BA11" s="638"/>
      <c r="BB11" s="638"/>
      <c r="BC11" s="638"/>
      <c r="BD11" s="638"/>
      <c r="BE11" s="638"/>
      <c r="BF11" s="639"/>
      <c r="BG11" s="640">
        <v>
345224</v>
      </c>
      <c r="BH11" s="641"/>
      <c r="BI11" s="641"/>
      <c r="BJ11" s="641"/>
      <c r="BK11" s="641"/>
      <c r="BL11" s="641"/>
      <c r="BM11" s="641"/>
      <c r="BN11" s="642"/>
      <c r="BO11" s="677">
        <v>
12</v>
      </c>
      <c r="BP11" s="677"/>
      <c r="BQ11" s="677"/>
      <c r="BR11" s="677"/>
      <c r="BS11" s="646">
        <v>
68524</v>
      </c>
      <c r="BT11" s="641"/>
      <c r="BU11" s="641"/>
      <c r="BV11" s="641"/>
      <c r="BW11" s="641"/>
      <c r="BX11" s="641"/>
      <c r="BY11" s="641"/>
      <c r="BZ11" s="641"/>
      <c r="CA11" s="641"/>
      <c r="CB11" s="684"/>
      <c r="CD11" s="673" t="s">
        <v>
251</v>
      </c>
      <c r="CE11" s="674"/>
      <c r="CF11" s="674"/>
      <c r="CG11" s="674"/>
      <c r="CH11" s="674"/>
      <c r="CI11" s="674"/>
      <c r="CJ11" s="674"/>
      <c r="CK11" s="674"/>
      <c r="CL11" s="674"/>
      <c r="CM11" s="674"/>
      <c r="CN11" s="674"/>
      <c r="CO11" s="674"/>
      <c r="CP11" s="674"/>
      <c r="CQ11" s="675"/>
      <c r="CR11" s="640">
        <v>
169734</v>
      </c>
      <c r="CS11" s="641"/>
      <c r="CT11" s="641"/>
      <c r="CU11" s="641"/>
      <c r="CV11" s="641"/>
      <c r="CW11" s="641"/>
      <c r="CX11" s="641"/>
      <c r="CY11" s="642"/>
      <c r="CZ11" s="677">
        <v>
1.9</v>
      </c>
      <c r="DA11" s="677"/>
      <c r="DB11" s="677"/>
      <c r="DC11" s="677"/>
      <c r="DD11" s="646">
        <v>
56652</v>
      </c>
      <c r="DE11" s="641"/>
      <c r="DF11" s="641"/>
      <c r="DG11" s="641"/>
      <c r="DH11" s="641"/>
      <c r="DI11" s="641"/>
      <c r="DJ11" s="641"/>
      <c r="DK11" s="641"/>
      <c r="DL11" s="641"/>
      <c r="DM11" s="641"/>
      <c r="DN11" s="641"/>
      <c r="DO11" s="641"/>
      <c r="DP11" s="642"/>
      <c r="DQ11" s="646">
        <v>
79854</v>
      </c>
      <c r="DR11" s="641"/>
      <c r="DS11" s="641"/>
      <c r="DT11" s="641"/>
      <c r="DU11" s="641"/>
      <c r="DV11" s="641"/>
      <c r="DW11" s="641"/>
      <c r="DX11" s="641"/>
      <c r="DY11" s="641"/>
      <c r="DZ11" s="641"/>
      <c r="EA11" s="641"/>
      <c r="EB11" s="641"/>
      <c r="EC11" s="684"/>
    </row>
    <row r="12" spans="2:143" ht="11.25" customHeight="1" x14ac:dyDescent="0.15">
      <c r="B12" s="637" t="s">
        <v>
252</v>
      </c>
      <c r="C12" s="638"/>
      <c r="D12" s="638"/>
      <c r="E12" s="638"/>
      <c r="F12" s="638"/>
      <c r="G12" s="638"/>
      <c r="H12" s="638"/>
      <c r="I12" s="638"/>
      <c r="J12" s="638"/>
      <c r="K12" s="638"/>
      <c r="L12" s="638"/>
      <c r="M12" s="638"/>
      <c r="N12" s="638"/>
      <c r="O12" s="638"/>
      <c r="P12" s="638"/>
      <c r="Q12" s="639"/>
      <c r="R12" s="640" t="s">
        <v>
135</v>
      </c>
      <c r="S12" s="641"/>
      <c r="T12" s="641"/>
      <c r="U12" s="641"/>
      <c r="V12" s="641"/>
      <c r="W12" s="641"/>
      <c r="X12" s="641"/>
      <c r="Y12" s="642"/>
      <c r="Z12" s="677" t="s">
        <v>
135</v>
      </c>
      <c r="AA12" s="677"/>
      <c r="AB12" s="677"/>
      <c r="AC12" s="677"/>
      <c r="AD12" s="678" t="s">
        <v>
135</v>
      </c>
      <c r="AE12" s="678"/>
      <c r="AF12" s="678"/>
      <c r="AG12" s="678"/>
      <c r="AH12" s="678"/>
      <c r="AI12" s="678"/>
      <c r="AJ12" s="678"/>
      <c r="AK12" s="678"/>
      <c r="AL12" s="643" t="s">
        <v>
135</v>
      </c>
      <c r="AM12" s="644"/>
      <c r="AN12" s="644"/>
      <c r="AO12" s="679"/>
      <c r="AP12" s="637" t="s">
        <v>
253</v>
      </c>
      <c r="AQ12" s="638"/>
      <c r="AR12" s="638"/>
      <c r="AS12" s="638"/>
      <c r="AT12" s="638"/>
      <c r="AU12" s="638"/>
      <c r="AV12" s="638"/>
      <c r="AW12" s="638"/>
      <c r="AX12" s="638"/>
      <c r="AY12" s="638"/>
      <c r="AZ12" s="638"/>
      <c r="BA12" s="638"/>
      <c r="BB12" s="638"/>
      <c r="BC12" s="638"/>
      <c r="BD12" s="638"/>
      <c r="BE12" s="638"/>
      <c r="BF12" s="639"/>
      <c r="BG12" s="640">
        <v>
1277840</v>
      </c>
      <c r="BH12" s="641"/>
      <c r="BI12" s="641"/>
      <c r="BJ12" s="641"/>
      <c r="BK12" s="641"/>
      <c r="BL12" s="641"/>
      <c r="BM12" s="641"/>
      <c r="BN12" s="642"/>
      <c r="BO12" s="677">
        <v>
44.4</v>
      </c>
      <c r="BP12" s="677"/>
      <c r="BQ12" s="677"/>
      <c r="BR12" s="677"/>
      <c r="BS12" s="646" t="s">
        <v>
135</v>
      </c>
      <c r="BT12" s="641"/>
      <c r="BU12" s="641"/>
      <c r="BV12" s="641"/>
      <c r="BW12" s="641"/>
      <c r="BX12" s="641"/>
      <c r="BY12" s="641"/>
      <c r="BZ12" s="641"/>
      <c r="CA12" s="641"/>
      <c r="CB12" s="684"/>
      <c r="CD12" s="673" t="s">
        <v>
254</v>
      </c>
      <c r="CE12" s="674"/>
      <c r="CF12" s="674"/>
      <c r="CG12" s="674"/>
      <c r="CH12" s="674"/>
      <c r="CI12" s="674"/>
      <c r="CJ12" s="674"/>
      <c r="CK12" s="674"/>
      <c r="CL12" s="674"/>
      <c r="CM12" s="674"/>
      <c r="CN12" s="674"/>
      <c r="CO12" s="674"/>
      <c r="CP12" s="674"/>
      <c r="CQ12" s="675"/>
      <c r="CR12" s="640">
        <v>
134160</v>
      </c>
      <c r="CS12" s="641"/>
      <c r="CT12" s="641"/>
      <c r="CU12" s="641"/>
      <c r="CV12" s="641"/>
      <c r="CW12" s="641"/>
      <c r="CX12" s="641"/>
      <c r="CY12" s="642"/>
      <c r="CZ12" s="677">
        <v>
1.5</v>
      </c>
      <c r="DA12" s="677"/>
      <c r="DB12" s="677"/>
      <c r="DC12" s="677"/>
      <c r="DD12" s="646">
        <v>
17412</v>
      </c>
      <c r="DE12" s="641"/>
      <c r="DF12" s="641"/>
      <c r="DG12" s="641"/>
      <c r="DH12" s="641"/>
      <c r="DI12" s="641"/>
      <c r="DJ12" s="641"/>
      <c r="DK12" s="641"/>
      <c r="DL12" s="641"/>
      <c r="DM12" s="641"/>
      <c r="DN12" s="641"/>
      <c r="DO12" s="641"/>
      <c r="DP12" s="642"/>
      <c r="DQ12" s="646">
        <v>
89161</v>
      </c>
      <c r="DR12" s="641"/>
      <c r="DS12" s="641"/>
      <c r="DT12" s="641"/>
      <c r="DU12" s="641"/>
      <c r="DV12" s="641"/>
      <c r="DW12" s="641"/>
      <c r="DX12" s="641"/>
      <c r="DY12" s="641"/>
      <c r="DZ12" s="641"/>
      <c r="EA12" s="641"/>
      <c r="EB12" s="641"/>
      <c r="EC12" s="684"/>
    </row>
    <row r="13" spans="2:143" ht="11.25" customHeight="1" x14ac:dyDescent="0.15">
      <c r="B13" s="637" t="s">
        <v>
255</v>
      </c>
      <c r="C13" s="638"/>
      <c r="D13" s="638"/>
      <c r="E13" s="638"/>
      <c r="F13" s="638"/>
      <c r="G13" s="638"/>
      <c r="H13" s="638"/>
      <c r="I13" s="638"/>
      <c r="J13" s="638"/>
      <c r="K13" s="638"/>
      <c r="L13" s="638"/>
      <c r="M13" s="638"/>
      <c r="N13" s="638"/>
      <c r="O13" s="638"/>
      <c r="P13" s="638"/>
      <c r="Q13" s="639"/>
      <c r="R13" s="640" t="s">
        <v>
135</v>
      </c>
      <c r="S13" s="641"/>
      <c r="T13" s="641"/>
      <c r="U13" s="641"/>
      <c r="V13" s="641"/>
      <c r="W13" s="641"/>
      <c r="X13" s="641"/>
      <c r="Y13" s="642"/>
      <c r="Z13" s="677" t="s">
        <v>
135</v>
      </c>
      <c r="AA13" s="677"/>
      <c r="AB13" s="677"/>
      <c r="AC13" s="677"/>
      <c r="AD13" s="678" t="s">
        <v>
135</v>
      </c>
      <c r="AE13" s="678"/>
      <c r="AF13" s="678"/>
      <c r="AG13" s="678"/>
      <c r="AH13" s="678"/>
      <c r="AI13" s="678"/>
      <c r="AJ13" s="678"/>
      <c r="AK13" s="678"/>
      <c r="AL13" s="643" t="s">
        <v>
173</v>
      </c>
      <c r="AM13" s="644"/>
      <c r="AN13" s="644"/>
      <c r="AO13" s="679"/>
      <c r="AP13" s="637" t="s">
        <v>
256</v>
      </c>
      <c r="AQ13" s="638"/>
      <c r="AR13" s="638"/>
      <c r="AS13" s="638"/>
      <c r="AT13" s="638"/>
      <c r="AU13" s="638"/>
      <c r="AV13" s="638"/>
      <c r="AW13" s="638"/>
      <c r="AX13" s="638"/>
      <c r="AY13" s="638"/>
      <c r="AZ13" s="638"/>
      <c r="BA13" s="638"/>
      <c r="BB13" s="638"/>
      <c r="BC13" s="638"/>
      <c r="BD13" s="638"/>
      <c r="BE13" s="638"/>
      <c r="BF13" s="639"/>
      <c r="BG13" s="640">
        <v>
1277840</v>
      </c>
      <c r="BH13" s="641"/>
      <c r="BI13" s="641"/>
      <c r="BJ13" s="641"/>
      <c r="BK13" s="641"/>
      <c r="BL13" s="641"/>
      <c r="BM13" s="641"/>
      <c r="BN13" s="642"/>
      <c r="BO13" s="677">
        <v>
44.4</v>
      </c>
      <c r="BP13" s="677"/>
      <c r="BQ13" s="677"/>
      <c r="BR13" s="677"/>
      <c r="BS13" s="646" t="s">
        <v>
173</v>
      </c>
      <c r="BT13" s="641"/>
      <c r="BU13" s="641"/>
      <c r="BV13" s="641"/>
      <c r="BW13" s="641"/>
      <c r="BX13" s="641"/>
      <c r="BY13" s="641"/>
      <c r="BZ13" s="641"/>
      <c r="CA13" s="641"/>
      <c r="CB13" s="684"/>
      <c r="CD13" s="673" t="s">
        <v>
257</v>
      </c>
      <c r="CE13" s="674"/>
      <c r="CF13" s="674"/>
      <c r="CG13" s="674"/>
      <c r="CH13" s="674"/>
      <c r="CI13" s="674"/>
      <c r="CJ13" s="674"/>
      <c r="CK13" s="674"/>
      <c r="CL13" s="674"/>
      <c r="CM13" s="674"/>
      <c r="CN13" s="674"/>
      <c r="CO13" s="674"/>
      <c r="CP13" s="674"/>
      <c r="CQ13" s="675"/>
      <c r="CR13" s="640">
        <v>
638693</v>
      </c>
      <c r="CS13" s="641"/>
      <c r="CT13" s="641"/>
      <c r="CU13" s="641"/>
      <c r="CV13" s="641"/>
      <c r="CW13" s="641"/>
      <c r="CX13" s="641"/>
      <c r="CY13" s="642"/>
      <c r="CZ13" s="677">
        <v>
7.1</v>
      </c>
      <c r="DA13" s="677"/>
      <c r="DB13" s="677"/>
      <c r="DC13" s="677"/>
      <c r="DD13" s="646">
        <v>
126836</v>
      </c>
      <c r="DE13" s="641"/>
      <c r="DF13" s="641"/>
      <c r="DG13" s="641"/>
      <c r="DH13" s="641"/>
      <c r="DI13" s="641"/>
      <c r="DJ13" s="641"/>
      <c r="DK13" s="641"/>
      <c r="DL13" s="641"/>
      <c r="DM13" s="641"/>
      <c r="DN13" s="641"/>
      <c r="DO13" s="641"/>
      <c r="DP13" s="642"/>
      <c r="DQ13" s="646">
        <v>
342941</v>
      </c>
      <c r="DR13" s="641"/>
      <c r="DS13" s="641"/>
      <c r="DT13" s="641"/>
      <c r="DU13" s="641"/>
      <c r="DV13" s="641"/>
      <c r="DW13" s="641"/>
      <c r="DX13" s="641"/>
      <c r="DY13" s="641"/>
      <c r="DZ13" s="641"/>
      <c r="EA13" s="641"/>
      <c r="EB13" s="641"/>
      <c r="EC13" s="684"/>
    </row>
    <row r="14" spans="2:143" ht="11.25" customHeight="1" x14ac:dyDescent="0.15">
      <c r="B14" s="637" t="s">
        <v>
258</v>
      </c>
      <c r="C14" s="638"/>
      <c r="D14" s="638"/>
      <c r="E14" s="638"/>
      <c r="F14" s="638"/>
      <c r="G14" s="638"/>
      <c r="H14" s="638"/>
      <c r="I14" s="638"/>
      <c r="J14" s="638"/>
      <c r="K14" s="638"/>
      <c r="L14" s="638"/>
      <c r="M14" s="638"/>
      <c r="N14" s="638"/>
      <c r="O14" s="638"/>
      <c r="P14" s="638"/>
      <c r="Q14" s="639"/>
      <c r="R14" s="640">
        <v>
12675</v>
      </c>
      <c r="S14" s="641"/>
      <c r="T14" s="641"/>
      <c r="U14" s="641"/>
      <c r="V14" s="641"/>
      <c r="W14" s="641"/>
      <c r="X14" s="641"/>
      <c r="Y14" s="642"/>
      <c r="Z14" s="677">
        <v>
0.1</v>
      </c>
      <c r="AA14" s="677"/>
      <c r="AB14" s="677"/>
      <c r="AC14" s="677"/>
      <c r="AD14" s="678">
        <v>
12675</v>
      </c>
      <c r="AE14" s="678"/>
      <c r="AF14" s="678"/>
      <c r="AG14" s="678"/>
      <c r="AH14" s="678"/>
      <c r="AI14" s="678"/>
      <c r="AJ14" s="678"/>
      <c r="AK14" s="678"/>
      <c r="AL14" s="643">
        <v>
0.3</v>
      </c>
      <c r="AM14" s="644"/>
      <c r="AN14" s="644"/>
      <c r="AO14" s="679"/>
      <c r="AP14" s="637" t="s">
        <v>
259</v>
      </c>
      <c r="AQ14" s="638"/>
      <c r="AR14" s="638"/>
      <c r="AS14" s="638"/>
      <c r="AT14" s="638"/>
      <c r="AU14" s="638"/>
      <c r="AV14" s="638"/>
      <c r="AW14" s="638"/>
      <c r="AX14" s="638"/>
      <c r="AY14" s="638"/>
      <c r="AZ14" s="638"/>
      <c r="BA14" s="638"/>
      <c r="BB14" s="638"/>
      <c r="BC14" s="638"/>
      <c r="BD14" s="638"/>
      <c r="BE14" s="638"/>
      <c r="BF14" s="639"/>
      <c r="BG14" s="640">
        <v>
43852</v>
      </c>
      <c r="BH14" s="641"/>
      <c r="BI14" s="641"/>
      <c r="BJ14" s="641"/>
      <c r="BK14" s="641"/>
      <c r="BL14" s="641"/>
      <c r="BM14" s="641"/>
      <c r="BN14" s="642"/>
      <c r="BO14" s="677">
        <v>
1.5</v>
      </c>
      <c r="BP14" s="677"/>
      <c r="BQ14" s="677"/>
      <c r="BR14" s="677"/>
      <c r="BS14" s="646" t="s">
        <v>
135</v>
      </c>
      <c r="BT14" s="641"/>
      <c r="BU14" s="641"/>
      <c r="BV14" s="641"/>
      <c r="BW14" s="641"/>
      <c r="BX14" s="641"/>
      <c r="BY14" s="641"/>
      <c r="BZ14" s="641"/>
      <c r="CA14" s="641"/>
      <c r="CB14" s="684"/>
      <c r="CD14" s="673" t="s">
        <v>
260</v>
      </c>
      <c r="CE14" s="674"/>
      <c r="CF14" s="674"/>
      <c r="CG14" s="674"/>
      <c r="CH14" s="674"/>
      <c r="CI14" s="674"/>
      <c r="CJ14" s="674"/>
      <c r="CK14" s="674"/>
      <c r="CL14" s="674"/>
      <c r="CM14" s="674"/>
      <c r="CN14" s="674"/>
      <c r="CO14" s="674"/>
      <c r="CP14" s="674"/>
      <c r="CQ14" s="675"/>
      <c r="CR14" s="640">
        <v>
353881</v>
      </c>
      <c r="CS14" s="641"/>
      <c r="CT14" s="641"/>
      <c r="CU14" s="641"/>
      <c r="CV14" s="641"/>
      <c r="CW14" s="641"/>
      <c r="CX14" s="641"/>
      <c r="CY14" s="642"/>
      <c r="CZ14" s="677">
        <v>
3.9</v>
      </c>
      <c r="DA14" s="677"/>
      <c r="DB14" s="677"/>
      <c r="DC14" s="677"/>
      <c r="DD14" s="646">
        <v>
37921</v>
      </c>
      <c r="DE14" s="641"/>
      <c r="DF14" s="641"/>
      <c r="DG14" s="641"/>
      <c r="DH14" s="641"/>
      <c r="DI14" s="641"/>
      <c r="DJ14" s="641"/>
      <c r="DK14" s="641"/>
      <c r="DL14" s="641"/>
      <c r="DM14" s="641"/>
      <c r="DN14" s="641"/>
      <c r="DO14" s="641"/>
      <c r="DP14" s="642"/>
      <c r="DQ14" s="646">
        <v>
178698</v>
      </c>
      <c r="DR14" s="641"/>
      <c r="DS14" s="641"/>
      <c r="DT14" s="641"/>
      <c r="DU14" s="641"/>
      <c r="DV14" s="641"/>
      <c r="DW14" s="641"/>
      <c r="DX14" s="641"/>
      <c r="DY14" s="641"/>
      <c r="DZ14" s="641"/>
      <c r="EA14" s="641"/>
      <c r="EB14" s="641"/>
      <c r="EC14" s="684"/>
    </row>
    <row r="15" spans="2:143" ht="11.25" customHeight="1" x14ac:dyDescent="0.15">
      <c r="B15" s="637" t="s">
        <v>
261</v>
      </c>
      <c r="C15" s="638"/>
      <c r="D15" s="638"/>
      <c r="E15" s="638"/>
      <c r="F15" s="638"/>
      <c r="G15" s="638"/>
      <c r="H15" s="638"/>
      <c r="I15" s="638"/>
      <c r="J15" s="638"/>
      <c r="K15" s="638"/>
      <c r="L15" s="638"/>
      <c r="M15" s="638"/>
      <c r="N15" s="638"/>
      <c r="O15" s="638"/>
      <c r="P15" s="638"/>
      <c r="Q15" s="639"/>
      <c r="R15" s="640" t="s">
        <v>
135</v>
      </c>
      <c r="S15" s="641"/>
      <c r="T15" s="641"/>
      <c r="U15" s="641"/>
      <c r="V15" s="641"/>
      <c r="W15" s="641"/>
      <c r="X15" s="641"/>
      <c r="Y15" s="642"/>
      <c r="Z15" s="677" t="s">
        <v>
135</v>
      </c>
      <c r="AA15" s="677"/>
      <c r="AB15" s="677"/>
      <c r="AC15" s="677"/>
      <c r="AD15" s="678" t="s">
        <v>
135</v>
      </c>
      <c r="AE15" s="678"/>
      <c r="AF15" s="678"/>
      <c r="AG15" s="678"/>
      <c r="AH15" s="678"/>
      <c r="AI15" s="678"/>
      <c r="AJ15" s="678"/>
      <c r="AK15" s="678"/>
      <c r="AL15" s="643" t="s">
        <v>
135</v>
      </c>
      <c r="AM15" s="644"/>
      <c r="AN15" s="644"/>
      <c r="AO15" s="679"/>
      <c r="AP15" s="637" t="s">
        <v>
262</v>
      </c>
      <c r="AQ15" s="638"/>
      <c r="AR15" s="638"/>
      <c r="AS15" s="638"/>
      <c r="AT15" s="638"/>
      <c r="AU15" s="638"/>
      <c r="AV15" s="638"/>
      <c r="AW15" s="638"/>
      <c r="AX15" s="638"/>
      <c r="AY15" s="638"/>
      <c r="AZ15" s="638"/>
      <c r="BA15" s="638"/>
      <c r="BB15" s="638"/>
      <c r="BC15" s="638"/>
      <c r="BD15" s="638"/>
      <c r="BE15" s="638"/>
      <c r="BF15" s="639"/>
      <c r="BG15" s="640">
        <v>
117694</v>
      </c>
      <c r="BH15" s="641"/>
      <c r="BI15" s="641"/>
      <c r="BJ15" s="641"/>
      <c r="BK15" s="641"/>
      <c r="BL15" s="641"/>
      <c r="BM15" s="641"/>
      <c r="BN15" s="642"/>
      <c r="BO15" s="677">
        <v>
4.0999999999999996</v>
      </c>
      <c r="BP15" s="677"/>
      <c r="BQ15" s="677"/>
      <c r="BR15" s="677"/>
      <c r="BS15" s="646" t="s">
        <v>
173</v>
      </c>
      <c r="BT15" s="641"/>
      <c r="BU15" s="641"/>
      <c r="BV15" s="641"/>
      <c r="BW15" s="641"/>
      <c r="BX15" s="641"/>
      <c r="BY15" s="641"/>
      <c r="BZ15" s="641"/>
      <c r="CA15" s="641"/>
      <c r="CB15" s="684"/>
      <c r="CD15" s="673" t="s">
        <v>
263</v>
      </c>
      <c r="CE15" s="674"/>
      <c r="CF15" s="674"/>
      <c r="CG15" s="674"/>
      <c r="CH15" s="674"/>
      <c r="CI15" s="674"/>
      <c r="CJ15" s="674"/>
      <c r="CK15" s="674"/>
      <c r="CL15" s="674"/>
      <c r="CM15" s="674"/>
      <c r="CN15" s="674"/>
      <c r="CO15" s="674"/>
      <c r="CP15" s="674"/>
      <c r="CQ15" s="675"/>
      <c r="CR15" s="640">
        <v>
901227</v>
      </c>
      <c r="CS15" s="641"/>
      <c r="CT15" s="641"/>
      <c r="CU15" s="641"/>
      <c r="CV15" s="641"/>
      <c r="CW15" s="641"/>
      <c r="CX15" s="641"/>
      <c r="CY15" s="642"/>
      <c r="CZ15" s="677">
        <v>
10</v>
      </c>
      <c r="DA15" s="677"/>
      <c r="DB15" s="677"/>
      <c r="DC15" s="677"/>
      <c r="DD15" s="646">
        <v>
296967</v>
      </c>
      <c r="DE15" s="641"/>
      <c r="DF15" s="641"/>
      <c r="DG15" s="641"/>
      <c r="DH15" s="641"/>
      <c r="DI15" s="641"/>
      <c r="DJ15" s="641"/>
      <c r="DK15" s="641"/>
      <c r="DL15" s="641"/>
      <c r="DM15" s="641"/>
      <c r="DN15" s="641"/>
      <c r="DO15" s="641"/>
      <c r="DP15" s="642"/>
      <c r="DQ15" s="646">
        <v>
544449</v>
      </c>
      <c r="DR15" s="641"/>
      <c r="DS15" s="641"/>
      <c r="DT15" s="641"/>
      <c r="DU15" s="641"/>
      <c r="DV15" s="641"/>
      <c r="DW15" s="641"/>
      <c r="DX15" s="641"/>
      <c r="DY15" s="641"/>
      <c r="DZ15" s="641"/>
      <c r="EA15" s="641"/>
      <c r="EB15" s="641"/>
      <c r="EC15" s="684"/>
    </row>
    <row r="16" spans="2:143" ht="11.25" customHeight="1" x14ac:dyDescent="0.15">
      <c r="B16" s="637" t="s">
        <v>
264</v>
      </c>
      <c r="C16" s="638"/>
      <c r="D16" s="638"/>
      <c r="E16" s="638"/>
      <c r="F16" s="638"/>
      <c r="G16" s="638"/>
      <c r="H16" s="638"/>
      <c r="I16" s="638"/>
      <c r="J16" s="638"/>
      <c r="K16" s="638"/>
      <c r="L16" s="638"/>
      <c r="M16" s="638"/>
      <c r="N16" s="638"/>
      <c r="O16" s="638"/>
      <c r="P16" s="638"/>
      <c r="Q16" s="639"/>
      <c r="R16" s="640">
        <v>
4479</v>
      </c>
      <c r="S16" s="641"/>
      <c r="T16" s="641"/>
      <c r="U16" s="641"/>
      <c r="V16" s="641"/>
      <c r="W16" s="641"/>
      <c r="X16" s="641"/>
      <c r="Y16" s="642"/>
      <c r="Z16" s="677">
        <v>
0</v>
      </c>
      <c r="AA16" s="677"/>
      <c r="AB16" s="677"/>
      <c r="AC16" s="677"/>
      <c r="AD16" s="678">
        <v>
4479</v>
      </c>
      <c r="AE16" s="678"/>
      <c r="AF16" s="678"/>
      <c r="AG16" s="678"/>
      <c r="AH16" s="678"/>
      <c r="AI16" s="678"/>
      <c r="AJ16" s="678"/>
      <c r="AK16" s="678"/>
      <c r="AL16" s="643">
        <v>
0.1</v>
      </c>
      <c r="AM16" s="644"/>
      <c r="AN16" s="644"/>
      <c r="AO16" s="679"/>
      <c r="AP16" s="637" t="s">
        <v>
265</v>
      </c>
      <c r="AQ16" s="638"/>
      <c r="AR16" s="638"/>
      <c r="AS16" s="638"/>
      <c r="AT16" s="638"/>
      <c r="AU16" s="638"/>
      <c r="AV16" s="638"/>
      <c r="AW16" s="638"/>
      <c r="AX16" s="638"/>
      <c r="AY16" s="638"/>
      <c r="AZ16" s="638"/>
      <c r="BA16" s="638"/>
      <c r="BB16" s="638"/>
      <c r="BC16" s="638"/>
      <c r="BD16" s="638"/>
      <c r="BE16" s="638"/>
      <c r="BF16" s="639"/>
      <c r="BG16" s="640" t="s">
        <v>
135</v>
      </c>
      <c r="BH16" s="641"/>
      <c r="BI16" s="641"/>
      <c r="BJ16" s="641"/>
      <c r="BK16" s="641"/>
      <c r="BL16" s="641"/>
      <c r="BM16" s="641"/>
      <c r="BN16" s="642"/>
      <c r="BO16" s="677" t="s">
        <v>
135</v>
      </c>
      <c r="BP16" s="677"/>
      <c r="BQ16" s="677"/>
      <c r="BR16" s="677"/>
      <c r="BS16" s="646" t="s">
        <v>
135</v>
      </c>
      <c r="BT16" s="641"/>
      <c r="BU16" s="641"/>
      <c r="BV16" s="641"/>
      <c r="BW16" s="641"/>
      <c r="BX16" s="641"/>
      <c r="BY16" s="641"/>
      <c r="BZ16" s="641"/>
      <c r="CA16" s="641"/>
      <c r="CB16" s="684"/>
      <c r="CD16" s="673" t="s">
        <v>
266</v>
      </c>
      <c r="CE16" s="674"/>
      <c r="CF16" s="674"/>
      <c r="CG16" s="674"/>
      <c r="CH16" s="674"/>
      <c r="CI16" s="674"/>
      <c r="CJ16" s="674"/>
      <c r="CK16" s="674"/>
      <c r="CL16" s="674"/>
      <c r="CM16" s="674"/>
      <c r="CN16" s="674"/>
      <c r="CO16" s="674"/>
      <c r="CP16" s="674"/>
      <c r="CQ16" s="675"/>
      <c r="CR16" s="640">
        <v>
54781</v>
      </c>
      <c r="CS16" s="641"/>
      <c r="CT16" s="641"/>
      <c r="CU16" s="641"/>
      <c r="CV16" s="641"/>
      <c r="CW16" s="641"/>
      <c r="CX16" s="641"/>
      <c r="CY16" s="642"/>
      <c r="CZ16" s="677">
        <v>
0.6</v>
      </c>
      <c r="DA16" s="677"/>
      <c r="DB16" s="677"/>
      <c r="DC16" s="677"/>
      <c r="DD16" s="646" t="s">
        <v>
135</v>
      </c>
      <c r="DE16" s="641"/>
      <c r="DF16" s="641"/>
      <c r="DG16" s="641"/>
      <c r="DH16" s="641"/>
      <c r="DI16" s="641"/>
      <c r="DJ16" s="641"/>
      <c r="DK16" s="641"/>
      <c r="DL16" s="641"/>
      <c r="DM16" s="641"/>
      <c r="DN16" s="641"/>
      <c r="DO16" s="641"/>
      <c r="DP16" s="642"/>
      <c r="DQ16" s="646">
        <v>
3028</v>
      </c>
      <c r="DR16" s="641"/>
      <c r="DS16" s="641"/>
      <c r="DT16" s="641"/>
      <c r="DU16" s="641"/>
      <c r="DV16" s="641"/>
      <c r="DW16" s="641"/>
      <c r="DX16" s="641"/>
      <c r="DY16" s="641"/>
      <c r="DZ16" s="641"/>
      <c r="EA16" s="641"/>
      <c r="EB16" s="641"/>
      <c r="EC16" s="684"/>
    </row>
    <row r="17" spans="2:133" ht="11.25" customHeight="1" x14ac:dyDescent="0.15">
      <c r="B17" s="637" t="s">
        <v>
267</v>
      </c>
      <c r="C17" s="638"/>
      <c r="D17" s="638"/>
      <c r="E17" s="638"/>
      <c r="F17" s="638"/>
      <c r="G17" s="638"/>
      <c r="H17" s="638"/>
      <c r="I17" s="638"/>
      <c r="J17" s="638"/>
      <c r="K17" s="638"/>
      <c r="L17" s="638"/>
      <c r="M17" s="638"/>
      <c r="N17" s="638"/>
      <c r="O17" s="638"/>
      <c r="P17" s="638"/>
      <c r="Q17" s="639"/>
      <c r="R17" s="640">
        <v>
41572</v>
      </c>
      <c r="S17" s="641"/>
      <c r="T17" s="641"/>
      <c r="U17" s="641"/>
      <c r="V17" s="641"/>
      <c r="W17" s="641"/>
      <c r="X17" s="641"/>
      <c r="Y17" s="642"/>
      <c r="Z17" s="677">
        <v>
0.4</v>
      </c>
      <c r="AA17" s="677"/>
      <c r="AB17" s="677"/>
      <c r="AC17" s="677"/>
      <c r="AD17" s="678">
        <v>
41572</v>
      </c>
      <c r="AE17" s="678"/>
      <c r="AF17" s="678"/>
      <c r="AG17" s="678"/>
      <c r="AH17" s="678"/>
      <c r="AI17" s="678"/>
      <c r="AJ17" s="678"/>
      <c r="AK17" s="678"/>
      <c r="AL17" s="643">
        <v>
1</v>
      </c>
      <c r="AM17" s="644"/>
      <c r="AN17" s="644"/>
      <c r="AO17" s="679"/>
      <c r="AP17" s="637" t="s">
        <v>
268</v>
      </c>
      <c r="AQ17" s="638"/>
      <c r="AR17" s="638"/>
      <c r="AS17" s="638"/>
      <c r="AT17" s="638"/>
      <c r="AU17" s="638"/>
      <c r="AV17" s="638"/>
      <c r="AW17" s="638"/>
      <c r="AX17" s="638"/>
      <c r="AY17" s="638"/>
      <c r="AZ17" s="638"/>
      <c r="BA17" s="638"/>
      <c r="BB17" s="638"/>
      <c r="BC17" s="638"/>
      <c r="BD17" s="638"/>
      <c r="BE17" s="638"/>
      <c r="BF17" s="639"/>
      <c r="BG17" s="640" t="s">
        <v>
135</v>
      </c>
      <c r="BH17" s="641"/>
      <c r="BI17" s="641"/>
      <c r="BJ17" s="641"/>
      <c r="BK17" s="641"/>
      <c r="BL17" s="641"/>
      <c r="BM17" s="641"/>
      <c r="BN17" s="642"/>
      <c r="BO17" s="677" t="s">
        <v>
173</v>
      </c>
      <c r="BP17" s="677"/>
      <c r="BQ17" s="677"/>
      <c r="BR17" s="677"/>
      <c r="BS17" s="646" t="s">
        <v>
135</v>
      </c>
      <c r="BT17" s="641"/>
      <c r="BU17" s="641"/>
      <c r="BV17" s="641"/>
      <c r="BW17" s="641"/>
      <c r="BX17" s="641"/>
      <c r="BY17" s="641"/>
      <c r="BZ17" s="641"/>
      <c r="CA17" s="641"/>
      <c r="CB17" s="684"/>
      <c r="CD17" s="673" t="s">
        <v>
269</v>
      </c>
      <c r="CE17" s="674"/>
      <c r="CF17" s="674"/>
      <c r="CG17" s="674"/>
      <c r="CH17" s="674"/>
      <c r="CI17" s="674"/>
      <c r="CJ17" s="674"/>
      <c r="CK17" s="674"/>
      <c r="CL17" s="674"/>
      <c r="CM17" s="674"/>
      <c r="CN17" s="674"/>
      <c r="CO17" s="674"/>
      <c r="CP17" s="674"/>
      <c r="CQ17" s="675"/>
      <c r="CR17" s="640">
        <v>
548707</v>
      </c>
      <c r="CS17" s="641"/>
      <c r="CT17" s="641"/>
      <c r="CU17" s="641"/>
      <c r="CV17" s="641"/>
      <c r="CW17" s="641"/>
      <c r="CX17" s="641"/>
      <c r="CY17" s="642"/>
      <c r="CZ17" s="677">
        <v>
6.1</v>
      </c>
      <c r="DA17" s="677"/>
      <c r="DB17" s="677"/>
      <c r="DC17" s="677"/>
      <c r="DD17" s="646" t="s">
        <v>
173</v>
      </c>
      <c r="DE17" s="641"/>
      <c r="DF17" s="641"/>
      <c r="DG17" s="641"/>
      <c r="DH17" s="641"/>
      <c r="DI17" s="641"/>
      <c r="DJ17" s="641"/>
      <c r="DK17" s="641"/>
      <c r="DL17" s="641"/>
      <c r="DM17" s="641"/>
      <c r="DN17" s="641"/>
      <c r="DO17" s="641"/>
      <c r="DP17" s="642"/>
      <c r="DQ17" s="646">
        <v>
524444</v>
      </c>
      <c r="DR17" s="641"/>
      <c r="DS17" s="641"/>
      <c r="DT17" s="641"/>
      <c r="DU17" s="641"/>
      <c r="DV17" s="641"/>
      <c r="DW17" s="641"/>
      <c r="DX17" s="641"/>
      <c r="DY17" s="641"/>
      <c r="DZ17" s="641"/>
      <c r="EA17" s="641"/>
      <c r="EB17" s="641"/>
      <c r="EC17" s="684"/>
    </row>
    <row r="18" spans="2:133" ht="11.25" customHeight="1" x14ac:dyDescent="0.15">
      <c r="B18" s="637" t="s">
        <v>
270</v>
      </c>
      <c r="C18" s="638"/>
      <c r="D18" s="638"/>
      <c r="E18" s="638"/>
      <c r="F18" s="638"/>
      <c r="G18" s="638"/>
      <c r="H18" s="638"/>
      <c r="I18" s="638"/>
      <c r="J18" s="638"/>
      <c r="K18" s="638"/>
      <c r="L18" s="638"/>
      <c r="M18" s="638"/>
      <c r="N18" s="638"/>
      <c r="O18" s="638"/>
      <c r="P18" s="638"/>
      <c r="Q18" s="639"/>
      <c r="R18" s="640">
        <v>
17860</v>
      </c>
      <c r="S18" s="641"/>
      <c r="T18" s="641"/>
      <c r="U18" s="641"/>
      <c r="V18" s="641"/>
      <c r="W18" s="641"/>
      <c r="X18" s="641"/>
      <c r="Y18" s="642"/>
      <c r="Z18" s="677">
        <v>
0.2</v>
      </c>
      <c r="AA18" s="677"/>
      <c r="AB18" s="677"/>
      <c r="AC18" s="677"/>
      <c r="AD18" s="678">
        <v>
17860</v>
      </c>
      <c r="AE18" s="678"/>
      <c r="AF18" s="678"/>
      <c r="AG18" s="678"/>
      <c r="AH18" s="678"/>
      <c r="AI18" s="678"/>
      <c r="AJ18" s="678"/>
      <c r="AK18" s="678"/>
      <c r="AL18" s="643">
        <v>
0.4</v>
      </c>
      <c r="AM18" s="644"/>
      <c r="AN18" s="644"/>
      <c r="AO18" s="679"/>
      <c r="AP18" s="637" t="s">
        <v>
271</v>
      </c>
      <c r="AQ18" s="638"/>
      <c r="AR18" s="638"/>
      <c r="AS18" s="638"/>
      <c r="AT18" s="638"/>
      <c r="AU18" s="638"/>
      <c r="AV18" s="638"/>
      <c r="AW18" s="638"/>
      <c r="AX18" s="638"/>
      <c r="AY18" s="638"/>
      <c r="AZ18" s="638"/>
      <c r="BA18" s="638"/>
      <c r="BB18" s="638"/>
      <c r="BC18" s="638"/>
      <c r="BD18" s="638"/>
      <c r="BE18" s="638"/>
      <c r="BF18" s="639"/>
      <c r="BG18" s="640" t="s">
        <v>
135</v>
      </c>
      <c r="BH18" s="641"/>
      <c r="BI18" s="641"/>
      <c r="BJ18" s="641"/>
      <c r="BK18" s="641"/>
      <c r="BL18" s="641"/>
      <c r="BM18" s="641"/>
      <c r="BN18" s="642"/>
      <c r="BO18" s="677" t="s">
        <v>
135</v>
      </c>
      <c r="BP18" s="677"/>
      <c r="BQ18" s="677"/>
      <c r="BR18" s="677"/>
      <c r="BS18" s="646" t="s">
        <v>
135</v>
      </c>
      <c r="BT18" s="641"/>
      <c r="BU18" s="641"/>
      <c r="BV18" s="641"/>
      <c r="BW18" s="641"/>
      <c r="BX18" s="641"/>
      <c r="BY18" s="641"/>
      <c r="BZ18" s="641"/>
      <c r="CA18" s="641"/>
      <c r="CB18" s="684"/>
      <c r="CD18" s="673" t="s">
        <v>
272</v>
      </c>
      <c r="CE18" s="674"/>
      <c r="CF18" s="674"/>
      <c r="CG18" s="674"/>
      <c r="CH18" s="674"/>
      <c r="CI18" s="674"/>
      <c r="CJ18" s="674"/>
      <c r="CK18" s="674"/>
      <c r="CL18" s="674"/>
      <c r="CM18" s="674"/>
      <c r="CN18" s="674"/>
      <c r="CO18" s="674"/>
      <c r="CP18" s="674"/>
      <c r="CQ18" s="675"/>
      <c r="CR18" s="640" t="s">
        <v>
135</v>
      </c>
      <c r="CS18" s="641"/>
      <c r="CT18" s="641"/>
      <c r="CU18" s="641"/>
      <c r="CV18" s="641"/>
      <c r="CW18" s="641"/>
      <c r="CX18" s="641"/>
      <c r="CY18" s="642"/>
      <c r="CZ18" s="677" t="s">
        <v>
135</v>
      </c>
      <c r="DA18" s="677"/>
      <c r="DB18" s="677"/>
      <c r="DC18" s="677"/>
      <c r="DD18" s="646" t="s">
        <v>
173</v>
      </c>
      <c r="DE18" s="641"/>
      <c r="DF18" s="641"/>
      <c r="DG18" s="641"/>
      <c r="DH18" s="641"/>
      <c r="DI18" s="641"/>
      <c r="DJ18" s="641"/>
      <c r="DK18" s="641"/>
      <c r="DL18" s="641"/>
      <c r="DM18" s="641"/>
      <c r="DN18" s="641"/>
      <c r="DO18" s="641"/>
      <c r="DP18" s="642"/>
      <c r="DQ18" s="646" t="s">
        <v>
135</v>
      </c>
      <c r="DR18" s="641"/>
      <c r="DS18" s="641"/>
      <c r="DT18" s="641"/>
      <c r="DU18" s="641"/>
      <c r="DV18" s="641"/>
      <c r="DW18" s="641"/>
      <c r="DX18" s="641"/>
      <c r="DY18" s="641"/>
      <c r="DZ18" s="641"/>
      <c r="EA18" s="641"/>
      <c r="EB18" s="641"/>
      <c r="EC18" s="684"/>
    </row>
    <row r="19" spans="2:133" ht="11.25" customHeight="1" x14ac:dyDescent="0.15">
      <c r="B19" s="637" t="s">
        <v>
273</v>
      </c>
      <c r="C19" s="638"/>
      <c r="D19" s="638"/>
      <c r="E19" s="638"/>
      <c r="F19" s="638"/>
      <c r="G19" s="638"/>
      <c r="H19" s="638"/>
      <c r="I19" s="638"/>
      <c r="J19" s="638"/>
      <c r="K19" s="638"/>
      <c r="L19" s="638"/>
      <c r="M19" s="638"/>
      <c r="N19" s="638"/>
      <c r="O19" s="638"/>
      <c r="P19" s="638"/>
      <c r="Q19" s="639"/>
      <c r="R19" s="640">
        <v>
2153</v>
      </c>
      <c r="S19" s="641"/>
      <c r="T19" s="641"/>
      <c r="U19" s="641"/>
      <c r="V19" s="641"/>
      <c r="W19" s="641"/>
      <c r="X19" s="641"/>
      <c r="Y19" s="642"/>
      <c r="Z19" s="677">
        <v>
0</v>
      </c>
      <c r="AA19" s="677"/>
      <c r="AB19" s="677"/>
      <c r="AC19" s="677"/>
      <c r="AD19" s="678">
        <v>
2153</v>
      </c>
      <c r="AE19" s="678"/>
      <c r="AF19" s="678"/>
      <c r="AG19" s="678"/>
      <c r="AH19" s="678"/>
      <c r="AI19" s="678"/>
      <c r="AJ19" s="678"/>
      <c r="AK19" s="678"/>
      <c r="AL19" s="643">
        <v>
0.1</v>
      </c>
      <c r="AM19" s="644"/>
      <c r="AN19" s="644"/>
      <c r="AO19" s="679"/>
      <c r="AP19" s="637" t="s">
        <v>
274</v>
      </c>
      <c r="AQ19" s="638"/>
      <c r="AR19" s="638"/>
      <c r="AS19" s="638"/>
      <c r="AT19" s="638"/>
      <c r="AU19" s="638"/>
      <c r="AV19" s="638"/>
      <c r="AW19" s="638"/>
      <c r="AX19" s="638"/>
      <c r="AY19" s="638"/>
      <c r="AZ19" s="638"/>
      <c r="BA19" s="638"/>
      <c r="BB19" s="638"/>
      <c r="BC19" s="638"/>
      <c r="BD19" s="638"/>
      <c r="BE19" s="638"/>
      <c r="BF19" s="639"/>
      <c r="BG19" s="640">
        <v>
203804</v>
      </c>
      <c r="BH19" s="641"/>
      <c r="BI19" s="641"/>
      <c r="BJ19" s="641"/>
      <c r="BK19" s="641"/>
      <c r="BL19" s="641"/>
      <c r="BM19" s="641"/>
      <c r="BN19" s="642"/>
      <c r="BO19" s="677">
        <v>
7.1</v>
      </c>
      <c r="BP19" s="677"/>
      <c r="BQ19" s="677"/>
      <c r="BR19" s="677"/>
      <c r="BS19" s="646" t="s">
        <v>
135</v>
      </c>
      <c r="BT19" s="641"/>
      <c r="BU19" s="641"/>
      <c r="BV19" s="641"/>
      <c r="BW19" s="641"/>
      <c r="BX19" s="641"/>
      <c r="BY19" s="641"/>
      <c r="BZ19" s="641"/>
      <c r="CA19" s="641"/>
      <c r="CB19" s="684"/>
      <c r="CD19" s="673" t="s">
        <v>
275</v>
      </c>
      <c r="CE19" s="674"/>
      <c r="CF19" s="674"/>
      <c r="CG19" s="674"/>
      <c r="CH19" s="674"/>
      <c r="CI19" s="674"/>
      <c r="CJ19" s="674"/>
      <c r="CK19" s="674"/>
      <c r="CL19" s="674"/>
      <c r="CM19" s="674"/>
      <c r="CN19" s="674"/>
      <c r="CO19" s="674"/>
      <c r="CP19" s="674"/>
      <c r="CQ19" s="675"/>
      <c r="CR19" s="640" t="s">
        <v>
135</v>
      </c>
      <c r="CS19" s="641"/>
      <c r="CT19" s="641"/>
      <c r="CU19" s="641"/>
      <c r="CV19" s="641"/>
      <c r="CW19" s="641"/>
      <c r="CX19" s="641"/>
      <c r="CY19" s="642"/>
      <c r="CZ19" s="677" t="s">
        <v>
135</v>
      </c>
      <c r="DA19" s="677"/>
      <c r="DB19" s="677"/>
      <c r="DC19" s="677"/>
      <c r="DD19" s="646" t="s">
        <v>
135</v>
      </c>
      <c r="DE19" s="641"/>
      <c r="DF19" s="641"/>
      <c r="DG19" s="641"/>
      <c r="DH19" s="641"/>
      <c r="DI19" s="641"/>
      <c r="DJ19" s="641"/>
      <c r="DK19" s="641"/>
      <c r="DL19" s="641"/>
      <c r="DM19" s="641"/>
      <c r="DN19" s="641"/>
      <c r="DO19" s="641"/>
      <c r="DP19" s="642"/>
      <c r="DQ19" s="646" t="s">
        <v>
135</v>
      </c>
      <c r="DR19" s="641"/>
      <c r="DS19" s="641"/>
      <c r="DT19" s="641"/>
      <c r="DU19" s="641"/>
      <c r="DV19" s="641"/>
      <c r="DW19" s="641"/>
      <c r="DX19" s="641"/>
      <c r="DY19" s="641"/>
      <c r="DZ19" s="641"/>
      <c r="EA19" s="641"/>
      <c r="EB19" s="641"/>
      <c r="EC19" s="684"/>
    </row>
    <row r="20" spans="2:133" ht="11.25" customHeight="1" x14ac:dyDescent="0.15">
      <c r="B20" s="637" t="s">
        <v>
276</v>
      </c>
      <c r="C20" s="638"/>
      <c r="D20" s="638"/>
      <c r="E20" s="638"/>
      <c r="F20" s="638"/>
      <c r="G20" s="638"/>
      <c r="H20" s="638"/>
      <c r="I20" s="638"/>
      <c r="J20" s="638"/>
      <c r="K20" s="638"/>
      <c r="L20" s="638"/>
      <c r="M20" s="638"/>
      <c r="N20" s="638"/>
      <c r="O20" s="638"/>
      <c r="P20" s="638"/>
      <c r="Q20" s="639"/>
      <c r="R20" s="640">
        <v>
792</v>
      </c>
      <c r="S20" s="641"/>
      <c r="T20" s="641"/>
      <c r="U20" s="641"/>
      <c r="V20" s="641"/>
      <c r="W20" s="641"/>
      <c r="X20" s="641"/>
      <c r="Y20" s="642"/>
      <c r="Z20" s="677">
        <v>
0</v>
      </c>
      <c r="AA20" s="677"/>
      <c r="AB20" s="677"/>
      <c r="AC20" s="677"/>
      <c r="AD20" s="678">
        <v>
792</v>
      </c>
      <c r="AE20" s="678"/>
      <c r="AF20" s="678"/>
      <c r="AG20" s="678"/>
      <c r="AH20" s="678"/>
      <c r="AI20" s="678"/>
      <c r="AJ20" s="678"/>
      <c r="AK20" s="678"/>
      <c r="AL20" s="643">
        <v>
0</v>
      </c>
      <c r="AM20" s="644"/>
      <c r="AN20" s="644"/>
      <c r="AO20" s="679"/>
      <c r="AP20" s="637" t="s">
        <v>
277</v>
      </c>
      <c r="AQ20" s="638"/>
      <c r="AR20" s="638"/>
      <c r="AS20" s="638"/>
      <c r="AT20" s="638"/>
      <c r="AU20" s="638"/>
      <c r="AV20" s="638"/>
      <c r="AW20" s="638"/>
      <c r="AX20" s="638"/>
      <c r="AY20" s="638"/>
      <c r="AZ20" s="638"/>
      <c r="BA20" s="638"/>
      <c r="BB20" s="638"/>
      <c r="BC20" s="638"/>
      <c r="BD20" s="638"/>
      <c r="BE20" s="638"/>
      <c r="BF20" s="639"/>
      <c r="BG20" s="640">
        <v>
203804</v>
      </c>
      <c r="BH20" s="641"/>
      <c r="BI20" s="641"/>
      <c r="BJ20" s="641"/>
      <c r="BK20" s="641"/>
      <c r="BL20" s="641"/>
      <c r="BM20" s="641"/>
      <c r="BN20" s="642"/>
      <c r="BO20" s="677">
        <v>
7.1</v>
      </c>
      <c r="BP20" s="677"/>
      <c r="BQ20" s="677"/>
      <c r="BR20" s="677"/>
      <c r="BS20" s="646" t="s">
        <v>
173</v>
      </c>
      <c r="BT20" s="641"/>
      <c r="BU20" s="641"/>
      <c r="BV20" s="641"/>
      <c r="BW20" s="641"/>
      <c r="BX20" s="641"/>
      <c r="BY20" s="641"/>
      <c r="BZ20" s="641"/>
      <c r="CA20" s="641"/>
      <c r="CB20" s="684"/>
      <c r="CD20" s="673" t="s">
        <v>
278</v>
      </c>
      <c r="CE20" s="674"/>
      <c r="CF20" s="674"/>
      <c r="CG20" s="674"/>
      <c r="CH20" s="674"/>
      <c r="CI20" s="674"/>
      <c r="CJ20" s="674"/>
      <c r="CK20" s="674"/>
      <c r="CL20" s="674"/>
      <c r="CM20" s="674"/>
      <c r="CN20" s="674"/>
      <c r="CO20" s="674"/>
      <c r="CP20" s="674"/>
      <c r="CQ20" s="675"/>
      <c r="CR20" s="640">
        <v>
9053352</v>
      </c>
      <c r="CS20" s="641"/>
      <c r="CT20" s="641"/>
      <c r="CU20" s="641"/>
      <c r="CV20" s="641"/>
      <c r="CW20" s="641"/>
      <c r="CX20" s="641"/>
      <c r="CY20" s="642"/>
      <c r="CZ20" s="677">
        <v>
100</v>
      </c>
      <c r="DA20" s="677"/>
      <c r="DB20" s="677"/>
      <c r="DC20" s="677"/>
      <c r="DD20" s="646">
        <v>
590284</v>
      </c>
      <c r="DE20" s="641"/>
      <c r="DF20" s="641"/>
      <c r="DG20" s="641"/>
      <c r="DH20" s="641"/>
      <c r="DI20" s="641"/>
      <c r="DJ20" s="641"/>
      <c r="DK20" s="641"/>
      <c r="DL20" s="641"/>
      <c r="DM20" s="641"/>
      <c r="DN20" s="641"/>
      <c r="DO20" s="641"/>
      <c r="DP20" s="642"/>
      <c r="DQ20" s="646">
        <v>
5569825</v>
      </c>
      <c r="DR20" s="641"/>
      <c r="DS20" s="641"/>
      <c r="DT20" s="641"/>
      <c r="DU20" s="641"/>
      <c r="DV20" s="641"/>
      <c r="DW20" s="641"/>
      <c r="DX20" s="641"/>
      <c r="DY20" s="641"/>
      <c r="DZ20" s="641"/>
      <c r="EA20" s="641"/>
      <c r="EB20" s="641"/>
      <c r="EC20" s="684"/>
    </row>
    <row r="21" spans="2:133" ht="11.25" customHeight="1" x14ac:dyDescent="0.15">
      <c r="B21" s="637" t="s">
        <v>
279</v>
      </c>
      <c r="C21" s="638"/>
      <c r="D21" s="638"/>
      <c r="E21" s="638"/>
      <c r="F21" s="638"/>
      <c r="G21" s="638"/>
      <c r="H21" s="638"/>
      <c r="I21" s="638"/>
      <c r="J21" s="638"/>
      <c r="K21" s="638"/>
      <c r="L21" s="638"/>
      <c r="M21" s="638"/>
      <c r="N21" s="638"/>
      <c r="O21" s="638"/>
      <c r="P21" s="638"/>
      <c r="Q21" s="639"/>
      <c r="R21" s="640">
        <v>
20767</v>
      </c>
      <c r="S21" s="641"/>
      <c r="T21" s="641"/>
      <c r="U21" s="641"/>
      <c r="V21" s="641"/>
      <c r="W21" s="641"/>
      <c r="X21" s="641"/>
      <c r="Y21" s="642"/>
      <c r="Z21" s="677">
        <v>
0.2</v>
      </c>
      <c r="AA21" s="677"/>
      <c r="AB21" s="677"/>
      <c r="AC21" s="677"/>
      <c r="AD21" s="678">
        <v>
20767</v>
      </c>
      <c r="AE21" s="678"/>
      <c r="AF21" s="678"/>
      <c r="AG21" s="678"/>
      <c r="AH21" s="678"/>
      <c r="AI21" s="678"/>
      <c r="AJ21" s="678"/>
      <c r="AK21" s="678"/>
      <c r="AL21" s="643">
        <v>
0.5</v>
      </c>
      <c r="AM21" s="644"/>
      <c r="AN21" s="644"/>
      <c r="AO21" s="679"/>
      <c r="AP21" s="735" t="s">
        <v>
280</v>
      </c>
      <c r="AQ21" s="742"/>
      <c r="AR21" s="742"/>
      <c r="AS21" s="742"/>
      <c r="AT21" s="742"/>
      <c r="AU21" s="742"/>
      <c r="AV21" s="742"/>
      <c r="AW21" s="742"/>
      <c r="AX21" s="742"/>
      <c r="AY21" s="742"/>
      <c r="AZ21" s="742"/>
      <c r="BA21" s="742"/>
      <c r="BB21" s="742"/>
      <c r="BC21" s="742"/>
      <c r="BD21" s="742"/>
      <c r="BE21" s="742"/>
      <c r="BF21" s="737"/>
      <c r="BG21" s="640">
        <v>
30</v>
      </c>
      <c r="BH21" s="641"/>
      <c r="BI21" s="641"/>
      <c r="BJ21" s="641"/>
      <c r="BK21" s="641"/>
      <c r="BL21" s="641"/>
      <c r="BM21" s="641"/>
      <c r="BN21" s="642"/>
      <c r="BO21" s="677">
        <v>
0</v>
      </c>
      <c r="BP21" s="677"/>
      <c r="BQ21" s="677"/>
      <c r="BR21" s="677"/>
      <c r="BS21" s="646" t="s">
        <v>
173</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
281</v>
      </c>
      <c r="C22" s="638"/>
      <c r="D22" s="638"/>
      <c r="E22" s="638"/>
      <c r="F22" s="638"/>
      <c r="G22" s="638"/>
      <c r="H22" s="638"/>
      <c r="I22" s="638"/>
      <c r="J22" s="638"/>
      <c r="K22" s="638"/>
      <c r="L22" s="638"/>
      <c r="M22" s="638"/>
      <c r="N22" s="638"/>
      <c r="O22" s="638"/>
      <c r="P22" s="638"/>
      <c r="Q22" s="639"/>
      <c r="R22" s="640">
        <v>
1122103</v>
      </c>
      <c r="S22" s="641"/>
      <c r="T22" s="641"/>
      <c r="U22" s="641"/>
      <c r="V22" s="641"/>
      <c r="W22" s="641"/>
      <c r="X22" s="641"/>
      <c r="Y22" s="642"/>
      <c r="Z22" s="677">
        <v>
12</v>
      </c>
      <c r="AA22" s="677"/>
      <c r="AB22" s="677"/>
      <c r="AC22" s="677"/>
      <c r="AD22" s="678">
        <v>
1084726</v>
      </c>
      <c r="AE22" s="678"/>
      <c r="AF22" s="678"/>
      <c r="AG22" s="678"/>
      <c r="AH22" s="678"/>
      <c r="AI22" s="678"/>
      <c r="AJ22" s="678"/>
      <c r="AK22" s="678"/>
      <c r="AL22" s="643">
        <v>
25.3</v>
      </c>
      <c r="AM22" s="644"/>
      <c r="AN22" s="644"/>
      <c r="AO22" s="679"/>
      <c r="AP22" s="735" t="s">
        <v>
282</v>
      </c>
      <c r="AQ22" s="742"/>
      <c r="AR22" s="742"/>
      <c r="AS22" s="742"/>
      <c r="AT22" s="742"/>
      <c r="AU22" s="742"/>
      <c r="AV22" s="742"/>
      <c r="AW22" s="742"/>
      <c r="AX22" s="742"/>
      <c r="AY22" s="742"/>
      <c r="AZ22" s="742"/>
      <c r="BA22" s="742"/>
      <c r="BB22" s="742"/>
      <c r="BC22" s="742"/>
      <c r="BD22" s="742"/>
      <c r="BE22" s="742"/>
      <c r="BF22" s="737"/>
      <c r="BG22" s="640" t="s">
        <v>
135</v>
      </c>
      <c r="BH22" s="641"/>
      <c r="BI22" s="641"/>
      <c r="BJ22" s="641"/>
      <c r="BK22" s="641"/>
      <c r="BL22" s="641"/>
      <c r="BM22" s="641"/>
      <c r="BN22" s="642"/>
      <c r="BO22" s="677" t="s">
        <v>
135</v>
      </c>
      <c r="BP22" s="677"/>
      <c r="BQ22" s="677"/>
      <c r="BR22" s="677"/>
      <c r="BS22" s="646" t="s">
        <v>
173</v>
      </c>
      <c r="BT22" s="641"/>
      <c r="BU22" s="641"/>
      <c r="BV22" s="641"/>
      <c r="BW22" s="641"/>
      <c r="BX22" s="641"/>
      <c r="BY22" s="641"/>
      <c r="BZ22" s="641"/>
      <c r="CA22" s="641"/>
      <c r="CB22" s="684"/>
      <c r="CD22" s="744" t="s">
        <v>
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
284</v>
      </c>
      <c r="C23" s="638"/>
      <c r="D23" s="638"/>
      <c r="E23" s="638"/>
      <c r="F23" s="638"/>
      <c r="G23" s="638"/>
      <c r="H23" s="638"/>
      <c r="I23" s="638"/>
      <c r="J23" s="638"/>
      <c r="K23" s="638"/>
      <c r="L23" s="638"/>
      <c r="M23" s="638"/>
      <c r="N23" s="638"/>
      <c r="O23" s="638"/>
      <c r="P23" s="638"/>
      <c r="Q23" s="639"/>
      <c r="R23" s="640">
        <v>
1084726</v>
      </c>
      <c r="S23" s="641"/>
      <c r="T23" s="641"/>
      <c r="U23" s="641"/>
      <c r="V23" s="641"/>
      <c r="W23" s="641"/>
      <c r="X23" s="641"/>
      <c r="Y23" s="642"/>
      <c r="Z23" s="677">
        <v>
11.6</v>
      </c>
      <c r="AA23" s="677"/>
      <c r="AB23" s="677"/>
      <c r="AC23" s="677"/>
      <c r="AD23" s="678">
        <v>
1084726</v>
      </c>
      <c r="AE23" s="678"/>
      <c r="AF23" s="678"/>
      <c r="AG23" s="678"/>
      <c r="AH23" s="678"/>
      <c r="AI23" s="678"/>
      <c r="AJ23" s="678"/>
      <c r="AK23" s="678"/>
      <c r="AL23" s="643">
        <v>
25.3</v>
      </c>
      <c r="AM23" s="644"/>
      <c r="AN23" s="644"/>
      <c r="AO23" s="679"/>
      <c r="AP23" s="735" t="s">
        <v>
285</v>
      </c>
      <c r="AQ23" s="742"/>
      <c r="AR23" s="742"/>
      <c r="AS23" s="742"/>
      <c r="AT23" s="742"/>
      <c r="AU23" s="742"/>
      <c r="AV23" s="742"/>
      <c r="AW23" s="742"/>
      <c r="AX23" s="742"/>
      <c r="AY23" s="742"/>
      <c r="AZ23" s="742"/>
      <c r="BA23" s="742"/>
      <c r="BB23" s="742"/>
      <c r="BC23" s="742"/>
      <c r="BD23" s="742"/>
      <c r="BE23" s="742"/>
      <c r="BF23" s="737"/>
      <c r="BG23" s="640">
        <v>
203774</v>
      </c>
      <c r="BH23" s="641"/>
      <c r="BI23" s="641"/>
      <c r="BJ23" s="641"/>
      <c r="BK23" s="641"/>
      <c r="BL23" s="641"/>
      <c r="BM23" s="641"/>
      <c r="BN23" s="642"/>
      <c r="BO23" s="677">
        <v>
7.1</v>
      </c>
      <c r="BP23" s="677"/>
      <c r="BQ23" s="677"/>
      <c r="BR23" s="677"/>
      <c r="BS23" s="646" t="s">
        <v>
135</v>
      </c>
      <c r="BT23" s="641"/>
      <c r="BU23" s="641"/>
      <c r="BV23" s="641"/>
      <c r="BW23" s="641"/>
      <c r="BX23" s="641"/>
      <c r="BY23" s="641"/>
      <c r="BZ23" s="641"/>
      <c r="CA23" s="641"/>
      <c r="CB23" s="684"/>
      <c r="CD23" s="744" t="s">
        <v>
225</v>
      </c>
      <c r="CE23" s="745"/>
      <c r="CF23" s="745"/>
      <c r="CG23" s="745"/>
      <c r="CH23" s="745"/>
      <c r="CI23" s="745"/>
      <c r="CJ23" s="745"/>
      <c r="CK23" s="745"/>
      <c r="CL23" s="745"/>
      <c r="CM23" s="745"/>
      <c r="CN23" s="745"/>
      <c r="CO23" s="745"/>
      <c r="CP23" s="745"/>
      <c r="CQ23" s="746"/>
      <c r="CR23" s="744" t="s">
        <v>
286</v>
      </c>
      <c r="CS23" s="745"/>
      <c r="CT23" s="745"/>
      <c r="CU23" s="745"/>
      <c r="CV23" s="745"/>
      <c r="CW23" s="745"/>
      <c r="CX23" s="745"/>
      <c r="CY23" s="746"/>
      <c r="CZ23" s="744" t="s">
        <v>
287</v>
      </c>
      <c r="DA23" s="745"/>
      <c r="DB23" s="745"/>
      <c r="DC23" s="746"/>
      <c r="DD23" s="744" t="s">
        <v>
288</v>
      </c>
      <c r="DE23" s="745"/>
      <c r="DF23" s="745"/>
      <c r="DG23" s="745"/>
      <c r="DH23" s="745"/>
      <c r="DI23" s="745"/>
      <c r="DJ23" s="745"/>
      <c r="DK23" s="746"/>
      <c r="DL23" s="753" t="s">
        <v>
289</v>
      </c>
      <c r="DM23" s="754"/>
      <c r="DN23" s="754"/>
      <c r="DO23" s="754"/>
      <c r="DP23" s="754"/>
      <c r="DQ23" s="754"/>
      <c r="DR23" s="754"/>
      <c r="DS23" s="754"/>
      <c r="DT23" s="754"/>
      <c r="DU23" s="754"/>
      <c r="DV23" s="755"/>
      <c r="DW23" s="744" t="s">
        <v>
290</v>
      </c>
      <c r="DX23" s="745"/>
      <c r="DY23" s="745"/>
      <c r="DZ23" s="745"/>
      <c r="EA23" s="745"/>
      <c r="EB23" s="745"/>
      <c r="EC23" s="746"/>
    </row>
    <row r="24" spans="2:133" ht="11.25" customHeight="1" x14ac:dyDescent="0.15">
      <c r="B24" s="637" t="s">
        <v>
291</v>
      </c>
      <c r="C24" s="638"/>
      <c r="D24" s="638"/>
      <c r="E24" s="638"/>
      <c r="F24" s="638"/>
      <c r="G24" s="638"/>
      <c r="H24" s="638"/>
      <c r="I24" s="638"/>
      <c r="J24" s="638"/>
      <c r="K24" s="638"/>
      <c r="L24" s="638"/>
      <c r="M24" s="638"/>
      <c r="N24" s="638"/>
      <c r="O24" s="638"/>
      <c r="P24" s="638"/>
      <c r="Q24" s="639"/>
      <c r="R24" s="640">
        <v>
37377</v>
      </c>
      <c r="S24" s="641"/>
      <c r="T24" s="641"/>
      <c r="U24" s="641"/>
      <c r="V24" s="641"/>
      <c r="W24" s="641"/>
      <c r="X24" s="641"/>
      <c r="Y24" s="642"/>
      <c r="Z24" s="677">
        <v>
0.4</v>
      </c>
      <c r="AA24" s="677"/>
      <c r="AB24" s="677"/>
      <c r="AC24" s="677"/>
      <c r="AD24" s="678" t="s">
        <v>
135</v>
      </c>
      <c r="AE24" s="678"/>
      <c r="AF24" s="678"/>
      <c r="AG24" s="678"/>
      <c r="AH24" s="678"/>
      <c r="AI24" s="678"/>
      <c r="AJ24" s="678"/>
      <c r="AK24" s="678"/>
      <c r="AL24" s="643" t="s">
        <v>
135</v>
      </c>
      <c r="AM24" s="644"/>
      <c r="AN24" s="644"/>
      <c r="AO24" s="679"/>
      <c r="AP24" s="735" t="s">
        <v>
292</v>
      </c>
      <c r="AQ24" s="742"/>
      <c r="AR24" s="742"/>
      <c r="AS24" s="742"/>
      <c r="AT24" s="742"/>
      <c r="AU24" s="742"/>
      <c r="AV24" s="742"/>
      <c r="AW24" s="742"/>
      <c r="AX24" s="742"/>
      <c r="AY24" s="742"/>
      <c r="AZ24" s="742"/>
      <c r="BA24" s="742"/>
      <c r="BB24" s="742"/>
      <c r="BC24" s="742"/>
      <c r="BD24" s="742"/>
      <c r="BE24" s="742"/>
      <c r="BF24" s="737"/>
      <c r="BG24" s="640" t="s">
        <v>
135</v>
      </c>
      <c r="BH24" s="641"/>
      <c r="BI24" s="641"/>
      <c r="BJ24" s="641"/>
      <c r="BK24" s="641"/>
      <c r="BL24" s="641"/>
      <c r="BM24" s="641"/>
      <c r="BN24" s="642"/>
      <c r="BO24" s="677" t="s">
        <v>
135</v>
      </c>
      <c r="BP24" s="677"/>
      <c r="BQ24" s="677"/>
      <c r="BR24" s="677"/>
      <c r="BS24" s="646" t="s">
        <v>
173</v>
      </c>
      <c r="BT24" s="641"/>
      <c r="BU24" s="641"/>
      <c r="BV24" s="641"/>
      <c r="BW24" s="641"/>
      <c r="BX24" s="641"/>
      <c r="BY24" s="641"/>
      <c r="BZ24" s="641"/>
      <c r="CA24" s="641"/>
      <c r="CB24" s="684"/>
      <c r="CD24" s="698" t="s">
        <v>
293</v>
      </c>
      <c r="CE24" s="699"/>
      <c r="CF24" s="699"/>
      <c r="CG24" s="699"/>
      <c r="CH24" s="699"/>
      <c r="CI24" s="699"/>
      <c r="CJ24" s="699"/>
      <c r="CK24" s="699"/>
      <c r="CL24" s="699"/>
      <c r="CM24" s="699"/>
      <c r="CN24" s="699"/>
      <c r="CO24" s="699"/>
      <c r="CP24" s="699"/>
      <c r="CQ24" s="700"/>
      <c r="CR24" s="695">
        <v>
3798383</v>
      </c>
      <c r="CS24" s="696"/>
      <c r="CT24" s="696"/>
      <c r="CU24" s="696"/>
      <c r="CV24" s="696"/>
      <c r="CW24" s="696"/>
      <c r="CX24" s="696"/>
      <c r="CY24" s="739"/>
      <c r="CZ24" s="740">
        <v>
42</v>
      </c>
      <c r="DA24" s="713"/>
      <c r="DB24" s="713"/>
      <c r="DC24" s="743"/>
      <c r="DD24" s="738">
        <v>
2205569</v>
      </c>
      <c r="DE24" s="696"/>
      <c r="DF24" s="696"/>
      <c r="DG24" s="696"/>
      <c r="DH24" s="696"/>
      <c r="DI24" s="696"/>
      <c r="DJ24" s="696"/>
      <c r="DK24" s="739"/>
      <c r="DL24" s="738">
        <v>
2170421</v>
      </c>
      <c r="DM24" s="696"/>
      <c r="DN24" s="696"/>
      <c r="DO24" s="696"/>
      <c r="DP24" s="696"/>
      <c r="DQ24" s="696"/>
      <c r="DR24" s="696"/>
      <c r="DS24" s="696"/>
      <c r="DT24" s="696"/>
      <c r="DU24" s="696"/>
      <c r="DV24" s="739"/>
      <c r="DW24" s="740">
        <v>
47.3</v>
      </c>
      <c r="DX24" s="713"/>
      <c r="DY24" s="713"/>
      <c r="DZ24" s="713"/>
      <c r="EA24" s="713"/>
      <c r="EB24" s="713"/>
      <c r="EC24" s="741"/>
    </row>
    <row r="25" spans="2:133" ht="11.25" customHeight="1" x14ac:dyDescent="0.15">
      <c r="B25" s="637" t="s">
        <v>
294</v>
      </c>
      <c r="C25" s="638"/>
      <c r="D25" s="638"/>
      <c r="E25" s="638"/>
      <c r="F25" s="638"/>
      <c r="G25" s="638"/>
      <c r="H25" s="638"/>
      <c r="I25" s="638"/>
      <c r="J25" s="638"/>
      <c r="K25" s="638"/>
      <c r="L25" s="638"/>
      <c r="M25" s="638"/>
      <c r="N25" s="638"/>
      <c r="O25" s="638"/>
      <c r="P25" s="638"/>
      <c r="Q25" s="639"/>
      <c r="R25" s="640" t="s">
        <v>
135</v>
      </c>
      <c r="S25" s="641"/>
      <c r="T25" s="641"/>
      <c r="U25" s="641"/>
      <c r="V25" s="641"/>
      <c r="W25" s="641"/>
      <c r="X25" s="641"/>
      <c r="Y25" s="642"/>
      <c r="Z25" s="677" t="s">
        <v>
135</v>
      </c>
      <c r="AA25" s="677"/>
      <c r="AB25" s="677"/>
      <c r="AC25" s="677"/>
      <c r="AD25" s="678" t="s">
        <v>
135</v>
      </c>
      <c r="AE25" s="678"/>
      <c r="AF25" s="678"/>
      <c r="AG25" s="678"/>
      <c r="AH25" s="678"/>
      <c r="AI25" s="678"/>
      <c r="AJ25" s="678"/>
      <c r="AK25" s="678"/>
      <c r="AL25" s="643" t="s">
        <v>
135</v>
      </c>
      <c r="AM25" s="644"/>
      <c r="AN25" s="644"/>
      <c r="AO25" s="679"/>
      <c r="AP25" s="735" t="s">
        <v>
295</v>
      </c>
      <c r="AQ25" s="742"/>
      <c r="AR25" s="742"/>
      <c r="AS25" s="742"/>
      <c r="AT25" s="742"/>
      <c r="AU25" s="742"/>
      <c r="AV25" s="742"/>
      <c r="AW25" s="742"/>
      <c r="AX25" s="742"/>
      <c r="AY25" s="742"/>
      <c r="AZ25" s="742"/>
      <c r="BA25" s="742"/>
      <c r="BB25" s="742"/>
      <c r="BC25" s="742"/>
      <c r="BD25" s="742"/>
      <c r="BE25" s="742"/>
      <c r="BF25" s="737"/>
      <c r="BG25" s="640" t="s">
        <v>
135</v>
      </c>
      <c r="BH25" s="641"/>
      <c r="BI25" s="641"/>
      <c r="BJ25" s="641"/>
      <c r="BK25" s="641"/>
      <c r="BL25" s="641"/>
      <c r="BM25" s="641"/>
      <c r="BN25" s="642"/>
      <c r="BO25" s="677" t="s">
        <v>
135</v>
      </c>
      <c r="BP25" s="677"/>
      <c r="BQ25" s="677"/>
      <c r="BR25" s="677"/>
      <c r="BS25" s="646" t="s">
        <v>
135</v>
      </c>
      <c r="BT25" s="641"/>
      <c r="BU25" s="641"/>
      <c r="BV25" s="641"/>
      <c r="BW25" s="641"/>
      <c r="BX25" s="641"/>
      <c r="BY25" s="641"/>
      <c r="BZ25" s="641"/>
      <c r="CA25" s="641"/>
      <c r="CB25" s="684"/>
      <c r="CD25" s="673" t="s">
        <v>
296</v>
      </c>
      <c r="CE25" s="674"/>
      <c r="CF25" s="674"/>
      <c r="CG25" s="674"/>
      <c r="CH25" s="674"/>
      <c r="CI25" s="674"/>
      <c r="CJ25" s="674"/>
      <c r="CK25" s="674"/>
      <c r="CL25" s="674"/>
      <c r="CM25" s="674"/>
      <c r="CN25" s="674"/>
      <c r="CO25" s="674"/>
      <c r="CP25" s="674"/>
      <c r="CQ25" s="675"/>
      <c r="CR25" s="640">
        <v>
1390251</v>
      </c>
      <c r="CS25" s="659"/>
      <c r="CT25" s="659"/>
      <c r="CU25" s="659"/>
      <c r="CV25" s="659"/>
      <c r="CW25" s="659"/>
      <c r="CX25" s="659"/>
      <c r="CY25" s="660"/>
      <c r="CZ25" s="643">
        <v>
15.4</v>
      </c>
      <c r="DA25" s="661"/>
      <c r="DB25" s="661"/>
      <c r="DC25" s="662"/>
      <c r="DD25" s="646">
        <v>
1321769</v>
      </c>
      <c r="DE25" s="659"/>
      <c r="DF25" s="659"/>
      <c r="DG25" s="659"/>
      <c r="DH25" s="659"/>
      <c r="DI25" s="659"/>
      <c r="DJ25" s="659"/>
      <c r="DK25" s="660"/>
      <c r="DL25" s="646">
        <v>
1286733</v>
      </c>
      <c r="DM25" s="659"/>
      <c r="DN25" s="659"/>
      <c r="DO25" s="659"/>
      <c r="DP25" s="659"/>
      <c r="DQ25" s="659"/>
      <c r="DR25" s="659"/>
      <c r="DS25" s="659"/>
      <c r="DT25" s="659"/>
      <c r="DU25" s="659"/>
      <c r="DV25" s="660"/>
      <c r="DW25" s="643">
        <v>
28</v>
      </c>
      <c r="DX25" s="661"/>
      <c r="DY25" s="661"/>
      <c r="DZ25" s="661"/>
      <c r="EA25" s="661"/>
      <c r="EB25" s="661"/>
      <c r="EC25" s="676"/>
    </row>
    <row r="26" spans="2:133" ht="11.25" customHeight="1" x14ac:dyDescent="0.15">
      <c r="B26" s="637" t="s">
        <v>
297</v>
      </c>
      <c r="C26" s="638"/>
      <c r="D26" s="638"/>
      <c r="E26" s="638"/>
      <c r="F26" s="638"/>
      <c r="G26" s="638"/>
      <c r="H26" s="638"/>
      <c r="I26" s="638"/>
      <c r="J26" s="638"/>
      <c r="K26" s="638"/>
      <c r="L26" s="638"/>
      <c r="M26" s="638"/>
      <c r="N26" s="638"/>
      <c r="O26" s="638"/>
      <c r="P26" s="638"/>
      <c r="Q26" s="639"/>
      <c r="R26" s="640">
        <v>
4448304</v>
      </c>
      <c r="S26" s="641"/>
      <c r="T26" s="641"/>
      <c r="U26" s="641"/>
      <c r="V26" s="641"/>
      <c r="W26" s="641"/>
      <c r="X26" s="641"/>
      <c r="Y26" s="642"/>
      <c r="Z26" s="677">
        <v>
47.5</v>
      </c>
      <c r="AA26" s="677"/>
      <c r="AB26" s="677"/>
      <c r="AC26" s="677"/>
      <c r="AD26" s="678">
        <v>
4207153</v>
      </c>
      <c r="AE26" s="678"/>
      <c r="AF26" s="678"/>
      <c r="AG26" s="678"/>
      <c r="AH26" s="678"/>
      <c r="AI26" s="678"/>
      <c r="AJ26" s="678"/>
      <c r="AK26" s="678"/>
      <c r="AL26" s="643">
        <v>
98</v>
      </c>
      <c r="AM26" s="644"/>
      <c r="AN26" s="644"/>
      <c r="AO26" s="679"/>
      <c r="AP26" s="735" t="s">
        <v>
298</v>
      </c>
      <c r="AQ26" s="736"/>
      <c r="AR26" s="736"/>
      <c r="AS26" s="736"/>
      <c r="AT26" s="736"/>
      <c r="AU26" s="736"/>
      <c r="AV26" s="736"/>
      <c r="AW26" s="736"/>
      <c r="AX26" s="736"/>
      <c r="AY26" s="736"/>
      <c r="AZ26" s="736"/>
      <c r="BA26" s="736"/>
      <c r="BB26" s="736"/>
      <c r="BC26" s="736"/>
      <c r="BD26" s="736"/>
      <c r="BE26" s="736"/>
      <c r="BF26" s="737"/>
      <c r="BG26" s="640" t="s">
        <v>
135</v>
      </c>
      <c r="BH26" s="641"/>
      <c r="BI26" s="641"/>
      <c r="BJ26" s="641"/>
      <c r="BK26" s="641"/>
      <c r="BL26" s="641"/>
      <c r="BM26" s="641"/>
      <c r="BN26" s="642"/>
      <c r="BO26" s="677" t="s">
        <v>
135</v>
      </c>
      <c r="BP26" s="677"/>
      <c r="BQ26" s="677"/>
      <c r="BR26" s="677"/>
      <c r="BS26" s="646" t="s">
        <v>
135</v>
      </c>
      <c r="BT26" s="641"/>
      <c r="BU26" s="641"/>
      <c r="BV26" s="641"/>
      <c r="BW26" s="641"/>
      <c r="BX26" s="641"/>
      <c r="BY26" s="641"/>
      <c r="BZ26" s="641"/>
      <c r="CA26" s="641"/>
      <c r="CB26" s="684"/>
      <c r="CD26" s="673" t="s">
        <v>
299</v>
      </c>
      <c r="CE26" s="674"/>
      <c r="CF26" s="674"/>
      <c r="CG26" s="674"/>
      <c r="CH26" s="674"/>
      <c r="CI26" s="674"/>
      <c r="CJ26" s="674"/>
      <c r="CK26" s="674"/>
      <c r="CL26" s="674"/>
      <c r="CM26" s="674"/>
      <c r="CN26" s="674"/>
      <c r="CO26" s="674"/>
      <c r="CP26" s="674"/>
      <c r="CQ26" s="675"/>
      <c r="CR26" s="640">
        <v>
904142</v>
      </c>
      <c r="CS26" s="641"/>
      <c r="CT26" s="641"/>
      <c r="CU26" s="641"/>
      <c r="CV26" s="641"/>
      <c r="CW26" s="641"/>
      <c r="CX26" s="641"/>
      <c r="CY26" s="642"/>
      <c r="CZ26" s="643">
        <v>
10</v>
      </c>
      <c r="DA26" s="661"/>
      <c r="DB26" s="661"/>
      <c r="DC26" s="662"/>
      <c r="DD26" s="646">
        <v>
850366</v>
      </c>
      <c r="DE26" s="641"/>
      <c r="DF26" s="641"/>
      <c r="DG26" s="641"/>
      <c r="DH26" s="641"/>
      <c r="DI26" s="641"/>
      <c r="DJ26" s="641"/>
      <c r="DK26" s="642"/>
      <c r="DL26" s="646" t="s">
        <v>
135</v>
      </c>
      <c r="DM26" s="641"/>
      <c r="DN26" s="641"/>
      <c r="DO26" s="641"/>
      <c r="DP26" s="641"/>
      <c r="DQ26" s="641"/>
      <c r="DR26" s="641"/>
      <c r="DS26" s="641"/>
      <c r="DT26" s="641"/>
      <c r="DU26" s="641"/>
      <c r="DV26" s="642"/>
      <c r="DW26" s="643" t="s">
        <v>
135</v>
      </c>
      <c r="DX26" s="661"/>
      <c r="DY26" s="661"/>
      <c r="DZ26" s="661"/>
      <c r="EA26" s="661"/>
      <c r="EB26" s="661"/>
      <c r="EC26" s="676"/>
    </row>
    <row r="27" spans="2:133" ht="11.25" customHeight="1" x14ac:dyDescent="0.15">
      <c r="B27" s="637" t="s">
        <v>
300</v>
      </c>
      <c r="C27" s="638"/>
      <c r="D27" s="638"/>
      <c r="E27" s="638"/>
      <c r="F27" s="638"/>
      <c r="G27" s="638"/>
      <c r="H27" s="638"/>
      <c r="I27" s="638"/>
      <c r="J27" s="638"/>
      <c r="K27" s="638"/>
      <c r="L27" s="638"/>
      <c r="M27" s="638"/>
      <c r="N27" s="638"/>
      <c r="O27" s="638"/>
      <c r="P27" s="638"/>
      <c r="Q27" s="639"/>
      <c r="R27" s="640">
        <v>
2761</v>
      </c>
      <c r="S27" s="641"/>
      <c r="T27" s="641"/>
      <c r="U27" s="641"/>
      <c r="V27" s="641"/>
      <c r="W27" s="641"/>
      <c r="X27" s="641"/>
      <c r="Y27" s="642"/>
      <c r="Z27" s="677">
        <v>
0</v>
      </c>
      <c r="AA27" s="677"/>
      <c r="AB27" s="677"/>
      <c r="AC27" s="677"/>
      <c r="AD27" s="678">
        <v>
2761</v>
      </c>
      <c r="AE27" s="678"/>
      <c r="AF27" s="678"/>
      <c r="AG27" s="678"/>
      <c r="AH27" s="678"/>
      <c r="AI27" s="678"/>
      <c r="AJ27" s="678"/>
      <c r="AK27" s="678"/>
      <c r="AL27" s="643">
        <v>
0.1</v>
      </c>
      <c r="AM27" s="644"/>
      <c r="AN27" s="644"/>
      <c r="AO27" s="679"/>
      <c r="AP27" s="637" t="s">
        <v>
301</v>
      </c>
      <c r="AQ27" s="638"/>
      <c r="AR27" s="638"/>
      <c r="AS27" s="638"/>
      <c r="AT27" s="638"/>
      <c r="AU27" s="638"/>
      <c r="AV27" s="638"/>
      <c r="AW27" s="638"/>
      <c r="AX27" s="638"/>
      <c r="AY27" s="638"/>
      <c r="AZ27" s="638"/>
      <c r="BA27" s="638"/>
      <c r="BB27" s="638"/>
      <c r="BC27" s="638"/>
      <c r="BD27" s="638"/>
      <c r="BE27" s="638"/>
      <c r="BF27" s="639"/>
      <c r="BG27" s="640">
        <v>
2877938</v>
      </c>
      <c r="BH27" s="641"/>
      <c r="BI27" s="641"/>
      <c r="BJ27" s="641"/>
      <c r="BK27" s="641"/>
      <c r="BL27" s="641"/>
      <c r="BM27" s="641"/>
      <c r="BN27" s="642"/>
      <c r="BO27" s="677">
        <v>
100</v>
      </c>
      <c r="BP27" s="677"/>
      <c r="BQ27" s="677"/>
      <c r="BR27" s="677"/>
      <c r="BS27" s="646">
        <v>
68524</v>
      </c>
      <c r="BT27" s="641"/>
      <c r="BU27" s="641"/>
      <c r="BV27" s="641"/>
      <c r="BW27" s="641"/>
      <c r="BX27" s="641"/>
      <c r="BY27" s="641"/>
      <c r="BZ27" s="641"/>
      <c r="CA27" s="641"/>
      <c r="CB27" s="684"/>
      <c r="CD27" s="673" t="s">
        <v>
302</v>
      </c>
      <c r="CE27" s="674"/>
      <c r="CF27" s="674"/>
      <c r="CG27" s="674"/>
      <c r="CH27" s="674"/>
      <c r="CI27" s="674"/>
      <c r="CJ27" s="674"/>
      <c r="CK27" s="674"/>
      <c r="CL27" s="674"/>
      <c r="CM27" s="674"/>
      <c r="CN27" s="674"/>
      <c r="CO27" s="674"/>
      <c r="CP27" s="674"/>
      <c r="CQ27" s="675"/>
      <c r="CR27" s="640">
        <v>
1859425</v>
      </c>
      <c r="CS27" s="659"/>
      <c r="CT27" s="659"/>
      <c r="CU27" s="659"/>
      <c r="CV27" s="659"/>
      <c r="CW27" s="659"/>
      <c r="CX27" s="659"/>
      <c r="CY27" s="660"/>
      <c r="CZ27" s="643">
        <v>
20.5</v>
      </c>
      <c r="DA27" s="661"/>
      <c r="DB27" s="661"/>
      <c r="DC27" s="662"/>
      <c r="DD27" s="646">
        <v>
359356</v>
      </c>
      <c r="DE27" s="659"/>
      <c r="DF27" s="659"/>
      <c r="DG27" s="659"/>
      <c r="DH27" s="659"/>
      <c r="DI27" s="659"/>
      <c r="DJ27" s="659"/>
      <c r="DK27" s="660"/>
      <c r="DL27" s="646">
        <v>
359244</v>
      </c>
      <c r="DM27" s="659"/>
      <c r="DN27" s="659"/>
      <c r="DO27" s="659"/>
      <c r="DP27" s="659"/>
      <c r="DQ27" s="659"/>
      <c r="DR27" s="659"/>
      <c r="DS27" s="659"/>
      <c r="DT27" s="659"/>
      <c r="DU27" s="659"/>
      <c r="DV27" s="660"/>
      <c r="DW27" s="643">
        <v>
7.8</v>
      </c>
      <c r="DX27" s="661"/>
      <c r="DY27" s="661"/>
      <c r="DZ27" s="661"/>
      <c r="EA27" s="661"/>
      <c r="EB27" s="661"/>
      <c r="EC27" s="676"/>
    </row>
    <row r="28" spans="2:133" ht="11.25" customHeight="1" x14ac:dyDescent="0.15">
      <c r="B28" s="637" t="s">
        <v>
303</v>
      </c>
      <c r="C28" s="638"/>
      <c r="D28" s="638"/>
      <c r="E28" s="638"/>
      <c r="F28" s="638"/>
      <c r="G28" s="638"/>
      <c r="H28" s="638"/>
      <c r="I28" s="638"/>
      <c r="J28" s="638"/>
      <c r="K28" s="638"/>
      <c r="L28" s="638"/>
      <c r="M28" s="638"/>
      <c r="N28" s="638"/>
      <c r="O28" s="638"/>
      <c r="P28" s="638"/>
      <c r="Q28" s="639"/>
      <c r="R28" s="640">
        <v>
72302</v>
      </c>
      <c r="S28" s="641"/>
      <c r="T28" s="641"/>
      <c r="U28" s="641"/>
      <c r="V28" s="641"/>
      <c r="W28" s="641"/>
      <c r="X28" s="641"/>
      <c r="Y28" s="642"/>
      <c r="Z28" s="677">
        <v>
0.8</v>
      </c>
      <c r="AA28" s="677"/>
      <c r="AB28" s="677"/>
      <c r="AC28" s="677"/>
      <c r="AD28" s="678" t="s">
        <v>
173</v>
      </c>
      <c r="AE28" s="678"/>
      <c r="AF28" s="678"/>
      <c r="AG28" s="678"/>
      <c r="AH28" s="678"/>
      <c r="AI28" s="678"/>
      <c r="AJ28" s="678"/>
      <c r="AK28" s="678"/>
      <c r="AL28" s="643" t="s">
        <v>
135</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
304</v>
      </c>
      <c r="CE28" s="674"/>
      <c r="CF28" s="674"/>
      <c r="CG28" s="674"/>
      <c r="CH28" s="674"/>
      <c r="CI28" s="674"/>
      <c r="CJ28" s="674"/>
      <c r="CK28" s="674"/>
      <c r="CL28" s="674"/>
      <c r="CM28" s="674"/>
      <c r="CN28" s="674"/>
      <c r="CO28" s="674"/>
      <c r="CP28" s="674"/>
      <c r="CQ28" s="675"/>
      <c r="CR28" s="640">
        <v>
548707</v>
      </c>
      <c r="CS28" s="641"/>
      <c r="CT28" s="641"/>
      <c r="CU28" s="641"/>
      <c r="CV28" s="641"/>
      <c r="CW28" s="641"/>
      <c r="CX28" s="641"/>
      <c r="CY28" s="642"/>
      <c r="CZ28" s="643">
        <v>
6.1</v>
      </c>
      <c r="DA28" s="661"/>
      <c r="DB28" s="661"/>
      <c r="DC28" s="662"/>
      <c r="DD28" s="646">
        <v>
524444</v>
      </c>
      <c r="DE28" s="641"/>
      <c r="DF28" s="641"/>
      <c r="DG28" s="641"/>
      <c r="DH28" s="641"/>
      <c r="DI28" s="641"/>
      <c r="DJ28" s="641"/>
      <c r="DK28" s="642"/>
      <c r="DL28" s="646">
        <v>
524444</v>
      </c>
      <c r="DM28" s="641"/>
      <c r="DN28" s="641"/>
      <c r="DO28" s="641"/>
      <c r="DP28" s="641"/>
      <c r="DQ28" s="641"/>
      <c r="DR28" s="641"/>
      <c r="DS28" s="641"/>
      <c r="DT28" s="641"/>
      <c r="DU28" s="641"/>
      <c r="DV28" s="642"/>
      <c r="DW28" s="643">
        <v>
11.4</v>
      </c>
      <c r="DX28" s="661"/>
      <c r="DY28" s="661"/>
      <c r="DZ28" s="661"/>
      <c r="EA28" s="661"/>
      <c r="EB28" s="661"/>
      <c r="EC28" s="676"/>
    </row>
    <row r="29" spans="2:133" ht="11.25" customHeight="1" x14ac:dyDescent="0.15">
      <c r="B29" s="637" t="s">
        <v>
305</v>
      </c>
      <c r="C29" s="638"/>
      <c r="D29" s="638"/>
      <c r="E29" s="638"/>
      <c r="F29" s="638"/>
      <c r="G29" s="638"/>
      <c r="H29" s="638"/>
      <c r="I29" s="638"/>
      <c r="J29" s="638"/>
      <c r="K29" s="638"/>
      <c r="L29" s="638"/>
      <c r="M29" s="638"/>
      <c r="N29" s="638"/>
      <c r="O29" s="638"/>
      <c r="P29" s="638"/>
      <c r="Q29" s="639"/>
      <c r="R29" s="640">
        <v>
49401</v>
      </c>
      <c r="S29" s="641"/>
      <c r="T29" s="641"/>
      <c r="U29" s="641"/>
      <c r="V29" s="641"/>
      <c r="W29" s="641"/>
      <c r="X29" s="641"/>
      <c r="Y29" s="642"/>
      <c r="Z29" s="677">
        <v>
0.5</v>
      </c>
      <c r="AA29" s="677"/>
      <c r="AB29" s="677"/>
      <c r="AC29" s="677"/>
      <c r="AD29" s="678">
        <v>
2</v>
      </c>
      <c r="AE29" s="678"/>
      <c r="AF29" s="678"/>
      <c r="AG29" s="678"/>
      <c r="AH29" s="678"/>
      <c r="AI29" s="678"/>
      <c r="AJ29" s="678"/>
      <c r="AK29" s="678"/>
      <c r="AL29" s="643">
        <v>
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
306</v>
      </c>
      <c r="CE29" s="730"/>
      <c r="CF29" s="673" t="s">
        <v>
69</v>
      </c>
      <c r="CG29" s="674"/>
      <c r="CH29" s="674"/>
      <c r="CI29" s="674"/>
      <c r="CJ29" s="674"/>
      <c r="CK29" s="674"/>
      <c r="CL29" s="674"/>
      <c r="CM29" s="674"/>
      <c r="CN29" s="674"/>
      <c r="CO29" s="674"/>
      <c r="CP29" s="674"/>
      <c r="CQ29" s="675"/>
      <c r="CR29" s="640">
        <v>
548707</v>
      </c>
      <c r="CS29" s="659"/>
      <c r="CT29" s="659"/>
      <c r="CU29" s="659"/>
      <c r="CV29" s="659"/>
      <c r="CW29" s="659"/>
      <c r="CX29" s="659"/>
      <c r="CY29" s="660"/>
      <c r="CZ29" s="643">
        <v>
6.1</v>
      </c>
      <c r="DA29" s="661"/>
      <c r="DB29" s="661"/>
      <c r="DC29" s="662"/>
      <c r="DD29" s="646">
        <v>
524444</v>
      </c>
      <c r="DE29" s="659"/>
      <c r="DF29" s="659"/>
      <c r="DG29" s="659"/>
      <c r="DH29" s="659"/>
      <c r="DI29" s="659"/>
      <c r="DJ29" s="659"/>
      <c r="DK29" s="660"/>
      <c r="DL29" s="646">
        <v>
524444</v>
      </c>
      <c r="DM29" s="659"/>
      <c r="DN29" s="659"/>
      <c r="DO29" s="659"/>
      <c r="DP29" s="659"/>
      <c r="DQ29" s="659"/>
      <c r="DR29" s="659"/>
      <c r="DS29" s="659"/>
      <c r="DT29" s="659"/>
      <c r="DU29" s="659"/>
      <c r="DV29" s="660"/>
      <c r="DW29" s="643">
        <v>
11.4</v>
      </c>
      <c r="DX29" s="661"/>
      <c r="DY29" s="661"/>
      <c r="DZ29" s="661"/>
      <c r="EA29" s="661"/>
      <c r="EB29" s="661"/>
      <c r="EC29" s="676"/>
    </row>
    <row r="30" spans="2:133" ht="11.25" customHeight="1" x14ac:dyDescent="0.15">
      <c r="B30" s="637" t="s">
        <v>
307</v>
      </c>
      <c r="C30" s="638"/>
      <c r="D30" s="638"/>
      <c r="E30" s="638"/>
      <c r="F30" s="638"/>
      <c r="G30" s="638"/>
      <c r="H30" s="638"/>
      <c r="I30" s="638"/>
      <c r="J30" s="638"/>
      <c r="K30" s="638"/>
      <c r="L30" s="638"/>
      <c r="M30" s="638"/>
      <c r="N30" s="638"/>
      <c r="O30" s="638"/>
      <c r="P30" s="638"/>
      <c r="Q30" s="639"/>
      <c r="R30" s="640">
        <v>
80312</v>
      </c>
      <c r="S30" s="641"/>
      <c r="T30" s="641"/>
      <c r="U30" s="641"/>
      <c r="V30" s="641"/>
      <c r="W30" s="641"/>
      <c r="X30" s="641"/>
      <c r="Y30" s="642"/>
      <c r="Z30" s="677">
        <v>
0.9</v>
      </c>
      <c r="AA30" s="677"/>
      <c r="AB30" s="677"/>
      <c r="AC30" s="677"/>
      <c r="AD30" s="678" t="s">
        <v>
135</v>
      </c>
      <c r="AE30" s="678"/>
      <c r="AF30" s="678"/>
      <c r="AG30" s="678"/>
      <c r="AH30" s="678"/>
      <c r="AI30" s="678"/>
      <c r="AJ30" s="678"/>
      <c r="AK30" s="678"/>
      <c r="AL30" s="643" t="s">
        <v>
135</v>
      </c>
      <c r="AM30" s="644"/>
      <c r="AN30" s="644"/>
      <c r="AO30" s="679"/>
      <c r="AP30" s="701" t="s">
        <v>
225</v>
      </c>
      <c r="AQ30" s="702"/>
      <c r="AR30" s="702"/>
      <c r="AS30" s="702"/>
      <c r="AT30" s="702"/>
      <c r="AU30" s="702"/>
      <c r="AV30" s="702"/>
      <c r="AW30" s="702"/>
      <c r="AX30" s="702"/>
      <c r="AY30" s="702"/>
      <c r="AZ30" s="702"/>
      <c r="BA30" s="702"/>
      <c r="BB30" s="702"/>
      <c r="BC30" s="702"/>
      <c r="BD30" s="702"/>
      <c r="BE30" s="702"/>
      <c r="BF30" s="703"/>
      <c r="BG30" s="701" t="s">
        <v>
308</v>
      </c>
      <c r="BH30" s="726"/>
      <c r="BI30" s="726"/>
      <c r="BJ30" s="726"/>
      <c r="BK30" s="726"/>
      <c r="BL30" s="726"/>
      <c r="BM30" s="726"/>
      <c r="BN30" s="726"/>
      <c r="BO30" s="726"/>
      <c r="BP30" s="726"/>
      <c r="BQ30" s="727"/>
      <c r="BR30" s="701" t="s">
        <v>
309</v>
      </c>
      <c r="BS30" s="726"/>
      <c r="BT30" s="726"/>
      <c r="BU30" s="726"/>
      <c r="BV30" s="726"/>
      <c r="BW30" s="726"/>
      <c r="BX30" s="726"/>
      <c r="BY30" s="726"/>
      <c r="BZ30" s="726"/>
      <c r="CA30" s="726"/>
      <c r="CB30" s="727"/>
      <c r="CD30" s="731"/>
      <c r="CE30" s="732"/>
      <c r="CF30" s="673" t="s">
        <v>
310</v>
      </c>
      <c r="CG30" s="674"/>
      <c r="CH30" s="674"/>
      <c r="CI30" s="674"/>
      <c r="CJ30" s="674"/>
      <c r="CK30" s="674"/>
      <c r="CL30" s="674"/>
      <c r="CM30" s="674"/>
      <c r="CN30" s="674"/>
      <c r="CO30" s="674"/>
      <c r="CP30" s="674"/>
      <c r="CQ30" s="675"/>
      <c r="CR30" s="640">
        <v>
505355</v>
      </c>
      <c r="CS30" s="641"/>
      <c r="CT30" s="641"/>
      <c r="CU30" s="641"/>
      <c r="CV30" s="641"/>
      <c r="CW30" s="641"/>
      <c r="CX30" s="641"/>
      <c r="CY30" s="642"/>
      <c r="CZ30" s="643">
        <v>
5.6</v>
      </c>
      <c r="DA30" s="661"/>
      <c r="DB30" s="661"/>
      <c r="DC30" s="662"/>
      <c r="DD30" s="646">
        <v>
485151</v>
      </c>
      <c r="DE30" s="641"/>
      <c r="DF30" s="641"/>
      <c r="DG30" s="641"/>
      <c r="DH30" s="641"/>
      <c r="DI30" s="641"/>
      <c r="DJ30" s="641"/>
      <c r="DK30" s="642"/>
      <c r="DL30" s="646">
        <v>
485151</v>
      </c>
      <c r="DM30" s="641"/>
      <c r="DN30" s="641"/>
      <c r="DO30" s="641"/>
      <c r="DP30" s="641"/>
      <c r="DQ30" s="641"/>
      <c r="DR30" s="641"/>
      <c r="DS30" s="641"/>
      <c r="DT30" s="641"/>
      <c r="DU30" s="641"/>
      <c r="DV30" s="642"/>
      <c r="DW30" s="643">
        <v>
10.6</v>
      </c>
      <c r="DX30" s="661"/>
      <c r="DY30" s="661"/>
      <c r="DZ30" s="661"/>
      <c r="EA30" s="661"/>
      <c r="EB30" s="661"/>
      <c r="EC30" s="676"/>
    </row>
    <row r="31" spans="2:133" ht="11.25" customHeight="1" x14ac:dyDescent="0.15">
      <c r="B31" s="637" t="s">
        <v>
311</v>
      </c>
      <c r="C31" s="638"/>
      <c r="D31" s="638"/>
      <c r="E31" s="638"/>
      <c r="F31" s="638"/>
      <c r="G31" s="638"/>
      <c r="H31" s="638"/>
      <c r="I31" s="638"/>
      <c r="J31" s="638"/>
      <c r="K31" s="638"/>
      <c r="L31" s="638"/>
      <c r="M31" s="638"/>
      <c r="N31" s="638"/>
      <c r="O31" s="638"/>
      <c r="P31" s="638"/>
      <c r="Q31" s="639"/>
      <c r="R31" s="640">
        <v>
788853</v>
      </c>
      <c r="S31" s="641"/>
      <c r="T31" s="641"/>
      <c r="U31" s="641"/>
      <c r="V31" s="641"/>
      <c r="W31" s="641"/>
      <c r="X31" s="641"/>
      <c r="Y31" s="642"/>
      <c r="Z31" s="677">
        <v>
8.4</v>
      </c>
      <c r="AA31" s="677"/>
      <c r="AB31" s="677"/>
      <c r="AC31" s="677"/>
      <c r="AD31" s="678" t="s">
        <v>
135</v>
      </c>
      <c r="AE31" s="678"/>
      <c r="AF31" s="678"/>
      <c r="AG31" s="678"/>
      <c r="AH31" s="678"/>
      <c r="AI31" s="678"/>
      <c r="AJ31" s="678"/>
      <c r="AK31" s="678"/>
      <c r="AL31" s="643" t="s">
        <v>
173</v>
      </c>
      <c r="AM31" s="644"/>
      <c r="AN31" s="644"/>
      <c r="AO31" s="679"/>
      <c r="AP31" s="715" t="s">
        <v>
312</v>
      </c>
      <c r="AQ31" s="716"/>
      <c r="AR31" s="716"/>
      <c r="AS31" s="716"/>
      <c r="AT31" s="721" t="s">
        <v>
313</v>
      </c>
      <c r="AU31" s="231"/>
      <c r="AV31" s="231"/>
      <c r="AW31" s="231"/>
      <c r="AX31" s="708" t="s">
        <v>
189</v>
      </c>
      <c r="AY31" s="709"/>
      <c r="AZ31" s="709"/>
      <c r="BA31" s="709"/>
      <c r="BB31" s="709"/>
      <c r="BC31" s="709"/>
      <c r="BD31" s="709"/>
      <c r="BE31" s="709"/>
      <c r="BF31" s="710"/>
      <c r="BG31" s="711">
        <v>
99</v>
      </c>
      <c r="BH31" s="712"/>
      <c r="BI31" s="712"/>
      <c r="BJ31" s="712"/>
      <c r="BK31" s="712"/>
      <c r="BL31" s="712"/>
      <c r="BM31" s="713">
        <v>
96.8</v>
      </c>
      <c r="BN31" s="712"/>
      <c r="BO31" s="712"/>
      <c r="BP31" s="712"/>
      <c r="BQ31" s="714"/>
      <c r="BR31" s="711">
        <v>
99.1</v>
      </c>
      <c r="BS31" s="712"/>
      <c r="BT31" s="712"/>
      <c r="BU31" s="712"/>
      <c r="BV31" s="712"/>
      <c r="BW31" s="712"/>
      <c r="BX31" s="713">
        <v>
96.7</v>
      </c>
      <c r="BY31" s="712"/>
      <c r="BZ31" s="712"/>
      <c r="CA31" s="712"/>
      <c r="CB31" s="714"/>
      <c r="CD31" s="731"/>
      <c r="CE31" s="732"/>
      <c r="CF31" s="673" t="s">
        <v>
314</v>
      </c>
      <c r="CG31" s="674"/>
      <c r="CH31" s="674"/>
      <c r="CI31" s="674"/>
      <c r="CJ31" s="674"/>
      <c r="CK31" s="674"/>
      <c r="CL31" s="674"/>
      <c r="CM31" s="674"/>
      <c r="CN31" s="674"/>
      <c r="CO31" s="674"/>
      <c r="CP31" s="674"/>
      <c r="CQ31" s="675"/>
      <c r="CR31" s="640">
        <v>
43352</v>
      </c>
      <c r="CS31" s="659"/>
      <c r="CT31" s="659"/>
      <c r="CU31" s="659"/>
      <c r="CV31" s="659"/>
      <c r="CW31" s="659"/>
      <c r="CX31" s="659"/>
      <c r="CY31" s="660"/>
      <c r="CZ31" s="643">
        <v>
0.5</v>
      </c>
      <c r="DA31" s="661"/>
      <c r="DB31" s="661"/>
      <c r="DC31" s="662"/>
      <c r="DD31" s="646">
        <v>
39293</v>
      </c>
      <c r="DE31" s="659"/>
      <c r="DF31" s="659"/>
      <c r="DG31" s="659"/>
      <c r="DH31" s="659"/>
      <c r="DI31" s="659"/>
      <c r="DJ31" s="659"/>
      <c r="DK31" s="660"/>
      <c r="DL31" s="646">
        <v>
39293</v>
      </c>
      <c r="DM31" s="659"/>
      <c r="DN31" s="659"/>
      <c r="DO31" s="659"/>
      <c r="DP31" s="659"/>
      <c r="DQ31" s="659"/>
      <c r="DR31" s="659"/>
      <c r="DS31" s="659"/>
      <c r="DT31" s="659"/>
      <c r="DU31" s="659"/>
      <c r="DV31" s="660"/>
      <c r="DW31" s="643">
        <v>
0.9</v>
      </c>
      <c r="DX31" s="661"/>
      <c r="DY31" s="661"/>
      <c r="DZ31" s="661"/>
      <c r="EA31" s="661"/>
      <c r="EB31" s="661"/>
      <c r="EC31" s="676"/>
    </row>
    <row r="32" spans="2:133" ht="11.25" customHeight="1" x14ac:dyDescent="0.15">
      <c r="B32" s="704" t="s">
        <v>
315</v>
      </c>
      <c r="C32" s="705"/>
      <c r="D32" s="705"/>
      <c r="E32" s="705"/>
      <c r="F32" s="705"/>
      <c r="G32" s="705"/>
      <c r="H32" s="705"/>
      <c r="I32" s="705"/>
      <c r="J32" s="705"/>
      <c r="K32" s="705"/>
      <c r="L32" s="705"/>
      <c r="M32" s="705"/>
      <c r="N32" s="705"/>
      <c r="O32" s="705"/>
      <c r="P32" s="705"/>
      <c r="Q32" s="706"/>
      <c r="R32" s="640" t="s">
        <v>
135</v>
      </c>
      <c r="S32" s="641"/>
      <c r="T32" s="641"/>
      <c r="U32" s="641"/>
      <c r="V32" s="641"/>
      <c r="W32" s="641"/>
      <c r="X32" s="641"/>
      <c r="Y32" s="642"/>
      <c r="Z32" s="677" t="s">
        <v>
135</v>
      </c>
      <c r="AA32" s="677"/>
      <c r="AB32" s="677"/>
      <c r="AC32" s="677"/>
      <c r="AD32" s="678" t="s">
        <v>
173</v>
      </c>
      <c r="AE32" s="678"/>
      <c r="AF32" s="678"/>
      <c r="AG32" s="678"/>
      <c r="AH32" s="678"/>
      <c r="AI32" s="678"/>
      <c r="AJ32" s="678"/>
      <c r="AK32" s="678"/>
      <c r="AL32" s="643" t="s">
        <v>
135</v>
      </c>
      <c r="AM32" s="644"/>
      <c r="AN32" s="644"/>
      <c r="AO32" s="679"/>
      <c r="AP32" s="717"/>
      <c r="AQ32" s="718"/>
      <c r="AR32" s="718"/>
      <c r="AS32" s="718"/>
      <c r="AT32" s="722"/>
      <c r="AU32" s="230" t="s">
        <v>
316</v>
      </c>
      <c r="AV32" s="230"/>
      <c r="AW32" s="230"/>
      <c r="AX32" s="637" t="s">
        <v>
317</v>
      </c>
      <c r="AY32" s="638"/>
      <c r="AZ32" s="638"/>
      <c r="BA32" s="638"/>
      <c r="BB32" s="638"/>
      <c r="BC32" s="638"/>
      <c r="BD32" s="638"/>
      <c r="BE32" s="638"/>
      <c r="BF32" s="639"/>
      <c r="BG32" s="724">
        <v>
99</v>
      </c>
      <c r="BH32" s="659"/>
      <c r="BI32" s="659"/>
      <c r="BJ32" s="659"/>
      <c r="BK32" s="659"/>
      <c r="BL32" s="659"/>
      <c r="BM32" s="644">
        <v>
96.8</v>
      </c>
      <c r="BN32" s="725"/>
      <c r="BO32" s="725"/>
      <c r="BP32" s="725"/>
      <c r="BQ32" s="683"/>
      <c r="BR32" s="724">
        <v>
99</v>
      </c>
      <c r="BS32" s="659"/>
      <c r="BT32" s="659"/>
      <c r="BU32" s="659"/>
      <c r="BV32" s="659"/>
      <c r="BW32" s="659"/>
      <c r="BX32" s="644">
        <v>
96.4</v>
      </c>
      <c r="BY32" s="725"/>
      <c r="BZ32" s="725"/>
      <c r="CA32" s="725"/>
      <c r="CB32" s="683"/>
      <c r="CD32" s="733"/>
      <c r="CE32" s="734"/>
      <c r="CF32" s="673" t="s">
        <v>
318</v>
      </c>
      <c r="CG32" s="674"/>
      <c r="CH32" s="674"/>
      <c r="CI32" s="674"/>
      <c r="CJ32" s="674"/>
      <c r="CK32" s="674"/>
      <c r="CL32" s="674"/>
      <c r="CM32" s="674"/>
      <c r="CN32" s="674"/>
      <c r="CO32" s="674"/>
      <c r="CP32" s="674"/>
      <c r="CQ32" s="675"/>
      <c r="CR32" s="640" t="s">
        <v>
135</v>
      </c>
      <c r="CS32" s="641"/>
      <c r="CT32" s="641"/>
      <c r="CU32" s="641"/>
      <c r="CV32" s="641"/>
      <c r="CW32" s="641"/>
      <c r="CX32" s="641"/>
      <c r="CY32" s="642"/>
      <c r="CZ32" s="643" t="s">
        <v>
135</v>
      </c>
      <c r="DA32" s="661"/>
      <c r="DB32" s="661"/>
      <c r="DC32" s="662"/>
      <c r="DD32" s="646" t="s">
        <v>
173</v>
      </c>
      <c r="DE32" s="641"/>
      <c r="DF32" s="641"/>
      <c r="DG32" s="641"/>
      <c r="DH32" s="641"/>
      <c r="DI32" s="641"/>
      <c r="DJ32" s="641"/>
      <c r="DK32" s="642"/>
      <c r="DL32" s="646" t="s">
        <v>
135</v>
      </c>
      <c r="DM32" s="641"/>
      <c r="DN32" s="641"/>
      <c r="DO32" s="641"/>
      <c r="DP32" s="641"/>
      <c r="DQ32" s="641"/>
      <c r="DR32" s="641"/>
      <c r="DS32" s="641"/>
      <c r="DT32" s="641"/>
      <c r="DU32" s="641"/>
      <c r="DV32" s="642"/>
      <c r="DW32" s="643" t="s">
        <v>
135</v>
      </c>
      <c r="DX32" s="661"/>
      <c r="DY32" s="661"/>
      <c r="DZ32" s="661"/>
      <c r="EA32" s="661"/>
      <c r="EB32" s="661"/>
      <c r="EC32" s="676"/>
    </row>
    <row r="33" spans="2:133" ht="11.25" customHeight="1" x14ac:dyDescent="0.15">
      <c r="B33" s="637" t="s">
        <v>
319</v>
      </c>
      <c r="C33" s="638"/>
      <c r="D33" s="638"/>
      <c r="E33" s="638"/>
      <c r="F33" s="638"/>
      <c r="G33" s="638"/>
      <c r="H33" s="638"/>
      <c r="I33" s="638"/>
      <c r="J33" s="638"/>
      <c r="K33" s="638"/>
      <c r="L33" s="638"/>
      <c r="M33" s="638"/>
      <c r="N33" s="638"/>
      <c r="O33" s="638"/>
      <c r="P33" s="638"/>
      <c r="Q33" s="639"/>
      <c r="R33" s="640">
        <v>
2113992</v>
      </c>
      <c r="S33" s="641"/>
      <c r="T33" s="641"/>
      <c r="U33" s="641"/>
      <c r="V33" s="641"/>
      <c r="W33" s="641"/>
      <c r="X33" s="641"/>
      <c r="Y33" s="642"/>
      <c r="Z33" s="677">
        <v>
22.6</v>
      </c>
      <c r="AA33" s="677"/>
      <c r="AB33" s="677"/>
      <c r="AC33" s="677"/>
      <c r="AD33" s="678" t="s">
        <v>
173</v>
      </c>
      <c r="AE33" s="678"/>
      <c r="AF33" s="678"/>
      <c r="AG33" s="678"/>
      <c r="AH33" s="678"/>
      <c r="AI33" s="678"/>
      <c r="AJ33" s="678"/>
      <c r="AK33" s="678"/>
      <c r="AL33" s="643" t="s">
        <v>
135</v>
      </c>
      <c r="AM33" s="644"/>
      <c r="AN33" s="644"/>
      <c r="AO33" s="679"/>
      <c r="AP33" s="719"/>
      <c r="AQ33" s="720"/>
      <c r="AR33" s="720"/>
      <c r="AS33" s="720"/>
      <c r="AT33" s="723"/>
      <c r="AU33" s="232"/>
      <c r="AV33" s="232"/>
      <c r="AW33" s="232"/>
      <c r="AX33" s="621" t="s">
        <v>
320</v>
      </c>
      <c r="AY33" s="622"/>
      <c r="AZ33" s="622"/>
      <c r="BA33" s="622"/>
      <c r="BB33" s="622"/>
      <c r="BC33" s="622"/>
      <c r="BD33" s="622"/>
      <c r="BE33" s="622"/>
      <c r="BF33" s="623"/>
      <c r="BG33" s="707">
        <v>
99</v>
      </c>
      <c r="BH33" s="625"/>
      <c r="BI33" s="625"/>
      <c r="BJ33" s="625"/>
      <c r="BK33" s="625"/>
      <c r="BL33" s="625"/>
      <c r="BM33" s="668">
        <v>
96.7</v>
      </c>
      <c r="BN33" s="625"/>
      <c r="BO33" s="625"/>
      <c r="BP33" s="625"/>
      <c r="BQ33" s="689"/>
      <c r="BR33" s="707">
        <v>
99.1</v>
      </c>
      <c r="BS33" s="625"/>
      <c r="BT33" s="625"/>
      <c r="BU33" s="625"/>
      <c r="BV33" s="625"/>
      <c r="BW33" s="625"/>
      <c r="BX33" s="668">
        <v>
96.9</v>
      </c>
      <c r="BY33" s="625"/>
      <c r="BZ33" s="625"/>
      <c r="CA33" s="625"/>
      <c r="CB33" s="689"/>
      <c r="CD33" s="673" t="s">
        <v>
321</v>
      </c>
      <c r="CE33" s="674"/>
      <c r="CF33" s="674"/>
      <c r="CG33" s="674"/>
      <c r="CH33" s="674"/>
      <c r="CI33" s="674"/>
      <c r="CJ33" s="674"/>
      <c r="CK33" s="674"/>
      <c r="CL33" s="674"/>
      <c r="CM33" s="674"/>
      <c r="CN33" s="674"/>
      <c r="CO33" s="674"/>
      <c r="CP33" s="674"/>
      <c r="CQ33" s="675"/>
      <c r="CR33" s="640">
        <v>
4609904</v>
      </c>
      <c r="CS33" s="659"/>
      <c r="CT33" s="659"/>
      <c r="CU33" s="659"/>
      <c r="CV33" s="659"/>
      <c r="CW33" s="659"/>
      <c r="CX33" s="659"/>
      <c r="CY33" s="660"/>
      <c r="CZ33" s="643">
        <v>
50.9</v>
      </c>
      <c r="DA33" s="661"/>
      <c r="DB33" s="661"/>
      <c r="DC33" s="662"/>
      <c r="DD33" s="646">
        <v>
3301121</v>
      </c>
      <c r="DE33" s="659"/>
      <c r="DF33" s="659"/>
      <c r="DG33" s="659"/>
      <c r="DH33" s="659"/>
      <c r="DI33" s="659"/>
      <c r="DJ33" s="659"/>
      <c r="DK33" s="660"/>
      <c r="DL33" s="646">
        <v>
2604543</v>
      </c>
      <c r="DM33" s="659"/>
      <c r="DN33" s="659"/>
      <c r="DO33" s="659"/>
      <c r="DP33" s="659"/>
      <c r="DQ33" s="659"/>
      <c r="DR33" s="659"/>
      <c r="DS33" s="659"/>
      <c r="DT33" s="659"/>
      <c r="DU33" s="659"/>
      <c r="DV33" s="660"/>
      <c r="DW33" s="643">
        <v>
56.7</v>
      </c>
      <c r="DX33" s="661"/>
      <c r="DY33" s="661"/>
      <c r="DZ33" s="661"/>
      <c r="EA33" s="661"/>
      <c r="EB33" s="661"/>
      <c r="EC33" s="676"/>
    </row>
    <row r="34" spans="2:133" ht="11.25" customHeight="1" x14ac:dyDescent="0.15">
      <c r="B34" s="637" t="s">
        <v>
322</v>
      </c>
      <c r="C34" s="638"/>
      <c r="D34" s="638"/>
      <c r="E34" s="638"/>
      <c r="F34" s="638"/>
      <c r="G34" s="638"/>
      <c r="H34" s="638"/>
      <c r="I34" s="638"/>
      <c r="J34" s="638"/>
      <c r="K34" s="638"/>
      <c r="L34" s="638"/>
      <c r="M34" s="638"/>
      <c r="N34" s="638"/>
      <c r="O34" s="638"/>
      <c r="P34" s="638"/>
      <c r="Q34" s="639"/>
      <c r="R34" s="640">
        <v>
88892</v>
      </c>
      <c r="S34" s="641"/>
      <c r="T34" s="641"/>
      <c r="U34" s="641"/>
      <c r="V34" s="641"/>
      <c r="W34" s="641"/>
      <c r="X34" s="641"/>
      <c r="Y34" s="642"/>
      <c r="Z34" s="677">
        <v>
0.9</v>
      </c>
      <c r="AA34" s="677"/>
      <c r="AB34" s="677"/>
      <c r="AC34" s="677"/>
      <c r="AD34" s="678">
        <v>
80454</v>
      </c>
      <c r="AE34" s="678"/>
      <c r="AF34" s="678"/>
      <c r="AG34" s="678"/>
      <c r="AH34" s="678"/>
      <c r="AI34" s="678"/>
      <c r="AJ34" s="678"/>
      <c r="AK34" s="678"/>
      <c r="AL34" s="643">
        <v>
1.9</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
323</v>
      </c>
      <c r="CE34" s="674"/>
      <c r="CF34" s="674"/>
      <c r="CG34" s="674"/>
      <c r="CH34" s="674"/>
      <c r="CI34" s="674"/>
      <c r="CJ34" s="674"/>
      <c r="CK34" s="674"/>
      <c r="CL34" s="674"/>
      <c r="CM34" s="674"/>
      <c r="CN34" s="674"/>
      <c r="CO34" s="674"/>
      <c r="CP34" s="674"/>
      <c r="CQ34" s="675"/>
      <c r="CR34" s="640">
        <v>
1431793</v>
      </c>
      <c r="CS34" s="641"/>
      <c r="CT34" s="641"/>
      <c r="CU34" s="641"/>
      <c r="CV34" s="641"/>
      <c r="CW34" s="641"/>
      <c r="CX34" s="641"/>
      <c r="CY34" s="642"/>
      <c r="CZ34" s="643">
        <v>
15.8</v>
      </c>
      <c r="DA34" s="661"/>
      <c r="DB34" s="661"/>
      <c r="DC34" s="662"/>
      <c r="DD34" s="646">
        <v>
967699</v>
      </c>
      <c r="DE34" s="641"/>
      <c r="DF34" s="641"/>
      <c r="DG34" s="641"/>
      <c r="DH34" s="641"/>
      <c r="DI34" s="641"/>
      <c r="DJ34" s="641"/>
      <c r="DK34" s="642"/>
      <c r="DL34" s="646">
        <v>
776955</v>
      </c>
      <c r="DM34" s="641"/>
      <c r="DN34" s="641"/>
      <c r="DO34" s="641"/>
      <c r="DP34" s="641"/>
      <c r="DQ34" s="641"/>
      <c r="DR34" s="641"/>
      <c r="DS34" s="641"/>
      <c r="DT34" s="641"/>
      <c r="DU34" s="641"/>
      <c r="DV34" s="642"/>
      <c r="DW34" s="643">
        <v>
16.899999999999999</v>
      </c>
      <c r="DX34" s="661"/>
      <c r="DY34" s="661"/>
      <c r="DZ34" s="661"/>
      <c r="EA34" s="661"/>
      <c r="EB34" s="661"/>
      <c r="EC34" s="676"/>
    </row>
    <row r="35" spans="2:133" ht="11.25" customHeight="1" x14ac:dyDescent="0.15">
      <c r="B35" s="637" t="s">
        <v>
324</v>
      </c>
      <c r="C35" s="638"/>
      <c r="D35" s="638"/>
      <c r="E35" s="638"/>
      <c r="F35" s="638"/>
      <c r="G35" s="638"/>
      <c r="H35" s="638"/>
      <c r="I35" s="638"/>
      <c r="J35" s="638"/>
      <c r="K35" s="638"/>
      <c r="L35" s="638"/>
      <c r="M35" s="638"/>
      <c r="N35" s="638"/>
      <c r="O35" s="638"/>
      <c r="P35" s="638"/>
      <c r="Q35" s="639"/>
      <c r="R35" s="640">
        <v>
3168</v>
      </c>
      <c r="S35" s="641"/>
      <c r="T35" s="641"/>
      <c r="U35" s="641"/>
      <c r="V35" s="641"/>
      <c r="W35" s="641"/>
      <c r="X35" s="641"/>
      <c r="Y35" s="642"/>
      <c r="Z35" s="677">
        <v>
0</v>
      </c>
      <c r="AA35" s="677"/>
      <c r="AB35" s="677"/>
      <c r="AC35" s="677"/>
      <c r="AD35" s="678" t="s">
        <v>
135</v>
      </c>
      <c r="AE35" s="678"/>
      <c r="AF35" s="678"/>
      <c r="AG35" s="678"/>
      <c r="AH35" s="678"/>
      <c r="AI35" s="678"/>
      <c r="AJ35" s="678"/>
      <c r="AK35" s="678"/>
      <c r="AL35" s="643" t="s">
        <v>
135</v>
      </c>
      <c r="AM35" s="644"/>
      <c r="AN35" s="644"/>
      <c r="AO35" s="679"/>
      <c r="AP35" s="235"/>
      <c r="AQ35" s="701" t="s">
        <v>
325</v>
      </c>
      <c r="AR35" s="702"/>
      <c r="AS35" s="702"/>
      <c r="AT35" s="702"/>
      <c r="AU35" s="702"/>
      <c r="AV35" s="702"/>
      <c r="AW35" s="702"/>
      <c r="AX35" s="702"/>
      <c r="AY35" s="702"/>
      <c r="AZ35" s="702"/>
      <c r="BA35" s="702"/>
      <c r="BB35" s="702"/>
      <c r="BC35" s="702"/>
      <c r="BD35" s="702"/>
      <c r="BE35" s="702"/>
      <c r="BF35" s="703"/>
      <c r="BG35" s="701" t="s">
        <v>
326</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
327</v>
      </c>
      <c r="CE35" s="674"/>
      <c r="CF35" s="674"/>
      <c r="CG35" s="674"/>
      <c r="CH35" s="674"/>
      <c r="CI35" s="674"/>
      <c r="CJ35" s="674"/>
      <c r="CK35" s="674"/>
      <c r="CL35" s="674"/>
      <c r="CM35" s="674"/>
      <c r="CN35" s="674"/>
      <c r="CO35" s="674"/>
      <c r="CP35" s="674"/>
      <c r="CQ35" s="675"/>
      <c r="CR35" s="640">
        <v>
44256</v>
      </c>
      <c r="CS35" s="659"/>
      <c r="CT35" s="659"/>
      <c r="CU35" s="659"/>
      <c r="CV35" s="659"/>
      <c r="CW35" s="659"/>
      <c r="CX35" s="659"/>
      <c r="CY35" s="660"/>
      <c r="CZ35" s="643">
        <v>
0.5</v>
      </c>
      <c r="DA35" s="661"/>
      <c r="DB35" s="661"/>
      <c r="DC35" s="662"/>
      <c r="DD35" s="646">
        <v>
41762</v>
      </c>
      <c r="DE35" s="659"/>
      <c r="DF35" s="659"/>
      <c r="DG35" s="659"/>
      <c r="DH35" s="659"/>
      <c r="DI35" s="659"/>
      <c r="DJ35" s="659"/>
      <c r="DK35" s="660"/>
      <c r="DL35" s="646">
        <v>
41762</v>
      </c>
      <c r="DM35" s="659"/>
      <c r="DN35" s="659"/>
      <c r="DO35" s="659"/>
      <c r="DP35" s="659"/>
      <c r="DQ35" s="659"/>
      <c r="DR35" s="659"/>
      <c r="DS35" s="659"/>
      <c r="DT35" s="659"/>
      <c r="DU35" s="659"/>
      <c r="DV35" s="660"/>
      <c r="DW35" s="643">
        <v>
0.9</v>
      </c>
      <c r="DX35" s="661"/>
      <c r="DY35" s="661"/>
      <c r="DZ35" s="661"/>
      <c r="EA35" s="661"/>
      <c r="EB35" s="661"/>
      <c r="EC35" s="676"/>
    </row>
    <row r="36" spans="2:133" ht="11.25" customHeight="1" x14ac:dyDescent="0.15">
      <c r="B36" s="637" t="s">
        <v>
328</v>
      </c>
      <c r="C36" s="638"/>
      <c r="D36" s="638"/>
      <c r="E36" s="638"/>
      <c r="F36" s="638"/>
      <c r="G36" s="638"/>
      <c r="H36" s="638"/>
      <c r="I36" s="638"/>
      <c r="J36" s="638"/>
      <c r="K36" s="638"/>
      <c r="L36" s="638"/>
      <c r="M36" s="638"/>
      <c r="N36" s="638"/>
      <c r="O36" s="638"/>
      <c r="P36" s="638"/>
      <c r="Q36" s="639"/>
      <c r="R36" s="640">
        <v>
22586</v>
      </c>
      <c r="S36" s="641"/>
      <c r="T36" s="641"/>
      <c r="U36" s="641"/>
      <c r="V36" s="641"/>
      <c r="W36" s="641"/>
      <c r="X36" s="641"/>
      <c r="Y36" s="642"/>
      <c r="Z36" s="677">
        <v>
0.2</v>
      </c>
      <c r="AA36" s="677"/>
      <c r="AB36" s="677"/>
      <c r="AC36" s="677"/>
      <c r="AD36" s="678" t="s">
        <v>
135</v>
      </c>
      <c r="AE36" s="678"/>
      <c r="AF36" s="678"/>
      <c r="AG36" s="678"/>
      <c r="AH36" s="678"/>
      <c r="AI36" s="678"/>
      <c r="AJ36" s="678"/>
      <c r="AK36" s="678"/>
      <c r="AL36" s="643" t="s">
        <v>
135</v>
      </c>
      <c r="AM36" s="644"/>
      <c r="AN36" s="644"/>
      <c r="AO36" s="679"/>
      <c r="AP36" s="235"/>
      <c r="AQ36" s="692" t="s">
        <v>
329</v>
      </c>
      <c r="AR36" s="693"/>
      <c r="AS36" s="693"/>
      <c r="AT36" s="693"/>
      <c r="AU36" s="693"/>
      <c r="AV36" s="693"/>
      <c r="AW36" s="693"/>
      <c r="AX36" s="693"/>
      <c r="AY36" s="694"/>
      <c r="AZ36" s="695">
        <v>
1239391</v>
      </c>
      <c r="BA36" s="696"/>
      <c r="BB36" s="696"/>
      <c r="BC36" s="696"/>
      <c r="BD36" s="696"/>
      <c r="BE36" s="696"/>
      <c r="BF36" s="697"/>
      <c r="BG36" s="698" t="s">
        <v>
330</v>
      </c>
      <c r="BH36" s="699"/>
      <c r="BI36" s="699"/>
      <c r="BJ36" s="699"/>
      <c r="BK36" s="699"/>
      <c r="BL36" s="699"/>
      <c r="BM36" s="699"/>
      <c r="BN36" s="699"/>
      <c r="BO36" s="699"/>
      <c r="BP36" s="699"/>
      <c r="BQ36" s="699"/>
      <c r="BR36" s="699"/>
      <c r="BS36" s="699"/>
      <c r="BT36" s="699"/>
      <c r="BU36" s="700"/>
      <c r="BV36" s="695">
        <v>
47498</v>
      </c>
      <c r="BW36" s="696"/>
      <c r="BX36" s="696"/>
      <c r="BY36" s="696"/>
      <c r="BZ36" s="696"/>
      <c r="CA36" s="696"/>
      <c r="CB36" s="697"/>
      <c r="CD36" s="673" t="s">
        <v>
331</v>
      </c>
      <c r="CE36" s="674"/>
      <c r="CF36" s="674"/>
      <c r="CG36" s="674"/>
      <c r="CH36" s="674"/>
      <c r="CI36" s="674"/>
      <c r="CJ36" s="674"/>
      <c r="CK36" s="674"/>
      <c r="CL36" s="674"/>
      <c r="CM36" s="674"/>
      <c r="CN36" s="674"/>
      <c r="CO36" s="674"/>
      <c r="CP36" s="674"/>
      <c r="CQ36" s="675"/>
      <c r="CR36" s="640">
        <v>
1660359</v>
      </c>
      <c r="CS36" s="641"/>
      <c r="CT36" s="641"/>
      <c r="CU36" s="641"/>
      <c r="CV36" s="641"/>
      <c r="CW36" s="641"/>
      <c r="CX36" s="641"/>
      <c r="CY36" s="642"/>
      <c r="CZ36" s="643">
        <v>
18.3</v>
      </c>
      <c r="DA36" s="661"/>
      <c r="DB36" s="661"/>
      <c r="DC36" s="662"/>
      <c r="DD36" s="646">
        <v>
1194852</v>
      </c>
      <c r="DE36" s="641"/>
      <c r="DF36" s="641"/>
      <c r="DG36" s="641"/>
      <c r="DH36" s="641"/>
      <c r="DI36" s="641"/>
      <c r="DJ36" s="641"/>
      <c r="DK36" s="642"/>
      <c r="DL36" s="646">
        <v>
1151732</v>
      </c>
      <c r="DM36" s="641"/>
      <c r="DN36" s="641"/>
      <c r="DO36" s="641"/>
      <c r="DP36" s="641"/>
      <c r="DQ36" s="641"/>
      <c r="DR36" s="641"/>
      <c r="DS36" s="641"/>
      <c r="DT36" s="641"/>
      <c r="DU36" s="641"/>
      <c r="DV36" s="642"/>
      <c r="DW36" s="643">
        <v>
25.1</v>
      </c>
      <c r="DX36" s="661"/>
      <c r="DY36" s="661"/>
      <c r="DZ36" s="661"/>
      <c r="EA36" s="661"/>
      <c r="EB36" s="661"/>
      <c r="EC36" s="676"/>
    </row>
    <row r="37" spans="2:133" ht="11.25" customHeight="1" x14ac:dyDescent="0.15">
      <c r="B37" s="637" t="s">
        <v>
332</v>
      </c>
      <c r="C37" s="638"/>
      <c r="D37" s="638"/>
      <c r="E37" s="638"/>
      <c r="F37" s="638"/>
      <c r="G37" s="638"/>
      <c r="H37" s="638"/>
      <c r="I37" s="638"/>
      <c r="J37" s="638"/>
      <c r="K37" s="638"/>
      <c r="L37" s="638"/>
      <c r="M37" s="638"/>
      <c r="N37" s="638"/>
      <c r="O37" s="638"/>
      <c r="P37" s="638"/>
      <c r="Q37" s="639"/>
      <c r="R37" s="640">
        <v>
233400</v>
      </c>
      <c r="S37" s="641"/>
      <c r="T37" s="641"/>
      <c r="U37" s="641"/>
      <c r="V37" s="641"/>
      <c r="W37" s="641"/>
      <c r="X37" s="641"/>
      <c r="Y37" s="642"/>
      <c r="Z37" s="677">
        <v>
2.5</v>
      </c>
      <c r="AA37" s="677"/>
      <c r="AB37" s="677"/>
      <c r="AC37" s="677"/>
      <c r="AD37" s="678" t="s">
        <v>
135</v>
      </c>
      <c r="AE37" s="678"/>
      <c r="AF37" s="678"/>
      <c r="AG37" s="678"/>
      <c r="AH37" s="678"/>
      <c r="AI37" s="678"/>
      <c r="AJ37" s="678"/>
      <c r="AK37" s="678"/>
      <c r="AL37" s="643" t="s">
        <v>
135</v>
      </c>
      <c r="AM37" s="644"/>
      <c r="AN37" s="644"/>
      <c r="AO37" s="679"/>
      <c r="AQ37" s="680" t="s">
        <v>
333</v>
      </c>
      <c r="AR37" s="681"/>
      <c r="AS37" s="681"/>
      <c r="AT37" s="681"/>
      <c r="AU37" s="681"/>
      <c r="AV37" s="681"/>
      <c r="AW37" s="681"/>
      <c r="AX37" s="681"/>
      <c r="AY37" s="682"/>
      <c r="AZ37" s="640">
        <v>
326031</v>
      </c>
      <c r="BA37" s="641"/>
      <c r="BB37" s="641"/>
      <c r="BC37" s="641"/>
      <c r="BD37" s="659"/>
      <c r="BE37" s="659"/>
      <c r="BF37" s="683"/>
      <c r="BG37" s="673" t="s">
        <v>
334</v>
      </c>
      <c r="BH37" s="674"/>
      <c r="BI37" s="674"/>
      <c r="BJ37" s="674"/>
      <c r="BK37" s="674"/>
      <c r="BL37" s="674"/>
      <c r="BM37" s="674"/>
      <c r="BN37" s="674"/>
      <c r="BO37" s="674"/>
      <c r="BP37" s="674"/>
      <c r="BQ37" s="674"/>
      <c r="BR37" s="674"/>
      <c r="BS37" s="674"/>
      <c r="BT37" s="674"/>
      <c r="BU37" s="675"/>
      <c r="BV37" s="640">
        <v>
-73048</v>
      </c>
      <c r="BW37" s="641"/>
      <c r="BX37" s="641"/>
      <c r="BY37" s="641"/>
      <c r="BZ37" s="641"/>
      <c r="CA37" s="641"/>
      <c r="CB37" s="684"/>
      <c r="CD37" s="673" t="s">
        <v>
335</v>
      </c>
      <c r="CE37" s="674"/>
      <c r="CF37" s="674"/>
      <c r="CG37" s="674"/>
      <c r="CH37" s="674"/>
      <c r="CI37" s="674"/>
      <c r="CJ37" s="674"/>
      <c r="CK37" s="674"/>
      <c r="CL37" s="674"/>
      <c r="CM37" s="674"/>
      <c r="CN37" s="674"/>
      <c r="CO37" s="674"/>
      <c r="CP37" s="674"/>
      <c r="CQ37" s="675"/>
      <c r="CR37" s="640">
        <v>
226119</v>
      </c>
      <c r="CS37" s="659"/>
      <c r="CT37" s="659"/>
      <c r="CU37" s="659"/>
      <c r="CV37" s="659"/>
      <c r="CW37" s="659"/>
      <c r="CX37" s="659"/>
      <c r="CY37" s="660"/>
      <c r="CZ37" s="643">
        <v>
2.5</v>
      </c>
      <c r="DA37" s="661"/>
      <c r="DB37" s="661"/>
      <c r="DC37" s="662"/>
      <c r="DD37" s="646">
        <v>
129319</v>
      </c>
      <c r="DE37" s="659"/>
      <c r="DF37" s="659"/>
      <c r="DG37" s="659"/>
      <c r="DH37" s="659"/>
      <c r="DI37" s="659"/>
      <c r="DJ37" s="659"/>
      <c r="DK37" s="660"/>
      <c r="DL37" s="646">
        <v>
118308</v>
      </c>
      <c r="DM37" s="659"/>
      <c r="DN37" s="659"/>
      <c r="DO37" s="659"/>
      <c r="DP37" s="659"/>
      <c r="DQ37" s="659"/>
      <c r="DR37" s="659"/>
      <c r="DS37" s="659"/>
      <c r="DT37" s="659"/>
      <c r="DU37" s="659"/>
      <c r="DV37" s="660"/>
      <c r="DW37" s="643">
        <v>
2.6</v>
      </c>
      <c r="DX37" s="661"/>
      <c r="DY37" s="661"/>
      <c r="DZ37" s="661"/>
      <c r="EA37" s="661"/>
      <c r="EB37" s="661"/>
      <c r="EC37" s="676"/>
    </row>
    <row r="38" spans="2:133" ht="11.25" customHeight="1" x14ac:dyDescent="0.15">
      <c r="B38" s="637" t="s">
        <v>
336</v>
      </c>
      <c r="C38" s="638"/>
      <c r="D38" s="638"/>
      <c r="E38" s="638"/>
      <c r="F38" s="638"/>
      <c r="G38" s="638"/>
      <c r="H38" s="638"/>
      <c r="I38" s="638"/>
      <c r="J38" s="638"/>
      <c r="K38" s="638"/>
      <c r="L38" s="638"/>
      <c r="M38" s="638"/>
      <c r="N38" s="638"/>
      <c r="O38" s="638"/>
      <c r="P38" s="638"/>
      <c r="Q38" s="639"/>
      <c r="R38" s="640">
        <v>
1041269</v>
      </c>
      <c r="S38" s="641"/>
      <c r="T38" s="641"/>
      <c r="U38" s="641"/>
      <c r="V38" s="641"/>
      <c r="W38" s="641"/>
      <c r="X38" s="641"/>
      <c r="Y38" s="642"/>
      <c r="Z38" s="677">
        <v>
11.1</v>
      </c>
      <c r="AA38" s="677"/>
      <c r="AB38" s="677"/>
      <c r="AC38" s="677"/>
      <c r="AD38" s="678">
        <v>
1352</v>
      </c>
      <c r="AE38" s="678"/>
      <c r="AF38" s="678"/>
      <c r="AG38" s="678"/>
      <c r="AH38" s="678"/>
      <c r="AI38" s="678"/>
      <c r="AJ38" s="678"/>
      <c r="AK38" s="678"/>
      <c r="AL38" s="643">
        <v>
0</v>
      </c>
      <c r="AM38" s="644"/>
      <c r="AN38" s="644"/>
      <c r="AO38" s="679"/>
      <c r="AQ38" s="680" t="s">
        <v>
337</v>
      </c>
      <c r="AR38" s="681"/>
      <c r="AS38" s="681"/>
      <c r="AT38" s="681"/>
      <c r="AU38" s="681"/>
      <c r="AV38" s="681"/>
      <c r="AW38" s="681"/>
      <c r="AX38" s="681"/>
      <c r="AY38" s="682"/>
      <c r="AZ38" s="640">
        <v>
212279</v>
      </c>
      <c r="BA38" s="641"/>
      <c r="BB38" s="641"/>
      <c r="BC38" s="641"/>
      <c r="BD38" s="659"/>
      <c r="BE38" s="659"/>
      <c r="BF38" s="683"/>
      <c r="BG38" s="673" t="s">
        <v>
338</v>
      </c>
      <c r="BH38" s="674"/>
      <c r="BI38" s="674"/>
      <c r="BJ38" s="674"/>
      <c r="BK38" s="674"/>
      <c r="BL38" s="674"/>
      <c r="BM38" s="674"/>
      <c r="BN38" s="674"/>
      <c r="BO38" s="674"/>
      <c r="BP38" s="674"/>
      <c r="BQ38" s="674"/>
      <c r="BR38" s="674"/>
      <c r="BS38" s="674"/>
      <c r="BT38" s="674"/>
      <c r="BU38" s="675"/>
      <c r="BV38" s="640">
        <v>
2537</v>
      </c>
      <c r="BW38" s="641"/>
      <c r="BX38" s="641"/>
      <c r="BY38" s="641"/>
      <c r="BZ38" s="641"/>
      <c r="CA38" s="641"/>
      <c r="CB38" s="684"/>
      <c r="CD38" s="673" t="s">
        <v>
339</v>
      </c>
      <c r="CE38" s="674"/>
      <c r="CF38" s="674"/>
      <c r="CG38" s="674"/>
      <c r="CH38" s="674"/>
      <c r="CI38" s="674"/>
      <c r="CJ38" s="674"/>
      <c r="CK38" s="674"/>
      <c r="CL38" s="674"/>
      <c r="CM38" s="674"/>
      <c r="CN38" s="674"/>
      <c r="CO38" s="674"/>
      <c r="CP38" s="674"/>
      <c r="CQ38" s="675"/>
      <c r="CR38" s="640">
        <v>
1027112</v>
      </c>
      <c r="CS38" s="641"/>
      <c r="CT38" s="641"/>
      <c r="CU38" s="641"/>
      <c r="CV38" s="641"/>
      <c r="CW38" s="641"/>
      <c r="CX38" s="641"/>
      <c r="CY38" s="642"/>
      <c r="CZ38" s="643">
        <v>
11.3</v>
      </c>
      <c r="DA38" s="661"/>
      <c r="DB38" s="661"/>
      <c r="DC38" s="662"/>
      <c r="DD38" s="646">
        <v>
776458</v>
      </c>
      <c r="DE38" s="641"/>
      <c r="DF38" s="641"/>
      <c r="DG38" s="641"/>
      <c r="DH38" s="641"/>
      <c r="DI38" s="641"/>
      <c r="DJ38" s="641"/>
      <c r="DK38" s="642"/>
      <c r="DL38" s="646">
        <v>
634094</v>
      </c>
      <c r="DM38" s="641"/>
      <c r="DN38" s="641"/>
      <c r="DO38" s="641"/>
      <c r="DP38" s="641"/>
      <c r="DQ38" s="641"/>
      <c r="DR38" s="641"/>
      <c r="DS38" s="641"/>
      <c r="DT38" s="641"/>
      <c r="DU38" s="641"/>
      <c r="DV38" s="642"/>
      <c r="DW38" s="643">
        <v>
13.8</v>
      </c>
      <c r="DX38" s="661"/>
      <c r="DY38" s="661"/>
      <c r="DZ38" s="661"/>
      <c r="EA38" s="661"/>
      <c r="EB38" s="661"/>
      <c r="EC38" s="676"/>
    </row>
    <row r="39" spans="2:133" ht="11.25" customHeight="1" x14ac:dyDescent="0.15">
      <c r="B39" s="637" t="s">
        <v>
340</v>
      </c>
      <c r="C39" s="638"/>
      <c r="D39" s="638"/>
      <c r="E39" s="638"/>
      <c r="F39" s="638"/>
      <c r="G39" s="638"/>
      <c r="H39" s="638"/>
      <c r="I39" s="638"/>
      <c r="J39" s="638"/>
      <c r="K39" s="638"/>
      <c r="L39" s="638"/>
      <c r="M39" s="638"/>
      <c r="N39" s="638"/>
      <c r="O39" s="638"/>
      <c r="P39" s="638"/>
      <c r="Q39" s="639"/>
      <c r="R39" s="640">
        <v>
419213</v>
      </c>
      <c r="S39" s="641"/>
      <c r="T39" s="641"/>
      <c r="U39" s="641"/>
      <c r="V39" s="641"/>
      <c r="W39" s="641"/>
      <c r="X39" s="641"/>
      <c r="Y39" s="642"/>
      <c r="Z39" s="677">
        <v>
4.5</v>
      </c>
      <c r="AA39" s="677"/>
      <c r="AB39" s="677"/>
      <c r="AC39" s="677"/>
      <c r="AD39" s="678" t="s">
        <v>
173</v>
      </c>
      <c r="AE39" s="678"/>
      <c r="AF39" s="678"/>
      <c r="AG39" s="678"/>
      <c r="AH39" s="678"/>
      <c r="AI39" s="678"/>
      <c r="AJ39" s="678"/>
      <c r="AK39" s="678"/>
      <c r="AL39" s="643" t="s">
        <v>
135</v>
      </c>
      <c r="AM39" s="644"/>
      <c r="AN39" s="644"/>
      <c r="AO39" s="679"/>
      <c r="AQ39" s="680" t="s">
        <v>
341</v>
      </c>
      <c r="AR39" s="681"/>
      <c r="AS39" s="681"/>
      <c r="AT39" s="681"/>
      <c r="AU39" s="681"/>
      <c r="AV39" s="681"/>
      <c r="AW39" s="681"/>
      <c r="AX39" s="681"/>
      <c r="AY39" s="682"/>
      <c r="AZ39" s="640" t="s">
        <v>
135</v>
      </c>
      <c r="BA39" s="641"/>
      <c r="BB39" s="641"/>
      <c r="BC39" s="641"/>
      <c r="BD39" s="659"/>
      <c r="BE39" s="659"/>
      <c r="BF39" s="683"/>
      <c r="BG39" s="673" t="s">
        <v>
342</v>
      </c>
      <c r="BH39" s="674"/>
      <c r="BI39" s="674"/>
      <c r="BJ39" s="674"/>
      <c r="BK39" s="674"/>
      <c r="BL39" s="674"/>
      <c r="BM39" s="674"/>
      <c r="BN39" s="674"/>
      <c r="BO39" s="674"/>
      <c r="BP39" s="674"/>
      <c r="BQ39" s="674"/>
      <c r="BR39" s="674"/>
      <c r="BS39" s="674"/>
      <c r="BT39" s="674"/>
      <c r="BU39" s="675"/>
      <c r="BV39" s="640">
        <v>
4129</v>
      </c>
      <c r="BW39" s="641"/>
      <c r="BX39" s="641"/>
      <c r="BY39" s="641"/>
      <c r="BZ39" s="641"/>
      <c r="CA39" s="641"/>
      <c r="CB39" s="684"/>
      <c r="CD39" s="673" t="s">
        <v>
343</v>
      </c>
      <c r="CE39" s="674"/>
      <c r="CF39" s="674"/>
      <c r="CG39" s="674"/>
      <c r="CH39" s="674"/>
      <c r="CI39" s="674"/>
      <c r="CJ39" s="674"/>
      <c r="CK39" s="674"/>
      <c r="CL39" s="674"/>
      <c r="CM39" s="674"/>
      <c r="CN39" s="674"/>
      <c r="CO39" s="674"/>
      <c r="CP39" s="674"/>
      <c r="CQ39" s="675"/>
      <c r="CR39" s="640">
        <v>
442384</v>
      </c>
      <c r="CS39" s="659"/>
      <c r="CT39" s="659"/>
      <c r="CU39" s="659"/>
      <c r="CV39" s="659"/>
      <c r="CW39" s="659"/>
      <c r="CX39" s="659"/>
      <c r="CY39" s="660"/>
      <c r="CZ39" s="643">
        <v>
4.9000000000000004</v>
      </c>
      <c r="DA39" s="661"/>
      <c r="DB39" s="661"/>
      <c r="DC39" s="662"/>
      <c r="DD39" s="646">
        <v>
320350</v>
      </c>
      <c r="DE39" s="659"/>
      <c r="DF39" s="659"/>
      <c r="DG39" s="659"/>
      <c r="DH39" s="659"/>
      <c r="DI39" s="659"/>
      <c r="DJ39" s="659"/>
      <c r="DK39" s="660"/>
      <c r="DL39" s="646" t="s">
        <v>
173</v>
      </c>
      <c r="DM39" s="659"/>
      <c r="DN39" s="659"/>
      <c r="DO39" s="659"/>
      <c r="DP39" s="659"/>
      <c r="DQ39" s="659"/>
      <c r="DR39" s="659"/>
      <c r="DS39" s="659"/>
      <c r="DT39" s="659"/>
      <c r="DU39" s="659"/>
      <c r="DV39" s="660"/>
      <c r="DW39" s="643" t="s">
        <v>
135</v>
      </c>
      <c r="DX39" s="661"/>
      <c r="DY39" s="661"/>
      <c r="DZ39" s="661"/>
      <c r="EA39" s="661"/>
      <c r="EB39" s="661"/>
      <c r="EC39" s="676"/>
    </row>
    <row r="40" spans="2:133" ht="11.25" customHeight="1" x14ac:dyDescent="0.15">
      <c r="B40" s="637" t="s">
        <v>
344</v>
      </c>
      <c r="C40" s="638"/>
      <c r="D40" s="638"/>
      <c r="E40" s="638"/>
      <c r="F40" s="638"/>
      <c r="G40" s="638"/>
      <c r="H40" s="638"/>
      <c r="I40" s="638"/>
      <c r="J40" s="638"/>
      <c r="K40" s="638"/>
      <c r="L40" s="638"/>
      <c r="M40" s="638"/>
      <c r="N40" s="638"/>
      <c r="O40" s="638"/>
      <c r="P40" s="638"/>
      <c r="Q40" s="639"/>
      <c r="R40" s="640" t="s">
        <v>
135</v>
      </c>
      <c r="S40" s="641"/>
      <c r="T40" s="641"/>
      <c r="U40" s="641"/>
      <c r="V40" s="641"/>
      <c r="W40" s="641"/>
      <c r="X40" s="641"/>
      <c r="Y40" s="642"/>
      <c r="Z40" s="677" t="s">
        <v>
135</v>
      </c>
      <c r="AA40" s="677"/>
      <c r="AB40" s="677"/>
      <c r="AC40" s="677"/>
      <c r="AD40" s="678" t="s">
        <v>
135</v>
      </c>
      <c r="AE40" s="678"/>
      <c r="AF40" s="678"/>
      <c r="AG40" s="678"/>
      <c r="AH40" s="678"/>
      <c r="AI40" s="678"/>
      <c r="AJ40" s="678"/>
      <c r="AK40" s="678"/>
      <c r="AL40" s="643" t="s">
        <v>
135</v>
      </c>
      <c r="AM40" s="644"/>
      <c r="AN40" s="644"/>
      <c r="AO40" s="679"/>
      <c r="AQ40" s="680" t="s">
        <v>
345</v>
      </c>
      <c r="AR40" s="681"/>
      <c r="AS40" s="681"/>
      <c r="AT40" s="681"/>
      <c r="AU40" s="681"/>
      <c r="AV40" s="681"/>
      <c r="AW40" s="681"/>
      <c r="AX40" s="681"/>
      <c r="AY40" s="682"/>
      <c r="AZ40" s="640" t="s">
        <v>
135</v>
      </c>
      <c r="BA40" s="641"/>
      <c r="BB40" s="641"/>
      <c r="BC40" s="641"/>
      <c r="BD40" s="659"/>
      <c r="BE40" s="659"/>
      <c r="BF40" s="683"/>
      <c r="BG40" s="685" t="s">
        <v>
346</v>
      </c>
      <c r="BH40" s="686"/>
      <c r="BI40" s="686"/>
      <c r="BJ40" s="686"/>
      <c r="BK40" s="686"/>
      <c r="BL40" s="236"/>
      <c r="BM40" s="674" t="s">
        <v>
347</v>
      </c>
      <c r="BN40" s="674"/>
      <c r="BO40" s="674"/>
      <c r="BP40" s="674"/>
      <c r="BQ40" s="674"/>
      <c r="BR40" s="674"/>
      <c r="BS40" s="674"/>
      <c r="BT40" s="674"/>
      <c r="BU40" s="675"/>
      <c r="BV40" s="640">
        <v>
81</v>
      </c>
      <c r="BW40" s="641"/>
      <c r="BX40" s="641"/>
      <c r="BY40" s="641"/>
      <c r="BZ40" s="641"/>
      <c r="CA40" s="641"/>
      <c r="CB40" s="684"/>
      <c r="CD40" s="673" t="s">
        <v>
348</v>
      </c>
      <c r="CE40" s="674"/>
      <c r="CF40" s="674"/>
      <c r="CG40" s="674"/>
      <c r="CH40" s="674"/>
      <c r="CI40" s="674"/>
      <c r="CJ40" s="674"/>
      <c r="CK40" s="674"/>
      <c r="CL40" s="674"/>
      <c r="CM40" s="674"/>
      <c r="CN40" s="674"/>
      <c r="CO40" s="674"/>
      <c r="CP40" s="674"/>
      <c r="CQ40" s="675"/>
      <c r="CR40" s="640">
        <v>
4000</v>
      </c>
      <c r="CS40" s="641"/>
      <c r="CT40" s="641"/>
      <c r="CU40" s="641"/>
      <c r="CV40" s="641"/>
      <c r="CW40" s="641"/>
      <c r="CX40" s="641"/>
      <c r="CY40" s="642"/>
      <c r="CZ40" s="643">
        <v>
0</v>
      </c>
      <c r="DA40" s="661"/>
      <c r="DB40" s="661"/>
      <c r="DC40" s="662"/>
      <c r="DD40" s="646" t="s">
        <v>
135</v>
      </c>
      <c r="DE40" s="641"/>
      <c r="DF40" s="641"/>
      <c r="DG40" s="641"/>
      <c r="DH40" s="641"/>
      <c r="DI40" s="641"/>
      <c r="DJ40" s="641"/>
      <c r="DK40" s="642"/>
      <c r="DL40" s="646" t="s">
        <v>
135</v>
      </c>
      <c r="DM40" s="641"/>
      <c r="DN40" s="641"/>
      <c r="DO40" s="641"/>
      <c r="DP40" s="641"/>
      <c r="DQ40" s="641"/>
      <c r="DR40" s="641"/>
      <c r="DS40" s="641"/>
      <c r="DT40" s="641"/>
      <c r="DU40" s="641"/>
      <c r="DV40" s="642"/>
      <c r="DW40" s="643" t="s">
        <v>
135</v>
      </c>
      <c r="DX40" s="661"/>
      <c r="DY40" s="661"/>
      <c r="DZ40" s="661"/>
      <c r="EA40" s="661"/>
      <c r="EB40" s="661"/>
      <c r="EC40" s="676"/>
    </row>
    <row r="41" spans="2:133" ht="11.25" customHeight="1" x14ac:dyDescent="0.15">
      <c r="B41" s="637" t="s">
        <v>
349</v>
      </c>
      <c r="C41" s="638"/>
      <c r="D41" s="638"/>
      <c r="E41" s="638"/>
      <c r="F41" s="638"/>
      <c r="G41" s="638"/>
      <c r="H41" s="638"/>
      <c r="I41" s="638"/>
      <c r="J41" s="638"/>
      <c r="K41" s="638"/>
      <c r="L41" s="638"/>
      <c r="M41" s="638"/>
      <c r="N41" s="638"/>
      <c r="O41" s="638"/>
      <c r="P41" s="638"/>
      <c r="Q41" s="639"/>
      <c r="R41" s="640">
        <v>
298313</v>
      </c>
      <c r="S41" s="641"/>
      <c r="T41" s="641"/>
      <c r="U41" s="641"/>
      <c r="V41" s="641"/>
      <c r="W41" s="641"/>
      <c r="X41" s="641"/>
      <c r="Y41" s="642"/>
      <c r="Z41" s="677">
        <v>
3.2</v>
      </c>
      <c r="AA41" s="677"/>
      <c r="AB41" s="677"/>
      <c r="AC41" s="677"/>
      <c r="AD41" s="678" t="s">
        <v>
173</v>
      </c>
      <c r="AE41" s="678"/>
      <c r="AF41" s="678"/>
      <c r="AG41" s="678"/>
      <c r="AH41" s="678"/>
      <c r="AI41" s="678"/>
      <c r="AJ41" s="678"/>
      <c r="AK41" s="678"/>
      <c r="AL41" s="643" t="s">
        <v>
135</v>
      </c>
      <c r="AM41" s="644"/>
      <c r="AN41" s="644"/>
      <c r="AO41" s="679"/>
      <c r="AQ41" s="680" t="s">
        <v>
350</v>
      </c>
      <c r="AR41" s="681"/>
      <c r="AS41" s="681"/>
      <c r="AT41" s="681"/>
      <c r="AU41" s="681"/>
      <c r="AV41" s="681"/>
      <c r="AW41" s="681"/>
      <c r="AX41" s="681"/>
      <c r="AY41" s="682"/>
      <c r="AZ41" s="640">
        <v>
220207</v>
      </c>
      <c r="BA41" s="641"/>
      <c r="BB41" s="641"/>
      <c r="BC41" s="641"/>
      <c r="BD41" s="659"/>
      <c r="BE41" s="659"/>
      <c r="BF41" s="683"/>
      <c r="BG41" s="685"/>
      <c r="BH41" s="686"/>
      <c r="BI41" s="686"/>
      <c r="BJ41" s="686"/>
      <c r="BK41" s="686"/>
      <c r="BL41" s="236"/>
      <c r="BM41" s="674" t="s">
        <v>
351</v>
      </c>
      <c r="BN41" s="674"/>
      <c r="BO41" s="674"/>
      <c r="BP41" s="674"/>
      <c r="BQ41" s="674"/>
      <c r="BR41" s="674"/>
      <c r="BS41" s="674"/>
      <c r="BT41" s="674"/>
      <c r="BU41" s="675"/>
      <c r="BV41" s="640" t="s">
        <v>
135</v>
      </c>
      <c r="BW41" s="641"/>
      <c r="BX41" s="641"/>
      <c r="BY41" s="641"/>
      <c r="BZ41" s="641"/>
      <c r="CA41" s="641"/>
      <c r="CB41" s="684"/>
      <c r="CD41" s="673" t="s">
        <v>
352</v>
      </c>
      <c r="CE41" s="674"/>
      <c r="CF41" s="674"/>
      <c r="CG41" s="674"/>
      <c r="CH41" s="674"/>
      <c r="CI41" s="674"/>
      <c r="CJ41" s="674"/>
      <c r="CK41" s="674"/>
      <c r="CL41" s="674"/>
      <c r="CM41" s="674"/>
      <c r="CN41" s="674"/>
      <c r="CO41" s="674"/>
      <c r="CP41" s="674"/>
      <c r="CQ41" s="675"/>
      <c r="CR41" s="640" t="s">
        <v>
135</v>
      </c>
      <c r="CS41" s="659"/>
      <c r="CT41" s="659"/>
      <c r="CU41" s="659"/>
      <c r="CV41" s="659"/>
      <c r="CW41" s="659"/>
      <c r="CX41" s="659"/>
      <c r="CY41" s="660"/>
      <c r="CZ41" s="643" t="s">
        <v>
135</v>
      </c>
      <c r="DA41" s="661"/>
      <c r="DB41" s="661"/>
      <c r="DC41" s="662"/>
      <c r="DD41" s="646" t="s">
        <v>
135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
353</v>
      </c>
      <c r="C42" s="622"/>
      <c r="D42" s="622"/>
      <c r="E42" s="622"/>
      <c r="F42" s="622"/>
      <c r="G42" s="622"/>
      <c r="H42" s="622"/>
      <c r="I42" s="622"/>
      <c r="J42" s="622"/>
      <c r="K42" s="622"/>
      <c r="L42" s="622"/>
      <c r="M42" s="622"/>
      <c r="N42" s="622"/>
      <c r="O42" s="622"/>
      <c r="P42" s="622"/>
      <c r="Q42" s="623"/>
      <c r="R42" s="624">
        <v>
9364453</v>
      </c>
      <c r="S42" s="663"/>
      <c r="T42" s="663"/>
      <c r="U42" s="663"/>
      <c r="V42" s="663"/>
      <c r="W42" s="663"/>
      <c r="X42" s="663"/>
      <c r="Y42" s="665"/>
      <c r="Z42" s="666">
        <v>
100</v>
      </c>
      <c r="AA42" s="666"/>
      <c r="AB42" s="666"/>
      <c r="AC42" s="666"/>
      <c r="AD42" s="667">
        <v>
4291722</v>
      </c>
      <c r="AE42" s="667"/>
      <c r="AF42" s="667"/>
      <c r="AG42" s="667"/>
      <c r="AH42" s="667"/>
      <c r="AI42" s="667"/>
      <c r="AJ42" s="667"/>
      <c r="AK42" s="667"/>
      <c r="AL42" s="627">
        <v>
100</v>
      </c>
      <c r="AM42" s="668"/>
      <c r="AN42" s="668"/>
      <c r="AO42" s="669"/>
      <c r="AQ42" s="670" t="s">
        <v>
354</v>
      </c>
      <c r="AR42" s="671"/>
      <c r="AS42" s="671"/>
      <c r="AT42" s="671"/>
      <c r="AU42" s="671"/>
      <c r="AV42" s="671"/>
      <c r="AW42" s="671"/>
      <c r="AX42" s="671"/>
      <c r="AY42" s="672"/>
      <c r="AZ42" s="624">
        <v>
480874</v>
      </c>
      <c r="BA42" s="663"/>
      <c r="BB42" s="663"/>
      <c r="BC42" s="663"/>
      <c r="BD42" s="625"/>
      <c r="BE42" s="625"/>
      <c r="BF42" s="689"/>
      <c r="BG42" s="687"/>
      <c r="BH42" s="688"/>
      <c r="BI42" s="688"/>
      <c r="BJ42" s="688"/>
      <c r="BK42" s="688"/>
      <c r="BL42" s="237"/>
      <c r="BM42" s="690" t="s">
        <v>
355</v>
      </c>
      <c r="BN42" s="690"/>
      <c r="BO42" s="690"/>
      <c r="BP42" s="690"/>
      <c r="BQ42" s="690"/>
      <c r="BR42" s="690"/>
      <c r="BS42" s="690"/>
      <c r="BT42" s="690"/>
      <c r="BU42" s="691"/>
      <c r="BV42" s="624">
        <v>
313</v>
      </c>
      <c r="BW42" s="663"/>
      <c r="BX42" s="663"/>
      <c r="BY42" s="663"/>
      <c r="BZ42" s="663"/>
      <c r="CA42" s="663"/>
      <c r="CB42" s="664"/>
      <c r="CD42" s="637" t="s">
        <v>
356</v>
      </c>
      <c r="CE42" s="638"/>
      <c r="CF42" s="638"/>
      <c r="CG42" s="638"/>
      <c r="CH42" s="638"/>
      <c r="CI42" s="638"/>
      <c r="CJ42" s="638"/>
      <c r="CK42" s="638"/>
      <c r="CL42" s="638"/>
      <c r="CM42" s="638"/>
      <c r="CN42" s="638"/>
      <c r="CO42" s="638"/>
      <c r="CP42" s="638"/>
      <c r="CQ42" s="639"/>
      <c r="CR42" s="640">
        <v>
645065</v>
      </c>
      <c r="CS42" s="641"/>
      <c r="CT42" s="641"/>
      <c r="CU42" s="641"/>
      <c r="CV42" s="641"/>
      <c r="CW42" s="641"/>
      <c r="CX42" s="641"/>
      <c r="CY42" s="642"/>
      <c r="CZ42" s="643">
        <v>
7.1</v>
      </c>
      <c r="DA42" s="644"/>
      <c r="DB42" s="644"/>
      <c r="DC42" s="645"/>
      <c r="DD42" s="646">
        <v>
63135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
357</v>
      </c>
      <c r="CE43" s="638"/>
      <c r="CF43" s="638"/>
      <c r="CG43" s="638"/>
      <c r="CH43" s="638"/>
      <c r="CI43" s="638"/>
      <c r="CJ43" s="638"/>
      <c r="CK43" s="638"/>
      <c r="CL43" s="638"/>
      <c r="CM43" s="638"/>
      <c r="CN43" s="638"/>
      <c r="CO43" s="638"/>
      <c r="CP43" s="638"/>
      <c r="CQ43" s="639"/>
      <c r="CR43" s="640">
        <v>
13663</v>
      </c>
      <c r="CS43" s="659"/>
      <c r="CT43" s="659"/>
      <c r="CU43" s="659"/>
      <c r="CV43" s="659"/>
      <c r="CW43" s="659"/>
      <c r="CX43" s="659"/>
      <c r="CY43" s="660"/>
      <c r="CZ43" s="643">
        <v>
0.2</v>
      </c>
      <c r="DA43" s="661"/>
      <c r="DB43" s="661"/>
      <c r="DC43" s="662"/>
      <c r="DD43" s="646">
        <v>
13663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
306</v>
      </c>
      <c r="CE44" s="654"/>
      <c r="CF44" s="637" t="s">
        <v>
358</v>
      </c>
      <c r="CG44" s="638"/>
      <c r="CH44" s="638"/>
      <c r="CI44" s="638"/>
      <c r="CJ44" s="638"/>
      <c r="CK44" s="638"/>
      <c r="CL44" s="638"/>
      <c r="CM44" s="638"/>
      <c r="CN44" s="638"/>
      <c r="CO44" s="638"/>
      <c r="CP44" s="638"/>
      <c r="CQ44" s="639"/>
      <c r="CR44" s="640">
        <v>
590284</v>
      </c>
      <c r="CS44" s="641"/>
      <c r="CT44" s="641"/>
      <c r="CU44" s="641"/>
      <c r="CV44" s="641"/>
      <c r="CW44" s="641"/>
      <c r="CX44" s="641"/>
      <c r="CY44" s="642"/>
      <c r="CZ44" s="643">
        <v>
6.5</v>
      </c>
      <c r="DA44" s="644"/>
      <c r="DB44" s="644"/>
      <c r="DC44" s="645"/>
      <c r="DD44" s="646">
        <v>
60107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
359</v>
      </c>
      <c r="CG45" s="638"/>
      <c r="CH45" s="638"/>
      <c r="CI45" s="638"/>
      <c r="CJ45" s="638"/>
      <c r="CK45" s="638"/>
      <c r="CL45" s="638"/>
      <c r="CM45" s="638"/>
      <c r="CN45" s="638"/>
      <c r="CO45" s="638"/>
      <c r="CP45" s="638"/>
      <c r="CQ45" s="639"/>
      <c r="CR45" s="640">
        <v>
100201</v>
      </c>
      <c r="CS45" s="659"/>
      <c r="CT45" s="659"/>
      <c r="CU45" s="659"/>
      <c r="CV45" s="659"/>
      <c r="CW45" s="659"/>
      <c r="CX45" s="659"/>
      <c r="CY45" s="660"/>
      <c r="CZ45" s="643">
        <v>
1.1000000000000001</v>
      </c>
      <c r="DA45" s="661"/>
      <c r="DB45" s="661"/>
      <c r="DC45" s="662"/>
      <c r="DD45" s="646">
        <v>
4015</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
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
361</v>
      </c>
      <c r="CG46" s="638"/>
      <c r="CH46" s="638"/>
      <c r="CI46" s="638"/>
      <c r="CJ46" s="638"/>
      <c r="CK46" s="638"/>
      <c r="CL46" s="638"/>
      <c r="CM46" s="638"/>
      <c r="CN46" s="638"/>
      <c r="CO46" s="638"/>
      <c r="CP46" s="638"/>
      <c r="CQ46" s="639"/>
      <c r="CR46" s="640">
        <v>
480291</v>
      </c>
      <c r="CS46" s="641"/>
      <c r="CT46" s="641"/>
      <c r="CU46" s="641"/>
      <c r="CV46" s="641"/>
      <c r="CW46" s="641"/>
      <c r="CX46" s="641"/>
      <c r="CY46" s="642"/>
      <c r="CZ46" s="643">
        <v>
5.3</v>
      </c>
      <c r="DA46" s="644"/>
      <c r="DB46" s="644"/>
      <c r="DC46" s="645"/>
      <c r="DD46" s="646">
        <v>
54700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
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
363</v>
      </c>
      <c r="CG47" s="638"/>
      <c r="CH47" s="638"/>
      <c r="CI47" s="638"/>
      <c r="CJ47" s="638"/>
      <c r="CK47" s="638"/>
      <c r="CL47" s="638"/>
      <c r="CM47" s="638"/>
      <c r="CN47" s="638"/>
      <c r="CO47" s="638"/>
      <c r="CP47" s="638"/>
      <c r="CQ47" s="639"/>
      <c r="CR47" s="640">
        <v>
54781</v>
      </c>
      <c r="CS47" s="659"/>
      <c r="CT47" s="659"/>
      <c r="CU47" s="659"/>
      <c r="CV47" s="659"/>
      <c r="CW47" s="659"/>
      <c r="CX47" s="659"/>
      <c r="CY47" s="660"/>
      <c r="CZ47" s="643">
        <v>
0.6</v>
      </c>
      <c r="DA47" s="661"/>
      <c r="DB47" s="661"/>
      <c r="DC47" s="662"/>
      <c r="DD47" s="646">
        <v>
3028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
364</v>
      </c>
      <c r="CD48" s="657"/>
      <c r="CE48" s="658"/>
      <c r="CF48" s="637" t="s">
        <v>
365</v>
      </c>
      <c r="CG48" s="638"/>
      <c r="CH48" s="638"/>
      <c r="CI48" s="638"/>
      <c r="CJ48" s="638"/>
      <c r="CK48" s="638"/>
      <c r="CL48" s="638"/>
      <c r="CM48" s="638"/>
      <c r="CN48" s="638"/>
      <c r="CO48" s="638"/>
      <c r="CP48" s="638"/>
      <c r="CQ48" s="639"/>
      <c r="CR48" s="640" t="s">
        <v>
366</v>
      </c>
      <c r="CS48" s="641"/>
      <c r="CT48" s="641"/>
      <c r="CU48" s="641"/>
      <c r="CV48" s="641"/>
      <c r="CW48" s="641"/>
      <c r="CX48" s="641"/>
      <c r="CY48" s="642"/>
      <c r="CZ48" s="643" t="s">
        <v>
366</v>
      </c>
      <c r="DA48" s="644"/>
      <c r="DB48" s="644"/>
      <c r="DC48" s="645"/>
      <c r="DD48" s="646" t="s">
        <v>
366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
367</v>
      </c>
      <c r="CE49" s="622"/>
      <c r="CF49" s="622"/>
      <c r="CG49" s="622"/>
      <c r="CH49" s="622"/>
      <c r="CI49" s="622"/>
      <c r="CJ49" s="622"/>
      <c r="CK49" s="622"/>
      <c r="CL49" s="622"/>
      <c r="CM49" s="622"/>
      <c r="CN49" s="622"/>
      <c r="CO49" s="622"/>
      <c r="CP49" s="622"/>
      <c r="CQ49" s="623"/>
      <c r="CR49" s="624">
        <v>
9053352</v>
      </c>
      <c r="CS49" s="625"/>
      <c r="CT49" s="625"/>
      <c r="CU49" s="625"/>
      <c r="CV49" s="625"/>
      <c r="CW49" s="625"/>
      <c r="CX49" s="625"/>
      <c r="CY49" s="626"/>
      <c r="CZ49" s="627">
        <v>
100</v>
      </c>
      <c r="DA49" s="628"/>
      <c r="DB49" s="628"/>
      <c r="DC49" s="629"/>
      <c r="DD49" s="630">
        <v>
5569825</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SUzjyNfe9rNlkajcnFRgqCKOWGkXHHIdfzsgFubgNsG7JPHzIkbFRAuBYSDZ5PexKxwrJVcuftjm8VwrzejUoA==" saltValue="GdoSD3zkvyPz1vbLtc8pf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
369</v>
      </c>
      <c r="DK2" s="1166"/>
      <c r="DL2" s="1166"/>
      <c r="DM2" s="1166"/>
      <c r="DN2" s="1166"/>
      <c r="DO2" s="1167"/>
      <c r="DP2" s="250"/>
      <c r="DQ2" s="1165" t="s">
        <v>
370</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
371</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
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
373</v>
      </c>
      <c r="B5" s="1051"/>
      <c r="C5" s="1051"/>
      <c r="D5" s="1051"/>
      <c r="E5" s="1051"/>
      <c r="F5" s="1051"/>
      <c r="G5" s="1051"/>
      <c r="H5" s="1051"/>
      <c r="I5" s="1051"/>
      <c r="J5" s="1051"/>
      <c r="K5" s="1051"/>
      <c r="L5" s="1051"/>
      <c r="M5" s="1051"/>
      <c r="N5" s="1051"/>
      <c r="O5" s="1051"/>
      <c r="P5" s="1052"/>
      <c r="Q5" s="1056" t="s">
        <v>
374</v>
      </c>
      <c r="R5" s="1057"/>
      <c r="S5" s="1057"/>
      <c r="T5" s="1057"/>
      <c r="U5" s="1058"/>
      <c r="V5" s="1056" t="s">
        <v>
375</v>
      </c>
      <c r="W5" s="1057"/>
      <c r="X5" s="1057"/>
      <c r="Y5" s="1057"/>
      <c r="Z5" s="1058"/>
      <c r="AA5" s="1056" t="s">
        <v>
376</v>
      </c>
      <c r="AB5" s="1057"/>
      <c r="AC5" s="1057"/>
      <c r="AD5" s="1057"/>
      <c r="AE5" s="1057"/>
      <c r="AF5" s="1168" t="s">
        <v>
377</v>
      </c>
      <c r="AG5" s="1057"/>
      <c r="AH5" s="1057"/>
      <c r="AI5" s="1057"/>
      <c r="AJ5" s="1072"/>
      <c r="AK5" s="1057" t="s">
        <v>
378</v>
      </c>
      <c r="AL5" s="1057"/>
      <c r="AM5" s="1057"/>
      <c r="AN5" s="1057"/>
      <c r="AO5" s="1058"/>
      <c r="AP5" s="1056" t="s">
        <v>
379</v>
      </c>
      <c r="AQ5" s="1057"/>
      <c r="AR5" s="1057"/>
      <c r="AS5" s="1057"/>
      <c r="AT5" s="1058"/>
      <c r="AU5" s="1056" t="s">
        <v>
380</v>
      </c>
      <c r="AV5" s="1057"/>
      <c r="AW5" s="1057"/>
      <c r="AX5" s="1057"/>
      <c r="AY5" s="1072"/>
      <c r="AZ5" s="257"/>
      <c r="BA5" s="257"/>
      <c r="BB5" s="257"/>
      <c r="BC5" s="257"/>
      <c r="BD5" s="257"/>
      <c r="BE5" s="258"/>
      <c r="BF5" s="258"/>
      <c r="BG5" s="258"/>
      <c r="BH5" s="258"/>
      <c r="BI5" s="258"/>
      <c r="BJ5" s="258"/>
      <c r="BK5" s="258"/>
      <c r="BL5" s="258"/>
      <c r="BM5" s="258"/>
      <c r="BN5" s="258"/>
      <c r="BO5" s="258"/>
      <c r="BP5" s="258"/>
      <c r="BQ5" s="1050" t="s">
        <v>
381</v>
      </c>
      <c r="BR5" s="1051"/>
      <c r="BS5" s="1051"/>
      <c r="BT5" s="1051"/>
      <c r="BU5" s="1051"/>
      <c r="BV5" s="1051"/>
      <c r="BW5" s="1051"/>
      <c r="BX5" s="1051"/>
      <c r="BY5" s="1051"/>
      <c r="BZ5" s="1051"/>
      <c r="CA5" s="1051"/>
      <c r="CB5" s="1051"/>
      <c r="CC5" s="1051"/>
      <c r="CD5" s="1051"/>
      <c r="CE5" s="1051"/>
      <c r="CF5" s="1051"/>
      <c r="CG5" s="1052"/>
      <c r="CH5" s="1056" t="s">
        <v>
382</v>
      </c>
      <c r="CI5" s="1057"/>
      <c r="CJ5" s="1057"/>
      <c r="CK5" s="1057"/>
      <c r="CL5" s="1058"/>
      <c r="CM5" s="1056" t="s">
        <v>
383</v>
      </c>
      <c r="CN5" s="1057"/>
      <c r="CO5" s="1057"/>
      <c r="CP5" s="1057"/>
      <c r="CQ5" s="1058"/>
      <c r="CR5" s="1056" t="s">
        <v>
384</v>
      </c>
      <c r="CS5" s="1057"/>
      <c r="CT5" s="1057"/>
      <c r="CU5" s="1057"/>
      <c r="CV5" s="1058"/>
      <c r="CW5" s="1056" t="s">
        <v>
385</v>
      </c>
      <c r="CX5" s="1057"/>
      <c r="CY5" s="1057"/>
      <c r="CZ5" s="1057"/>
      <c r="DA5" s="1058"/>
      <c r="DB5" s="1056" t="s">
        <v>
386</v>
      </c>
      <c r="DC5" s="1057"/>
      <c r="DD5" s="1057"/>
      <c r="DE5" s="1057"/>
      <c r="DF5" s="1058"/>
      <c r="DG5" s="1153" t="s">
        <v>
387</v>
      </c>
      <c r="DH5" s="1154"/>
      <c r="DI5" s="1154"/>
      <c r="DJ5" s="1154"/>
      <c r="DK5" s="1155"/>
      <c r="DL5" s="1153" t="s">
        <v>
388</v>
      </c>
      <c r="DM5" s="1154"/>
      <c r="DN5" s="1154"/>
      <c r="DO5" s="1154"/>
      <c r="DP5" s="1155"/>
      <c r="DQ5" s="1056" t="s">
        <v>
389</v>
      </c>
      <c r="DR5" s="1057"/>
      <c r="DS5" s="1057"/>
      <c r="DT5" s="1057"/>
      <c r="DU5" s="1058"/>
      <c r="DV5" s="1056" t="s">
        <v>
380</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
1</v>
      </c>
      <c r="B7" s="1105" t="s">
        <v>
390</v>
      </c>
      <c r="C7" s="1106"/>
      <c r="D7" s="1106"/>
      <c r="E7" s="1106"/>
      <c r="F7" s="1106"/>
      <c r="G7" s="1106"/>
      <c r="H7" s="1106"/>
      <c r="I7" s="1106"/>
      <c r="J7" s="1106"/>
      <c r="K7" s="1106"/>
      <c r="L7" s="1106"/>
      <c r="M7" s="1106"/>
      <c r="N7" s="1106"/>
      <c r="O7" s="1106"/>
      <c r="P7" s="1107"/>
      <c r="Q7" s="1159">
        <v>
9364</v>
      </c>
      <c r="R7" s="1160"/>
      <c r="S7" s="1160"/>
      <c r="T7" s="1160"/>
      <c r="U7" s="1160"/>
      <c r="V7" s="1160">
        <v>
9053</v>
      </c>
      <c r="W7" s="1160"/>
      <c r="X7" s="1160"/>
      <c r="Y7" s="1160"/>
      <c r="Z7" s="1160"/>
      <c r="AA7" s="1160">
        <v>
311</v>
      </c>
      <c r="AB7" s="1160"/>
      <c r="AC7" s="1160"/>
      <c r="AD7" s="1160"/>
      <c r="AE7" s="1161"/>
      <c r="AF7" s="1162">
        <v>
300</v>
      </c>
      <c r="AG7" s="1163"/>
      <c r="AH7" s="1163"/>
      <c r="AI7" s="1163"/>
      <c r="AJ7" s="1164"/>
      <c r="AK7" s="1146">
        <v>
23</v>
      </c>
      <c r="AL7" s="1147"/>
      <c r="AM7" s="1147"/>
      <c r="AN7" s="1147"/>
      <c r="AO7" s="1147"/>
      <c r="AP7" s="1147">
        <v>
5793</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
1</v>
      </c>
      <c r="BR7" s="261" t="s">
        <v>
587</v>
      </c>
      <c r="BS7" s="1150" t="s">
        <v>
585</v>
      </c>
      <c r="BT7" s="1151"/>
      <c r="BU7" s="1151"/>
      <c r="BV7" s="1151"/>
      <c r="BW7" s="1151"/>
      <c r="BX7" s="1151"/>
      <c r="BY7" s="1151"/>
      <c r="BZ7" s="1151"/>
      <c r="CA7" s="1151"/>
      <c r="CB7" s="1151"/>
      <c r="CC7" s="1151"/>
      <c r="CD7" s="1151"/>
      <c r="CE7" s="1151"/>
      <c r="CF7" s="1151"/>
      <c r="CG7" s="1152"/>
      <c r="CH7" s="1143">
        <v>
0</v>
      </c>
      <c r="CI7" s="1144"/>
      <c r="CJ7" s="1144"/>
      <c r="CK7" s="1144"/>
      <c r="CL7" s="1145"/>
      <c r="CM7" s="1143">
        <v>
21</v>
      </c>
      <c r="CN7" s="1144"/>
      <c r="CO7" s="1144"/>
      <c r="CP7" s="1144"/>
      <c r="CQ7" s="1145"/>
      <c r="CR7" s="1143">
        <v>
5</v>
      </c>
      <c r="CS7" s="1144"/>
      <c r="CT7" s="1144"/>
      <c r="CU7" s="1144"/>
      <c r="CV7" s="1145"/>
      <c r="CW7" s="1143" t="s">
        <v>
572</v>
      </c>
      <c r="CX7" s="1144"/>
      <c r="CY7" s="1144"/>
      <c r="CZ7" s="1144"/>
      <c r="DA7" s="1145"/>
      <c r="DB7" s="1143" t="s">
        <v>
572</v>
      </c>
      <c r="DC7" s="1144"/>
      <c r="DD7" s="1144"/>
      <c r="DE7" s="1144"/>
      <c r="DF7" s="1145"/>
      <c r="DG7" s="1143" t="s">
        <v>
572</v>
      </c>
      <c r="DH7" s="1144"/>
      <c r="DI7" s="1144"/>
      <c r="DJ7" s="1144"/>
      <c r="DK7" s="1145"/>
      <c r="DL7" s="1143" t="s">
        <v>
572</v>
      </c>
      <c r="DM7" s="1144"/>
      <c r="DN7" s="1144"/>
      <c r="DO7" s="1144"/>
      <c r="DP7" s="1145"/>
      <c r="DQ7" s="1143" t="s">
        <v>
572</v>
      </c>
      <c r="DR7" s="1144"/>
      <c r="DS7" s="1144"/>
      <c r="DT7" s="1144"/>
      <c r="DU7" s="1145"/>
      <c r="DV7" s="1170"/>
      <c r="DW7" s="1171"/>
      <c r="DX7" s="1171"/>
      <c r="DY7" s="1171"/>
      <c r="DZ7" s="1172"/>
      <c r="EA7" s="255"/>
    </row>
    <row r="8" spans="1:131" s="256" customFormat="1" ht="26.25" customHeight="1" x14ac:dyDescent="0.15">
      <c r="A8" s="262">
        <v>
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
2</v>
      </c>
      <c r="BR8" s="264"/>
      <c r="BS8" s="1069" t="s">
        <v>
586</v>
      </c>
      <c r="BT8" s="1070"/>
      <c r="BU8" s="1070"/>
      <c r="BV8" s="1070"/>
      <c r="BW8" s="1070"/>
      <c r="BX8" s="1070"/>
      <c r="BY8" s="1070"/>
      <c r="BZ8" s="1070"/>
      <c r="CA8" s="1070"/>
      <c r="CB8" s="1070"/>
      <c r="CC8" s="1070"/>
      <c r="CD8" s="1070"/>
      <c r="CE8" s="1070"/>
      <c r="CF8" s="1070"/>
      <c r="CG8" s="1071"/>
      <c r="CH8" s="1044">
        <v>
-2</v>
      </c>
      <c r="CI8" s="1045"/>
      <c r="CJ8" s="1045"/>
      <c r="CK8" s="1045"/>
      <c r="CL8" s="1046"/>
      <c r="CM8" s="1044">
        <v>
9</v>
      </c>
      <c r="CN8" s="1045"/>
      <c r="CO8" s="1045"/>
      <c r="CP8" s="1045"/>
      <c r="CQ8" s="1046"/>
      <c r="CR8" s="1044">
        <v>
1</v>
      </c>
      <c r="CS8" s="1045"/>
      <c r="CT8" s="1045"/>
      <c r="CU8" s="1045"/>
      <c r="CV8" s="1046"/>
      <c r="CW8" s="1044">
        <v>
33</v>
      </c>
      <c r="CX8" s="1045"/>
      <c r="CY8" s="1045"/>
      <c r="CZ8" s="1045"/>
      <c r="DA8" s="1046"/>
      <c r="DB8" s="1044" t="s">
        <v>
570</v>
      </c>
      <c r="DC8" s="1045"/>
      <c r="DD8" s="1045"/>
      <c r="DE8" s="1045"/>
      <c r="DF8" s="1046"/>
      <c r="DG8" s="1044" t="s">
        <v>
572</v>
      </c>
      <c r="DH8" s="1045"/>
      <c r="DI8" s="1045"/>
      <c r="DJ8" s="1045"/>
      <c r="DK8" s="1046"/>
      <c r="DL8" s="1044" t="s">
        <v>
582</v>
      </c>
      <c r="DM8" s="1045"/>
      <c r="DN8" s="1045"/>
      <c r="DO8" s="1045"/>
      <c r="DP8" s="1046"/>
      <c r="DQ8" s="1044" t="s">
        <v>
572</v>
      </c>
      <c r="DR8" s="1045"/>
      <c r="DS8" s="1045"/>
      <c r="DT8" s="1045"/>
      <c r="DU8" s="1046"/>
      <c r="DV8" s="1047"/>
      <c r="DW8" s="1048"/>
      <c r="DX8" s="1048"/>
      <c r="DY8" s="1048"/>
      <c r="DZ8" s="1049"/>
      <c r="EA8" s="255"/>
    </row>
    <row r="9" spans="1:131" s="256" customFormat="1" ht="26.25" customHeight="1" x14ac:dyDescent="0.15">
      <c r="A9" s="262">
        <v>
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
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
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
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
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
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
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
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
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
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
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
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
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
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
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
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
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
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
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
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
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
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
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
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
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
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
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
391</v>
      </c>
      <c r="BA22" s="1084"/>
      <c r="BB22" s="1084"/>
      <c r="BC22" s="1084"/>
      <c r="BD22" s="1085"/>
      <c r="BE22" s="254"/>
      <c r="BF22" s="254"/>
      <c r="BG22" s="254"/>
      <c r="BH22" s="254"/>
      <c r="BI22" s="254"/>
      <c r="BJ22" s="254"/>
      <c r="BK22" s="254"/>
      <c r="BL22" s="254"/>
      <c r="BM22" s="254"/>
      <c r="BN22" s="254"/>
      <c r="BO22" s="254"/>
      <c r="BP22" s="254"/>
      <c r="BQ22" s="263">
        <v>
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
392</v>
      </c>
      <c r="B23" s="999" t="s">
        <v>
393</v>
      </c>
      <c r="C23" s="1000"/>
      <c r="D23" s="1000"/>
      <c r="E23" s="1000"/>
      <c r="F23" s="1000"/>
      <c r="G23" s="1000"/>
      <c r="H23" s="1000"/>
      <c r="I23" s="1000"/>
      <c r="J23" s="1000"/>
      <c r="K23" s="1000"/>
      <c r="L23" s="1000"/>
      <c r="M23" s="1000"/>
      <c r="N23" s="1000"/>
      <c r="O23" s="1000"/>
      <c r="P23" s="1001"/>
      <c r="Q23" s="1123">
        <v>
9364</v>
      </c>
      <c r="R23" s="1124"/>
      <c r="S23" s="1124"/>
      <c r="T23" s="1124"/>
      <c r="U23" s="1124"/>
      <c r="V23" s="1124">
        <v>
9053</v>
      </c>
      <c r="W23" s="1124"/>
      <c r="X23" s="1124"/>
      <c r="Y23" s="1124"/>
      <c r="Z23" s="1124"/>
      <c r="AA23" s="1124">
        <v>
311</v>
      </c>
      <c r="AB23" s="1124"/>
      <c r="AC23" s="1124"/>
      <c r="AD23" s="1124"/>
      <c r="AE23" s="1125"/>
      <c r="AF23" s="1126">
        <v>
300</v>
      </c>
      <c r="AG23" s="1124"/>
      <c r="AH23" s="1124"/>
      <c r="AI23" s="1124"/>
      <c r="AJ23" s="1127"/>
      <c r="AK23" s="1128"/>
      <c r="AL23" s="1129"/>
      <c r="AM23" s="1129"/>
      <c r="AN23" s="1129"/>
      <c r="AO23" s="1129"/>
      <c r="AP23" s="1124">
        <v>
5793</v>
      </c>
      <c r="AQ23" s="1124"/>
      <c r="AR23" s="1124"/>
      <c r="AS23" s="1124"/>
      <c r="AT23" s="1124"/>
      <c r="AU23" s="1130"/>
      <c r="AV23" s="1130"/>
      <c r="AW23" s="1130"/>
      <c r="AX23" s="1130"/>
      <c r="AY23" s="1131"/>
      <c r="AZ23" s="1120" t="s">
        <v>
394</v>
      </c>
      <c r="BA23" s="1121"/>
      <c r="BB23" s="1121"/>
      <c r="BC23" s="1121"/>
      <c r="BD23" s="1122"/>
      <c r="BE23" s="254"/>
      <c r="BF23" s="254"/>
      <c r="BG23" s="254"/>
      <c r="BH23" s="254"/>
      <c r="BI23" s="254"/>
      <c r="BJ23" s="254"/>
      <c r="BK23" s="254"/>
      <c r="BL23" s="254"/>
      <c r="BM23" s="254"/>
      <c r="BN23" s="254"/>
      <c r="BO23" s="254"/>
      <c r="BP23" s="254"/>
      <c r="BQ23" s="263">
        <v>
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
395</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
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
396</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
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
373</v>
      </c>
      <c r="B26" s="1051"/>
      <c r="C26" s="1051"/>
      <c r="D26" s="1051"/>
      <c r="E26" s="1051"/>
      <c r="F26" s="1051"/>
      <c r="G26" s="1051"/>
      <c r="H26" s="1051"/>
      <c r="I26" s="1051"/>
      <c r="J26" s="1051"/>
      <c r="K26" s="1051"/>
      <c r="L26" s="1051"/>
      <c r="M26" s="1051"/>
      <c r="N26" s="1051"/>
      <c r="O26" s="1051"/>
      <c r="P26" s="1052"/>
      <c r="Q26" s="1056" t="s">
        <v>
397</v>
      </c>
      <c r="R26" s="1057"/>
      <c r="S26" s="1057"/>
      <c r="T26" s="1057"/>
      <c r="U26" s="1058"/>
      <c r="V26" s="1056" t="s">
        <v>
398</v>
      </c>
      <c r="W26" s="1057"/>
      <c r="X26" s="1057"/>
      <c r="Y26" s="1057"/>
      <c r="Z26" s="1058"/>
      <c r="AA26" s="1056" t="s">
        <v>
399</v>
      </c>
      <c r="AB26" s="1057"/>
      <c r="AC26" s="1057"/>
      <c r="AD26" s="1057"/>
      <c r="AE26" s="1057"/>
      <c r="AF26" s="1114" t="s">
        <v>
400</v>
      </c>
      <c r="AG26" s="1063"/>
      <c r="AH26" s="1063"/>
      <c r="AI26" s="1063"/>
      <c r="AJ26" s="1115"/>
      <c r="AK26" s="1057" t="s">
        <v>
401</v>
      </c>
      <c r="AL26" s="1057"/>
      <c r="AM26" s="1057"/>
      <c r="AN26" s="1057"/>
      <c r="AO26" s="1058"/>
      <c r="AP26" s="1056" t="s">
        <v>
402</v>
      </c>
      <c r="AQ26" s="1057"/>
      <c r="AR26" s="1057"/>
      <c r="AS26" s="1057"/>
      <c r="AT26" s="1058"/>
      <c r="AU26" s="1056" t="s">
        <v>
403</v>
      </c>
      <c r="AV26" s="1057"/>
      <c r="AW26" s="1057"/>
      <c r="AX26" s="1057"/>
      <c r="AY26" s="1058"/>
      <c r="AZ26" s="1056" t="s">
        <v>
404</v>
      </c>
      <c r="BA26" s="1057"/>
      <c r="BB26" s="1057"/>
      <c r="BC26" s="1057"/>
      <c r="BD26" s="1058"/>
      <c r="BE26" s="1056" t="s">
        <v>
380</v>
      </c>
      <c r="BF26" s="1057"/>
      <c r="BG26" s="1057"/>
      <c r="BH26" s="1057"/>
      <c r="BI26" s="1072"/>
      <c r="BJ26" s="253"/>
      <c r="BK26" s="253"/>
      <c r="BL26" s="253"/>
      <c r="BM26" s="253"/>
      <c r="BN26" s="253"/>
      <c r="BO26" s="266"/>
      <c r="BP26" s="266"/>
      <c r="BQ26" s="263">
        <v>
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
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
1</v>
      </c>
      <c r="B28" s="1105" t="s">
        <v>
405</v>
      </c>
      <c r="C28" s="1106"/>
      <c r="D28" s="1106"/>
      <c r="E28" s="1106"/>
      <c r="F28" s="1106"/>
      <c r="G28" s="1106"/>
      <c r="H28" s="1106"/>
      <c r="I28" s="1106"/>
      <c r="J28" s="1106"/>
      <c r="K28" s="1106"/>
      <c r="L28" s="1106"/>
      <c r="M28" s="1106"/>
      <c r="N28" s="1106"/>
      <c r="O28" s="1106"/>
      <c r="P28" s="1107"/>
      <c r="Q28" s="1108">
        <v>
1923</v>
      </c>
      <c r="R28" s="1109"/>
      <c r="S28" s="1109"/>
      <c r="T28" s="1109"/>
      <c r="U28" s="1109"/>
      <c r="V28" s="1109">
        <v>
1875</v>
      </c>
      <c r="W28" s="1109"/>
      <c r="X28" s="1109"/>
      <c r="Y28" s="1109"/>
      <c r="Z28" s="1109"/>
      <c r="AA28" s="1109">
        <v>
48</v>
      </c>
      <c r="AB28" s="1109"/>
      <c r="AC28" s="1109"/>
      <c r="AD28" s="1109"/>
      <c r="AE28" s="1110"/>
      <c r="AF28" s="1111">
        <v>
48</v>
      </c>
      <c r="AG28" s="1109"/>
      <c r="AH28" s="1109"/>
      <c r="AI28" s="1109"/>
      <c r="AJ28" s="1112"/>
      <c r="AK28" s="1113">
        <v>
195</v>
      </c>
      <c r="AL28" s="1101"/>
      <c r="AM28" s="1101"/>
      <c r="AN28" s="1101"/>
      <c r="AO28" s="1101"/>
      <c r="AP28" s="1101" t="s">
        <v>
571</v>
      </c>
      <c r="AQ28" s="1101"/>
      <c r="AR28" s="1101"/>
      <c r="AS28" s="1101"/>
      <c r="AT28" s="1101"/>
      <c r="AU28" s="1101" t="s">
        <v>
572</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
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
2</v>
      </c>
      <c r="B29" s="1086" t="s">
        <v>
406</v>
      </c>
      <c r="C29" s="1087"/>
      <c r="D29" s="1087"/>
      <c r="E29" s="1087"/>
      <c r="F29" s="1087"/>
      <c r="G29" s="1087"/>
      <c r="H29" s="1087"/>
      <c r="I29" s="1087"/>
      <c r="J29" s="1087"/>
      <c r="K29" s="1087"/>
      <c r="L29" s="1087"/>
      <c r="M29" s="1087"/>
      <c r="N29" s="1087"/>
      <c r="O29" s="1087"/>
      <c r="P29" s="1088"/>
      <c r="Q29" s="1098">
        <v>
1457</v>
      </c>
      <c r="R29" s="1099"/>
      <c r="S29" s="1099"/>
      <c r="T29" s="1099"/>
      <c r="U29" s="1099"/>
      <c r="V29" s="1099">
        <v>
1402</v>
      </c>
      <c r="W29" s="1099"/>
      <c r="X29" s="1099"/>
      <c r="Y29" s="1099"/>
      <c r="Z29" s="1099"/>
      <c r="AA29" s="1099">
        <v>
55</v>
      </c>
      <c r="AB29" s="1099"/>
      <c r="AC29" s="1099"/>
      <c r="AD29" s="1099"/>
      <c r="AE29" s="1100"/>
      <c r="AF29" s="1092">
        <v>
55</v>
      </c>
      <c r="AG29" s="1093"/>
      <c r="AH29" s="1093"/>
      <c r="AI29" s="1093"/>
      <c r="AJ29" s="1094"/>
      <c r="AK29" s="1035">
        <v>
208</v>
      </c>
      <c r="AL29" s="1026"/>
      <c r="AM29" s="1026"/>
      <c r="AN29" s="1026"/>
      <c r="AO29" s="1026"/>
      <c r="AP29" s="1026" t="s">
        <v>
572</v>
      </c>
      <c r="AQ29" s="1026"/>
      <c r="AR29" s="1026"/>
      <c r="AS29" s="1026"/>
      <c r="AT29" s="1026"/>
      <c r="AU29" s="1026" t="s">
        <v>
572</v>
      </c>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
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
3</v>
      </c>
      <c r="B30" s="1086" t="s">
        <v>
407</v>
      </c>
      <c r="C30" s="1087"/>
      <c r="D30" s="1087"/>
      <c r="E30" s="1087"/>
      <c r="F30" s="1087"/>
      <c r="G30" s="1087"/>
      <c r="H30" s="1087"/>
      <c r="I30" s="1087"/>
      <c r="J30" s="1087"/>
      <c r="K30" s="1087"/>
      <c r="L30" s="1087"/>
      <c r="M30" s="1087"/>
      <c r="N30" s="1087"/>
      <c r="O30" s="1087"/>
      <c r="P30" s="1088"/>
      <c r="Q30" s="1098">
        <v>
519</v>
      </c>
      <c r="R30" s="1099"/>
      <c r="S30" s="1099"/>
      <c r="T30" s="1099"/>
      <c r="U30" s="1099"/>
      <c r="V30" s="1099">
        <v>
513</v>
      </c>
      <c r="W30" s="1099"/>
      <c r="X30" s="1099"/>
      <c r="Y30" s="1099"/>
      <c r="Z30" s="1099"/>
      <c r="AA30" s="1099">
        <v>
6</v>
      </c>
      <c r="AB30" s="1099"/>
      <c r="AC30" s="1099"/>
      <c r="AD30" s="1099"/>
      <c r="AE30" s="1100"/>
      <c r="AF30" s="1092">
        <v>
6</v>
      </c>
      <c r="AG30" s="1093"/>
      <c r="AH30" s="1093"/>
      <c r="AI30" s="1093"/>
      <c r="AJ30" s="1094"/>
      <c r="AK30" s="1035">
        <v>
242</v>
      </c>
      <c r="AL30" s="1026"/>
      <c r="AM30" s="1026"/>
      <c r="AN30" s="1026"/>
      <c r="AO30" s="1026"/>
      <c r="AP30" s="1026" t="s">
        <v>
572</v>
      </c>
      <c r="AQ30" s="1026"/>
      <c r="AR30" s="1026"/>
      <c r="AS30" s="1026"/>
      <c r="AT30" s="1026"/>
      <c r="AU30" s="1026" t="s">
        <v>
572</v>
      </c>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
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
4</v>
      </c>
      <c r="B31" s="1086" t="s">
        <v>
408</v>
      </c>
      <c r="C31" s="1087"/>
      <c r="D31" s="1087"/>
      <c r="E31" s="1087"/>
      <c r="F31" s="1087"/>
      <c r="G31" s="1087"/>
      <c r="H31" s="1087"/>
      <c r="I31" s="1087"/>
      <c r="J31" s="1087"/>
      <c r="K31" s="1087"/>
      <c r="L31" s="1087"/>
      <c r="M31" s="1087"/>
      <c r="N31" s="1087"/>
      <c r="O31" s="1087"/>
      <c r="P31" s="1088"/>
      <c r="Q31" s="1098">
        <v>
903</v>
      </c>
      <c r="R31" s="1099"/>
      <c r="S31" s="1099"/>
      <c r="T31" s="1099"/>
      <c r="U31" s="1099"/>
      <c r="V31" s="1099">
        <v>
867</v>
      </c>
      <c r="W31" s="1099"/>
      <c r="X31" s="1099"/>
      <c r="Y31" s="1099"/>
      <c r="Z31" s="1099"/>
      <c r="AA31" s="1099">
        <v>
36</v>
      </c>
      <c r="AB31" s="1099"/>
      <c r="AC31" s="1099"/>
      <c r="AD31" s="1099"/>
      <c r="AE31" s="1100"/>
      <c r="AF31" s="1092">
        <v>
36</v>
      </c>
      <c r="AG31" s="1093"/>
      <c r="AH31" s="1093"/>
      <c r="AI31" s="1093"/>
      <c r="AJ31" s="1094"/>
      <c r="AK31" s="1035">
        <v>
326</v>
      </c>
      <c r="AL31" s="1026"/>
      <c r="AM31" s="1026"/>
      <c r="AN31" s="1026"/>
      <c r="AO31" s="1026"/>
      <c r="AP31" s="1026">
        <v>
4056</v>
      </c>
      <c r="AQ31" s="1026"/>
      <c r="AR31" s="1026"/>
      <c r="AS31" s="1026"/>
      <c r="AT31" s="1026"/>
      <c r="AU31" s="1026">
        <v>
2648</v>
      </c>
      <c r="AV31" s="1026"/>
      <c r="AW31" s="1026"/>
      <c r="AX31" s="1026"/>
      <c r="AY31" s="1026"/>
      <c r="AZ31" s="1097" t="s">
        <v>
570</v>
      </c>
      <c r="BA31" s="1097"/>
      <c r="BB31" s="1097"/>
      <c r="BC31" s="1097"/>
      <c r="BD31" s="1097"/>
      <c r="BE31" s="1081" t="s">
        <v>
409</v>
      </c>
      <c r="BF31" s="1081"/>
      <c r="BG31" s="1081"/>
      <c r="BH31" s="1081"/>
      <c r="BI31" s="1082"/>
      <c r="BJ31" s="253"/>
      <c r="BK31" s="253"/>
      <c r="BL31" s="253"/>
      <c r="BM31" s="253"/>
      <c r="BN31" s="253"/>
      <c r="BO31" s="266"/>
      <c r="BP31" s="266"/>
      <c r="BQ31" s="263">
        <v>
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
5</v>
      </c>
      <c r="B32" s="1086"/>
      <c r="C32" s="1087"/>
      <c r="D32" s="1087"/>
      <c r="E32" s="1087"/>
      <c r="F32" s="1087"/>
      <c r="G32" s="1087"/>
      <c r="H32" s="1087"/>
      <c r="I32" s="1087"/>
      <c r="J32" s="1087"/>
      <c r="K32" s="1087"/>
      <c r="L32" s="1087"/>
      <c r="M32" s="1087"/>
      <c r="N32" s="1087"/>
      <c r="O32" s="1087"/>
      <c r="P32" s="1088"/>
      <c r="Q32" s="1098"/>
      <c r="R32" s="1099"/>
      <c r="S32" s="1099"/>
      <c r="T32" s="1099"/>
      <c r="U32" s="1099"/>
      <c r="V32" s="1099"/>
      <c r="W32" s="1099"/>
      <c r="X32" s="1099"/>
      <c r="Y32" s="1099"/>
      <c r="Z32" s="1099"/>
      <c r="AA32" s="1099"/>
      <c r="AB32" s="1099"/>
      <c r="AC32" s="1099"/>
      <c r="AD32" s="1099"/>
      <c r="AE32" s="1100"/>
      <c r="AF32" s="1092"/>
      <c r="AG32" s="1093"/>
      <c r="AH32" s="1093"/>
      <c r="AI32" s="1093"/>
      <c r="AJ32" s="1094"/>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1"/>
      <c r="BF32" s="1081"/>
      <c r="BG32" s="1081"/>
      <c r="BH32" s="1081"/>
      <c r="BI32" s="1082"/>
      <c r="BJ32" s="253"/>
      <c r="BK32" s="253"/>
      <c r="BL32" s="253"/>
      <c r="BM32" s="253"/>
      <c r="BN32" s="253"/>
      <c r="BO32" s="266"/>
      <c r="BP32" s="266"/>
      <c r="BQ32" s="263">
        <v>
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
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
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
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
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
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
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
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
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
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
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
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
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
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
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
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
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
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
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
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
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
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
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
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
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
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
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
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
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
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
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
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
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
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
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
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
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
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
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
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
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
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
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
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
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
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
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
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
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
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
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
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
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
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
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
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
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
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
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
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
410</v>
      </c>
      <c r="BK62" s="1084"/>
      <c r="BL62" s="1084"/>
      <c r="BM62" s="1084"/>
      <c r="BN62" s="1085"/>
      <c r="BO62" s="266"/>
      <c r="BP62" s="266"/>
      <c r="BQ62" s="263">
        <v>
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
392</v>
      </c>
      <c r="B63" s="999" t="s">
        <v>
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
145</v>
      </c>
      <c r="AG63" s="1014"/>
      <c r="AH63" s="1014"/>
      <c r="AI63" s="1014"/>
      <c r="AJ63" s="1079"/>
      <c r="AK63" s="1080"/>
      <c r="AL63" s="1018"/>
      <c r="AM63" s="1018"/>
      <c r="AN63" s="1018"/>
      <c r="AO63" s="1018"/>
      <c r="AP63" s="1014">
        <v>
4056</v>
      </c>
      <c r="AQ63" s="1014"/>
      <c r="AR63" s="1014"/>
      <c r="AS63" s="1014"/>
      <c r="AT63" s="1014"/>
      <c r="AU63" s="1014">
        <v>
2648</v>
      </c>
      <c r="AV63" s="1014"/>
      <c r="AW63" s="1014"/>
      <c r="AX63" s="1014"/>
      <c r="AY63" s="1014"/>
      <c r="AZ63" s="1074"/>
      <c r="BA63" s="1074"/>
      <c r="BB63" s="1074"/>
      <c r="BC63" s="1074"/>
      <c r="BD63" s="1074"/>
      <c r="BE63" s="1015"/>
      <c r="BF63" s="1015"/>
      <c r="BG63" s="1015"/>
      <c r="BH63" s="1015"/>
      <c r="BI63" s="1016"/>
      <c r="BJ63" s="1075" t="s">
        <v>
135</v>
      </c>
      <c r="BK63" s="1006"/>
      <c r="BL63" s="1006"/>
      <c r="BM63" s="1006"/>
      <c r="BN63" s="1076"/>
      <c r="BO63" s="266"/>
      <c r="BP63" s="266"/>
      <c r="BQ63" s="263">
        <v>
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
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
413</v>
      </c>
      <c r="B66" s="1051"/>
      <c r="C66" s="1051"/>
      <c r="D66" s="1051"/>
      <c r="E66" s="1051"/>
      <c r="F66" s="1051"/>
      <c r="G66" s="1051"/>
      <c r="H66" s="1051"/>
      <c r="I66" s="1051"/>
      <c r="J66" s="1051"/>
      <c r="K66" s="1051"/>
      <c r="L66" s="1051"/>
      <c r="M66" s="1051"/>
      <c r="N66" s="1051"/>
      <c r="O66" s="1051"/>
      <c r="P66" s="1052"/>
      <c r="Q66" s="1056" t="s">
        <v>
397</v>
      </c>
      <c r="R66" s="1057"/>
      <c r="S66" s="1057"/>
      <c r="T66" s="1057"/>
      <c r="U66" s="1058"/>
      <c r="V66" s="1056" t="s">
        <v>
414</v>
      </c>
      <c r="W66" s="1057"/>
      <c r="X66" s="1057"/>
      <c r="Y66" s="1057"/>
      <c r="Z66" s="1058"/>
      <c r="AA66" s="1056" t="s">
        <v>
399</v>
      </c>
      <c r="AB66" s="1057"/>
      <c r="AC66" s="1057"/>
      <c r="AD66" s="1057"/>
      <c r="AE66" s="1058"/>
      <c r="AF66" s="1062" t="s">
        <v>
415</v>
      </c>
      <c r="AG66" s="1063"/>
      <c r="AH66" s="1063"/>
      <c r="AI66" s="1063"/>
      <c r="AJ66" s="1064"/>
      <c r="AK66" s="1056" t="s">
        <v>
401</v>
      </c>
      <c r="AL66" s="1051"/>
      <c r="AM66" s="1051"/>
      <c r="AN66" s="1051"/>
      <c r="AO66" s="1052"/>
      <c r="AP66" s="1056" t="s">
        <v>
416</v>
      </c>
      <c r="AQ66" s="1057"/>
      <c r="AR66" s="1057"/>
      <c r="AS66" s="1057"/>
      <c r="AT66" s="1058"/>
      <c r="AU66" s="1056" t="s">
        <v>
417</v>
      </c>
      <c r="AV66" s="1057"/>
      <c r="AW66" s="1057"/>
      <c r="AX66" s="1057"/>
      <c r="AY66" s="1058"/>
      <c r="AZ66" s="1056" t="s">
        <v>
380</v>
      </c>
      <c r="BA66" s="1057"/>
      <c r="BB66" s="1057"/>
      <c r="BC66" s="1057"/>
      <c r="BD66" s="1072"/>
      <c r="BE66" s="266"/>
      <c r="BF66" s="266"/>
      <c r="BG66" s="266"/>
      <c r="BH66" s="266"/>
      <c r="BI66" s="266"/>
      <c r="BJ66" s="266"/>
      <c r="BK66" s="266"/>
      <c r="BL66" s="266"/>
      <c r="BM66" s="266"/>
      <c r="BN66" s="266"/>
      <c r="BO66" s="266"/>
      <c r="BP66" s="266"/>
      <c r="BQ66" s="263">
        <v>
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
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
1</v>
      </c>
      <c r="B68" s="1040" t="s">
        <v>
573</v>
      </c>
      <c r="C68" s="1041"/>
      <c r="D68" s="1041"/>
      <c r="E68" s="1041"/>
      <c r="F68" s="1041"/>
      <c r="G68" s="1041"/>
      <c r="H68" s="1041"/>
      <c r="I68" s="1041"/>
      <c r="J68" s="1041"/>
      <c r="K68" s="1041"/>
      <c r="L68" s="1041"/>
      <c r="M68" s="1041"/>
      <c r="N68" s="1041"/>
      <c r="O68" s="1041"/>
      <c r="P68" s="1042"/>
      <c r="Q68" s="1043">
        <v>
245</v>
      </c>
      <c r="R68" s="1037"/>
      <c r="S68" s="1037"/>
      <c r="T68" s="1037"/>
      <c r="U68" s="1037"/>
      <c r="V68" s="1037">
        <v>
225</v>
      </c>
      <c r="W68" s="1037"/>
      <c r="X68" s="1037"/>
      <c r="Y68" s="1037"/>
      <c r="Z68" s="1037"/>
      <c r="AA68" s="1037">
        <v>
20</v>
      </c>
      <c r="AB68" s="1037"/>
      <c r="AC68" s="1037"/>
      <c r="AD68" s="1037"/>
      <c r="AE68" s="1037"/>
      <c r="AF68" s="1037">
        <v>
20</v>
      </c>
      <c r="AG68" s="1037"/>
      <c r="AH68" s="1037"/>
      <c r="AI68" s="1037"/>
      <c r="AJ68" s="1037"/>
      <c r="AK68" s="1037" t="s">
        <v>
572</v>
      </c>
      <c r="AL68" s="1037"/>
      <c r="AM68" s="1037"/>
      <c r="AN68" s="1037"/>
      <c r="AO68" s="1037"/>
      <c r="AP68" s="1037">
        <v>
174</v>
      </c>
      <c r="AQ68" s="1037"/>
      <c r="AR68" s="1037"/>
      <c r="AS68" s="1037"/>
      <c r="AT68" s="1037"/>
      <c r="AU68" s="1037">
        <v>
35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
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
2</v>
      </c>
      <c r="B69" s="1029" t="s">
        <v>
574</v>
      </c>
      <c r="C69" s="1030"/>
      <c r="D69" s="1030"/>
      <c r="E69" s="1030"/>
      <c r="F69" s="1030"/>
      <c r="G69" s="1030"/>
      <c r="H69" s="1030"/>
      <c r="I69" s="1030"/>
      <c r="J69" s="1030"/>
      <c r="K69" s="1030"/>
      <c r="L69" s="1030"/>
      <c r="M69" s="1030"/>
      <c r="N69" s="1030"/>
      <c r="O69" s="1030"/>
      <c r="P69" s="1031"/>
      <c r="Q69" s="1032">
        <v>
1317</v>
      </c>
      <c r="R69" s="1026"/>
      <c r="S69" s="1026"/>
      <c r="T69" s="1026"/>
      <c r="U69" s="1026"/>
      <c r="V69" s="1026">
        <v>
1256</v>
      </c>
      <c r="W69" s="1026"/>
      <c r="X69" s="1026"/>
      <c r="Y69" s="1026"/>
      <c r="Z69" s="1026"/>
      <c r="AA69" s="1026">
        <v>
62</v>
      </c>
      <c r="AB69" s="1026"/>
      <c r="AC69" s="1026"/>
      <c r="AD69" s="1026"/>
      <c r="AE69" s="1026"/>
      <c r="AF69" s="1026">
        <v>
62</v>
      </c>
      <c r="AG69" s="1026"/>
      <c r="AH69" s="1026"/>
      <c r="AI69" s="1026"/>
      <c r="AJ69" s="1026"/>
      <c r="AK69" s="1026" t="s">
        <v>
572</v>
      </c>
      <c r="AL69" s="1026"/>
      <c r="AM69" s="1026"/>
      <c r="AN69" s="1026"/>
      <c r="AO69" s="1026"/>
      <c r="AP69" s="1026">
        <v>
4219</v>
      </c>
      <c r="AQ69" s="1026"/>
      <c r="AR69" s="1026"/>
      <c r="AS69" s="1026"/>
      <c r="AT69" s="1026"/>
      <c r="AU69" s="1026">
        <v>
641</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
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
3</v>
      </c>
      <c r="B70" s="1029" t="s">
        <v>
575</v>
      </c>
      <c r="C70" s="1030"/>
      <c r="D70" s="1030"/>
      <c r="E70" s="1030"/>
      <c r="F70" s="1030"/>
      <c r="G70" s="1030"/>
      <c r="H70" s="1030"/>
      <c r="I70" s="1030"/>
      <c r="J70" s="1030"/>
      <c r="K70" s="1030"/>
      <c r="L70" s="1030"/>
      <c r="M70" s="1030"/>
      <c r="N70" s="1030"/>
      <c r="O70" s="1030"/>
      <c r="P70" s="1031"/>
      <c r="Q70" s="1032">
        <v>
7609</v>
      </c>
      <c r="R70" s="1026"/>
      <c r="S70" s="1026"/>
      <c r="T70" s="1026"/>
      <c r="U70" s="1026"/>
      <c r="V70" s="1026">
        <v>
7690</v>
      </c>
      <c r="W70" s="1026"/>
      <c r="X70" s="1026"/>
      <c r="Y70" s="1026"/>
      <c r="Z70" s="1026"/>
      <c r="AA70" s="1026">
        <v>
-81</v>
      </c>
      <c r="AB70" s="1026"/>
      <c r="AC70" s="1026"/>
      <c r="AD70" s="1026"/>
      <c r="AE70" s="1026"/>
      <c r="AF70" s="1026">
        <v>
588</v>
      </c>
      <c r="AG70" s="1026"/>
      <c r="AH70" s="1026"/>
      <c r="AI70" s="1026"/>
      <c r="AJ70" s="1026"/>
      <c r="AK70" s="1026" t="s">
        <v>
572</v>
      </c>
      <c r="AL70" s="1026"/>
      <c r="AM70" s="1026"/>
      <c r="AN70" s="1026"/>
      <c r="AO70" s="1026"/>
      <c r="AP70" s="1026">
        <v>
8498</v>
      </c>
      <c r="AQ70" s="1026"/>
      <c r="AR70" s="1026"/>
      <c r="AS70" s="1026"/>
      <c r="AT70" s="1026"/>
      <c r="AU70" s="1026">
        <v>
1071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
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
4</v>
      </c>
      <c r="B71" s="1029" t="s">
        <v>
576</v>
      </c>
      <c r="C71" s="1030"/>
      <c r="D71" s="1030"/>
      <c r="E71" s="1030"/>
      <c r="F71" s="1030"/>
      <c r="G71" s="1030"/>
      <c r="H71" s="1030"/>
      <c r="I71" s="1030"/>
      <c r="J71" s="1030"/>
      <c r="K71" s="1030"/>
      <c r="L71" s="1030"/>
      <c r="M71" s="1030"/>
      <c r="N71" s="1030"/>
      <c r="O71" s="1030"/>
      <c r="P71" s="1031"/>
      <c r="Q71" s="1032">
        <v>
986</v>
      </c>
      <c r="R71" s="1026"/>
      <c r="S71" s="1026"/>
      <c r="T71" s="1026"/>
      <c r="U71" s="1026"/>
      <c r="V71" s="1026">
        <v>
974</v>
      </c>
      <c r="W71" s="1026"/>
      <c r="X71" s="1026"/>
      <c r="Y71" s="1026"/>
      <c r="Z71" s="1026"/>
      <c r="AA71" s="1026">
        <v>
12</v>
      </c>
      <c r="AB71" s="1026"/>
      <c r="AC71" s="1026"/>
      <c r="AD71" s="1026"/>
      <c r="AE71" s="1026"/>
      <c r="AF71" s="1026">
        <v>
12</v>
      </c>
      <c r="AG71" s="1026"/>
      <c r="AH71" s="1026"/>
      <c r="AI71" s="1026"/>
      <c r="AJ71" s="1026"/>
      <c r="AK71" s="1026">
        <v>
12</v>
      </c>
      <c r="AL71" s="1026"/>
      <c r="AM71" s="1026"/>
      <c r="AN71" s="1026"/>
      <c r="AO71" s="1026"/>
      <c r="AP71" s="1026" t="s">
        <v>
570</v>
      </c>
      <c r="AQ71" s="1026"/>
      <c r="AR71" s="1026"/>
      <c r="AS71" s="1026"/>
      <c r="AT71" s="1026"/>
      <c r="AU71" s="1026" t="s">
        <v>
583</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
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
5</v>
      </c>
      <c r="B72" s="1029" t="s">
        <v>
579</v>
      </c>
      <c r="C72" s="1030"/>
      <c r="D72" s="1030"/>
      <c r="E72" s="1030"/>
      <c r="F72" s="1030"/>
      <c r="G72" s="1030"/>
      <c r="H72" s="1030"/>
      <c r="I72" s="1030"/>
      <c r="J72" s="1030"/>
      <c r="K72" s="1030"/>
      <c r="L72" s="1030"/>
      <c r="M72" s="1030"/>
      <c r="N72" s="1030"/>
      <c r="O72" s="1030"/>
      <c r="P72" s="1031"/>
      <c r="Q72" s="1032">
        <v>
288</v>
      </c>
      <c r="R72" s="1026"/>
      <c r="S72" s="1026"/>
      <c r="T72" s="1026"/>
      <c r="U72" s="1026"/>
      <c r="V72" s="1026">
        <v>
206</v>
      </c>
      <c r="W72" s="1026"/>
      <c r="X72" s="1026"/>
      <c r="Y72" s="1026"/>
      <c r="Z72" s="1026"/>
      <c r="AA72" s="1026">
        <v>
82</v>
      </c>
      <c r="AB72" s="1026"/>
      <c r="AC72" s="1026"/>
      <c r="AD72" s="1026"/>
      <c r="AE72" s="1026"/>
      <c r="AF72" s="1026">
        <v>
82</v>
      </c>
      <c r="AG72" s="1026"/>
      <c r="AH72" s="1026"/>
      <c r="AI72" s="1026"/>
      <c r="AJ72" s="1026"/>
      <c r="AK72" s="1026">
        <v>
47</v>
      </c>
      <c r="AL72" s="1026"/>
      <c r="AM72" s="1026"/>
      <c r="AN72" s="1026"/>
      <c r="AO72" s="1026"/>
      <c r="AP72" s="1026" t="s">
        <v>
582</v>
      </c>
      <c r="AQ72" s="1026"/>
      <c r="AR72" s="1026"/>
      <c r="AS72" s="1026"/>
      <c r="AT72" s="1026"/>
      <c r="AU72" s="1026" t="s">
        <v>
572</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
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
6</v>
      </c>
      <c r="B73" s="1029" t="s">
        <v>
577</v>
      </c>
      <c r="C73" s="1030"/>
      <c r="D73" s="1030"/>
      <c r="E73" s="1030"/>
      <c r="F73" s="1030"/>
      <c r="G73" s="1030"/>
      <c r="H73" s="1030"/>
      <c r="I73" s="1030"/>
      <c r="J73" s="1030"/>
      <c r="K73" s="1030"/>
      <c r="L73" s="1030"/>
      <c r="M73" s="1030"/>
      <c r="N73" s="1030"/>
      <c r="O73" s="1030"/>
      <c r="P73" s="1031"/>
      <c r="Q73" s="1032">
        <v>
5253</v>
      </c>
      <c r="R73" s="1026"/>
      <c r="S73" s="1026"/>
      <c r="T73" s="1026"/>
      <c r="U73" s="1026"/>
      <c r="V73" s="1026">
        <v>
4828</v>
      </c>
      <c r="W73" s="1026"/>
      <c r="X73" s="1026"/>
      <c r="Y73" s="1026"/>
      <c r="Z73" s="1026"/>
      <c r="AA73" s="1026">
        <v>
425</v>
      </c>
      <c r="AB73" s="1026"/>
      <c r="AC73" s="1026"/>
      <c r="AD73" s="1026"/>
      <c r="AE73" s="1026"/>
      <c r="AF73" s="1026">
        <v>
425</v>
      </c>
      <c r="AG73" s="1026"/>
      <c r="AH73" s="1026"/>
      <c r="AI73" s="1026"/>
      <c r="AJ73" s="1026"/>
      <c r="AK73" s="1026">
        <v>
600</v>
      </c>
      <c r="AL73" s="1026"/>
      <c r="AM73" s="1026"/>
      <c r="AN73" s="1026"/>
      <c r="AO73" s="1026"/>
      <c r="AP73" s="1026" t="s">
        <v>
572</v>
      </c>
      <c r="AQ73" s="1026"/>
      <c r="AR73" s="1026"/>
      <c r="AS73" s="1026"/>
      <c r="AT73" s="1026"/>
      <c r="AU73" s="1026" t="s">
        <v>
572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
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
7</v>
      </c>
      <c r="B74" s="1029" t="s">
        <v>
578</v>
      </c>
      <c r="C74" s="1030"/>
      <c r="D74" s="1030"/>
      <c r="E74" s="1030"/>
      <c r="F74" s="1030"/>
      <c r="G74" s="1030"/>
      <c r="H74" s="1030"/>
      <c r="I74" s="1030"/>
      <c r="J74" s="1030"/>
      <c r="K74" s="1030"/>
      <c r="L74" s="1030"/>
      <c r="M74" s="1030"/>
      <c r="N74" s="1030"/>
      <c r="O74" s="1030"/>
      <c r="P74" s="1031"/>
      <c r="Q74" s="1032">
        <v>
6</v>
      </c>
      <c r="R74" s="1026"/>
      <c r="S74" s="1026"/>
      <c r="T74" s="1026"/>
      <c r="U74" s="1026"/>
      <c r="V74" s="1026">
        <v>
5</v>
      </c>
      <c r="W74" s="1026"/>
      <c r="X74" s="1026"/>
      <c r="Y74" s="1026"/>
      <c r="Z74" s="1026"/>
      <c r="AA74" s="1026">
        <v>
1</v>
      </c>
      <c r="AB74" s="1026"/>
      <c r="AC74" s="1026"/>
      <c r="AD74" s="1026"/>
      <c r="AE74" s="1026"/>
      <c r="AF74" s="1026">
        <v>
1</v>
      </c>
      <c r="AG74" s="1026"/>
      <c r="AH74" s="1026"/>
      <c r="AI74" s="1026"/>
      <c r="AJ74" s="1026"/>
      <c r="AK74" s="1026" t="s">
        <v>
581</v>
      </c>
      <c r="AL74" s="1026"/>
      <c r="AM74" s="1026"/>
      <c r="AN74" s="1026"/>
      <c r="AO74" s="1026"/>
      <c r="AP74" s="1026" t="s">
        <v>
572</v>
      </c>
      <c r="AQ74" s="1026"/>
      <c r="AR74" s="1026"/>
      <c r="AS74" s="1026"/>
      <c r="AT74" s="1026"/>
      <c r="AU74" s="1026" t="s">
        <v>
572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
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
8</v>
      </c>
      <c r="B75" s="1029" t="s">
        <v>
580</v>
      </c>
      <c r="C75" s="1030"/>
      <c r="D75" s="1030"/>
      <c r="E75" s="1030"/>
      <c r="F75" s="1030"/>
      <c r="G75" s="1030"/>
      <c r="H75" s="1030"/>
      <c r="I75" s="1030"/>
      <c r="J75" s="1030"/>
      <c r="K75" s="1030"/>
      <c r="L75" s="1030"/>
      <c r="M75" s="1030"/>
      <c r="N75" s="1030"/>
      <c r="O75" s="1030"/>
      <c r="P75" s="1031"/>
      <c r="Q75" s="1033">
        <v>
6529</v>
      </c>
      <c r="R75" s="1034"/>
      <c r="S75" s="1034"/>
      <c r="T75" s="1034"/>
      <c r="U75" s="1035"/>
      <c r="V75" s="1036">
        <v>
6443</v>
      </c>
      <c r="W75" s="1034"/>
      <c r="X75" s="1034"/>
      <c r="Y75" s="1034"/>
      <c r="Z75" s="1035"/>
      <c r="AA75" s="1036">
        <v>
86</v>
      </c>
      <c r="AB75" s="1034"/>
      <c r="AC75" s="1034"/>
      <c r="AD75" s="1034"/>
      <c r="AE75" s="1035"/>
      <c r="AF75" s="1036">
        <v>
86</v>
      </c>
      <c r="AG75" s="1034"/>
      <c r="AH75" s="1034"/>
      <c r="AI75" s="1034"/>
      <c r="AJ75" s="1035"/>
      <c r="AK75" s="1036">
        <v>
1926</v>
      </c>
      <c r="AL75" s="1034"/>
      <c r="AM75" s="1034"/>
      <c r="AN75" s="1034"/>
      <c r="AO75" s="1035"/>
      <c r="AP75" s="1036" t="s">
        <v>
570</v>
      </c>
      <c r="AQ75" s="1034"/>
      <c r="AR75" s="1034"/>
      <c r="AS75" s="1034"/>
      <c r="AT75" s="1035"/>
      <c r="AU75" s="1036" t="s">
        <v>
584</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
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
9</v>
      </c>
      <c r="B76" s="1029" t="s">
        <v>
594</v>
      </c>
      <c r="C76" s="1030"/>
      <c r="D76" s="1030"/>
      <c r="E76" s="1030"/>
      <c r="F76" s="1030"/>
      <c r="G76" s="1030"/>
      <c r="H76" s="1030"/>
      <c r="I76" s="1030"/>
      <c r="J76" s="1030"/>
      <c r="K76" s="1030"/>
      <c r="L76" s="1030"/>
      <c r="M76" s="1030"/>
      <c r="N76" s="1030"/>
      <c r="O76" s="1030"/>
      <c r="P76" s="1031"/>
      <c r="Q76" s="1033">
        <v>
1444184</v>
      </c>
      <c r="R76" s="1034"/>
      <c r="S76" s="1034"/>
      <c r="T76" s="1034"/>
      <c r="U76" s="1035"/>
      <c r="V76" s="1036">
        <v>
1404896</v>
      </c>
      <c r="W76" s="1034"/>
      <c r="X76" s="1034"/>
      <c r="Y76" s="1034"/>
      <c r="Z76" s="1035"/>
      <c r="AA76" s="1036">
        <v>
39288</v>
      </c>
      <c r="AB76" s="1034"/>
      <c r="AC76" s="1034"/>
      <c r="AD76" s="1034"/>
      <c r="AE76" s="1035"/>
      <c r="AF76" s="1036">
        <v>
39288</v>
      </c>
      <c r="AG76" s="1034"/>
      <c r="AH76" s="1034"/>
      <c r="AI76" s="1034"/>
      <c r="AJ76" s="1035"/>
      <c r="AK76" s="1036">
        <v>
16623</v>
      </c>
      <c r="AL76" s="1034"/>
      <c r="AM76" s="1034"/>
      <c r="AN76" s="1034"/>
      <c r="AO76" s="1035"/>
      <c r="AP76" s="1036" t="s">
        <v>
582</v>
      </c>
      <c r="AQ76" s="1034"/>
      <c r="AR76" s="1034"/>
      <c r="AS76" s="1034"/>
      <c r="AT76" s="1035"/>
      <c r="AU76" s="1036" t="s">
        <v>
572</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
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
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
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
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
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
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
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
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
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
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
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
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
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
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
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
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
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
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
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
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
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
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
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
392</v>
      </c>
      <c r="B88" s="999" t="s">
        <v>
418</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
40564</v>
      </c>
      <c r="AG88" s="1014"/>
      <c r="AH88" s="1014"/>
      <c r="AI88" s="1014"/>
      <c r="AJ88" s="1014"/>
      <c r="AK88" s="1018"/>
      <c r="AL88" s="1018"/>
      <c r="AM88" s="1018"/>
      <c r="AN88" s="1018"/>
      <c r="AO88" s="1018"/>
      <c r="AP88" s="1014">
        <v>
12981</v>
      </c>
      <c r="AQ88" s="1014"/>
      <c r="AR88" s="1014"/>
      <c r="AS88" s="1014"/>
      <c r="AT88" s="1014"/>
      <c r="AU88" s="1014">
        <v>
1747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
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392</v>
      </c>
      <c r="BR102" s="999" t="s">
        <v>
419</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
6</v>
      </c>
      <c r="CS102" s="1006"/>
      <c r="CT102" s="1006"/>
      <c r="CU102" s="1006"/>
      <c r="CV102" s="1007"/>
      <c r="CW102" s="1005">
        <v>
33</v>
      </c>
      <c r="CX102" s="1006"/>
      <c r="CY102" s="1006"/>
      <c r="CZ102" s="1006"/>
      <c r="DA102" s="1007"/>
      <c r="DB102" s="1005" t="s">
        <v>
572</v>
      </c>
      <c r="DC102" s="1006"/>
      <c r="DD102" s="1006"/>
      <c r="DE102" s="1006"/>
      <c r="DF102" s="1007"/>
      <c r="DG102" s="1005" t="s">
        <v>
582</v>
      </c>
      <c r="DH102" s="1006"/>
      <c r="DI102" s="1006"/>
      <c r="DJ102" s="1006"/>
      <c r="DK102" s="1007"/>
      <c r="DL102" s="1005" t="s">
        <v>
572</v>
      </c>
      <c r="DM102" s="1006"/>
      <c r="DN102" s="1006"/>
      <c r="DO102" s="1006"/>
      <c r="DP102" s="1007"/>
      <c r="DQ102" s="1005" t="s">
        <v>
572</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
420</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
421</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
424</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
425</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
426</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
427</v>
      </c>
      <c r="AB109" s="949"/>
      <c r="AC109" s="949"/>
      <c r="AD109" s="949"/>
      <c r="AE109" s="950"/>
      <c r="AF109" s="951" t="s">
        <v>
309</v>
      </c>
      <c r="AG109" s="949"/>
      <c r="AH109" s="949"/>
      <c r="AI109" s="949"/>
      <c r="AJ109" s="950"/>
      <c r="AK109" s="951" t="s">
        <v>
308</v>
      </c>
      <c r="AL109" s="949"/>
      <c r="AM109" s="949"/>
      <c r="AN109" s="949"/>
      <c r="AO109" s="950"/>
      <c r="AP109" s="951" t="s">
        <v>
428</v>
      </c>
      <c r="AQ109" s="949"/>
      <c r="AR109" s="949"/>
      <c r="AS109" s="949"/>
      <c r="AT109" s="980"/>
      <c r="AU109" s="948" t="s">
        <v>
426</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
427</v>
      </c>
      <c r="BR109" s="949"/>
      <c r="BS109" s="949"/>
      <c r="BT109" s="949"/>
      <c r="BU109" s="950"/>
      <c r="BV109" s="951" t="s">
        <v>
309</v>
      </c>
      <c r="BW109" s="949"/>
      <c r="BX109" s="949"/>
      <c r="BY109" s="949"/>
      <c r="BZ109" s="950"/>
      <c r="CA109" s="951" t="s">
        <v>
308</v>
      </c>
      <c r="CB109" s="949"/>
      <c r="CC109" s="949"/>
      <c r="CD109" s="949"/>
      <c r="CE109" s="950"/>
      <c r="CF109" s="987" t="s">
        <v>
428</v>
      </c>
      <c r="CG109" s="987"/>
      <c r="CH109" s="987"/>
      <c r="CI109" s="987"/>
      <c r="CJ109" s="987"/>
      <c r="CK109" s="951" t="s">
        <v>
429</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
427</v>
      </c>
      <c r="DH109" s="949"/>
      <c r="DI109" s="949"/>
      <c r="DJ109" s="949"/>
      <c r="DK109" s="950"/>
      <c r="DL109" s="951" t="s">
        <v>
309</v>
      </c>
      <c r="DM109" s="949"/>
      <c r="DN109" s="949"/>
      <c r="DO109" s="949"/>
      <c r="DP109" s="950"/>
      <c r="DQ109" s="951" t="s">
        <v>
308</v>
      </c>
      <c r="DR109" s="949"/>
      <c r="DS109" s="949"/>
      <c r="DT109" s="949"/>
      <c r="DU109" s="950"/>
      <c r="DV109" s="951" t="s">
        <v>
428</v>
      </c>
      <c r="DW109" s="949"/>
      <c r="DX109" s="949"/>
      <c r="DY109" s="949"/>
      <c r="DZ109" s="980"/>
    </row>
    <row r="110" spans="1:131" s="247" customFormat="1" ht="26.25" customHeight="1" x14ac:dyDescent="0.15">
      <c r="A110" s="851" t="s">
        <v>
430</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
510335</v>
      </c>
      <c r="AB110" s="942"/>
      <c r="AC110" s="942"/>
      <c r="AD110" s="942"/>
      <c r="AE110" s="943"/>
      <c r="AF110" s="944">
        <v>
531321</v>
      </c>
      <c r="AG110" s="942"/>
      <c r="AH110" s="942"/>
      <c r="AI110" s="942"/>
      <c r="AJ110" s="943"/>
      <c r="AK110" s="944">
        <v>
548707</v>
      </c>
      <c r="AL110" s="942"/>
      <c r="AM110" s="942"/>
      <c r="AN110" s="942"/>
      <c r="AO110" s="943"/>
      <c r="AP110" s="945">
        <v>
15.3</v>
      </c>
      <c r="AQ110" s="946"/>
      <c r="AR110" s="946"/>
      <c r="AS110" s="946"/>
      <c r="AT110" s="947"/>
      <c r="AU110" s="981" t="s">
        <v>
72</v>
      </c>
      <c r="AV110" s="982"/>
      <c r="AW110" s="982"/>
      <c r="AX110" s="982"/>
      <c r="AY110" s="982"/>
      <c r="AZ110" s="907" t="s">
        <v>
431</v>
      </c>
      <c r="BA110" s="852"/>
      <c r="BB110" s="852"/>
      <c r="BC110" s="852"/>
      <c r="BD110" s="852"/>
      <c r="BE110" s="852"/>
      <c r="BF110" s="852"/>
      <c r="BG110" s="852"/>
      <c r="BH110" s="852"/>
      <c r="BI110" s="852"/>
      <c r="BJ110" s="852"/>
      <c r="BK110" s="852"/>
      <c r="BL110" s="852"/>
      <c r="BM110" s="852"/>
      <c r="BN110" s="852"/>
      <c r="BO110" s="852"/>
      <c r="BP110" s="853"/>
      <c r="BQ110" s="908">
        <v>
5926627</v>
      </c>
      <c r="BR110" s="889"/>
      <c r="BS110" s="889"/>
      <c r="BT110" s="889"/>
      <c r="BU110" s="889"/>
      <c r="BV110" s="889">
        <v>
5879066</v>
      </c>
      <c r="BW110" s="889"/>
      <c r="BX110" s="889"/>
      <c r="BY110" s="889"/>
      <c r="BZ110" s="889"/>
      <c r="CA110" s="889">
        <v>
5792924</v>
      </c>
      <c r="CB110" s="889"/>
      <c r="CC110" s="889"/>
      <c r="CD110" s="889"/>
      <c r="CE110" s="889"/>
      <c r="CF110" s="913">
        <v>
161.5</v>
      </c>
      <c r="CG110" s="914"/>
      <c r="CH110" s="914"/>
      <c r="CI110" s="914"/>
      <c r="CJ110" s="914"/>
      <c r="CK110" s="977" t="s">
        <v>
432</v>
      </c>
      <c r="CL110" s="863"/>
      <c r="CM110" s="938" t="s">
        <v>
433</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
394</v>
      </c>
      <c r="DH110" s="889"/>
      <c r="DI110" s="889"/>
      <c r="DJ110" s="889"/>
      <c r="DK110" s="889"/>
      <c r="DL110" s="889" t="s">
        <v>
135</v>
      </c>
      <c r="DM110" s="889"/>
      <c r="DN110" s="889"/>
      <c r="DO110" s="889"/>
      <c r="DP110" s="889"/>
      <c r="DQ110" s="889" t="s">
        <v>
135</v>
      </c>
      <c r="DR110" s="889"/>
      <c r="DS110" s="889"/>
      <c r="DT110" s="889"/>
      <c r="DU110" s="889"/>
      <c r="DV110" s="890" t="s">
        <v>
394</v>
      </c>
      <c r="DW110" s="890"/>
      <c r="DX110" s="890"/>
      <c r="DY110" s="890"/>
      <c r="DZ110" s="891"/>
    </row>
    <row r="111" spans="1:131" s="247" customFormat="1" ht="26.25" customHeight="1" x14ac:dyDescent="0.15">
      <c r="A111" s="818" t="s">
        <v>
434</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
135</v>
      </c>
      <c r="AB111" s="970"/>
      <c r="AC111" s="970"/>
      <c r="AD111" s="970"/>
      <c r="AE111" s="971"/>
      <c r="AF111" s="972" t="s">
        <v>
394</v>
      </c>
      <c r="AG111" s="970"/>
      <c r="AH111" s="970"/>
      <c r="AI111" s="970"/>
      <c r="AJ111" s="971"/>
      <c r="AK111" s="972" t="s">
        <v>
394</v>
      </c>
      <c r="AL111" s="970"/>
      <c r="AM111" s="970"/>
      <c r="AN111" s="970"/>
      <c r="AO111" s="971"/>
      <c r="AP111" s="973" t="s">
        <v>
394</v>
      </c>
      <c r="AQ111" s="974"/>
      <c r="AR111" s="974"/>
      <c r="AS111" s="974"/>
      <c r="AT111" s="975"/>
      <c r="AU111" s="983"/>
      <c r="AV111" s="984"/>
      <c r="AW111" s="984"/>
      <c r="AX111" s="984"/>
      <c r="AY111" s="984"/>
      <c r="AZ111" s="859" t="s">
        <v>
435</v>
      </c>
      <c r="BA111" s="794"/>
      <c r="BB111" s="794"/>
      <c r="BC111" s="794"/>
      <c r="BD111" s="794"/>
      <c r="BE111" s="794"/>
      <c r="BF111" s="794"/>
      <c r="BG111" s="794"/>
      <c r="BH111" s="794"/>
      <c r="BI111" s="794"/>
      <c r="BJ111" s="794"/>
      <c r="BK111" s="794"/>
      <c r="BL111" s="794"/>
      <c r="BM111" s="794"/>
      <c r="BN111" s="794"/>
      <c r="BO111" s="794"/>
      <c r="BP111" s="795"/>
      <c r="BQ111" s="860" t="s">
        <v>
394</v>
      </c>
      <c r="BR111" s="861"/>
      <c r="BS111" s="861"/>
      <c r="BT111" s="861"/>
      <c r="BU111" s="861"/>
      <c r="BV111" s="861" t="s">
        <v>
135</v>
      </c>
      <c r="BW111" s="861"/>
      <c r="BX111" s="861"/>
      <c r="BY111" s="861"/>
      <c r="BZ111" s="861"/>
      <c r="CA111" s="861" t="s">
        <v>
135</v>
      </c>
      <c r="CB111" s="861"/>
      <c r="CC111" s="861"/>
      <c r="CD111" s="861"/>
      <c r="CE111" s="861"/>
      <c r="CF111" s="922" t="s">
        <v>
135</v>
      </c>
      <c r="CG111" s="923"/>
      <c r="CH111" s="923"/>
      <c r="CI111" s="923"/>
      <c r="CJ111" s="923"/>
      <c r="CK111" s="978"/>
      <c r="CL111" s="865"/>
      <c r="CM111" s="868" t="s">
        <v>
436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
135</v>
      </c>
      <c r="DH111" s="861"/>
      <c r="DI111" s="861"/>
      <c r="DJ111" s="861"/>
      <c r="DK111" s="861"/>
      <c r="DL111" s="861" t="s">
        <v>
394</v>
      </c>
      <c r="DM111" s="861"/>
      <c r="DN111" s="861"/>
      <c r="DO111" s="861"/>
      <c r="DP111" s="861"/>
      <c r="DQ111" s="861" t="s">
        <v>
135</v>
      </c>
      <c r="DR111" s="861"/>
      <c r="DS111" s="861"/>
      <c r="DT111" s="861"/>
      <c r="DU111" s="861"/>
      <c r="DV111" s="838" t="s">
        <v>
135</v>
      </c>
      <c r="DW111" s="838"/>
      <c r="DX111" s="838"/>
      <c r="DY111" s="838"/>
      <c r="DZ111" s="839"/>
    </row>
    <row r="112" spans="1:131" s="247" customFormat="1" ht="26.25" customHeight="1" x14ac:dyDescent="0.15">
      <c r="A112" s="963" t="s">
        <v>
437</v>
      </c>
      <c r="B112" s="964"/>
      <c r="C112" s="794" t="s">
        <v>
438</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
135</v>
      </c>
      <c r="AB112" s="824"/>
      <c r="AC112" s="824"/>
      <c r="AD112" s="824"/>
      <c r="AE112" s="825"/>
      <c r="AF112" s="826" t="s">
        <v>
135</v>
      </c>
      <c r="AG112" s="824"/>
      <c r="AH112" s="824"/>
      <c r="AI112" s="824"/>
      <c r="AJ112" s="825"/>
      <c r="AK112" s="826" t="s">
        <v>
135</v>
      </c>
      <c r="AL112" s="824"/>
      <c r="AM112" s="824"/>
      <c r="AN112" s="824"/>
      <c r="AO112" s="825"/>
      <c r="AP112" s="871" t="s">
        <v>
394</v>
      </c>
      <c r="AQ112" s="872"/>
      <c r="AR112" s="872"/>
      <c r="AS112" s="872"/>
      <c r="AT112" s="873"/>
      <c r="AU112" s="983"/>
      <c r="AV112" s="984"/>
      <c r="AW112" s="984"/>
      <c r="AX112" s="984"/>
      <c r="AY112" s="984"/>
      <c r="AZ112" s="859" t="s">
        <v>
439</v>
      </c>
      <c r="BA112" s="794"/>
      <c r="BB112" s="794"/>
      <c r="BC112" s="794"/>
      <c r="BD112" s="794"/>
      <c r="BE112" s="794"/>
      <c r="BF112" s="794"/>
      <c r="BG112" s="794"/>
      <c r="BH112" s="794"/>
      <c r="BI112" s="794"/>
      <c r="BJ112" s="794"/>
      <c r="BK112" s="794"/>
      <c r="BL112" s="794"/>
      <c r="BM112" s="794"/>
      <c r="BN112" s="794"/>
      <c r="BO112" s="794"/>
      <c r="BP112" s="795"/>
      <c r="BQ112" s="860">
        <v>
2978381</v>
      </c>
      <c r="BR112" s="861"/>
      <c r="BS112" s="861"/>
      <c r="BT112" s="861"/>
      <c r="BU112" s="861"/>
      <c r="BV112" s="861">
        <v>
2825424</v>
      </c>
      <c r="BW112" s="861"/>
      <c r="BX112" s="861"/>
      <c r="BY112" s="861"/>
      <c r="BZ112" s="861"/>
      <c r="CA112" s="861">
        <v>
2648272</v>
      </c>
      <c r="CB112" s="861"/>
      <c r="CC112" s="861"/>
      <c r="CD112" s="861"/>
      <c r="CE112" s="861"/>
      <c r="CF112" s="922">
        <v>
73.8</v>
      </c>
      <c r="CG112" s="923"/>
      <c r="CH112" s="923"/>
      <c r="CI112" s="923"/>
      <c r="CJ112" s="923"/>
      <c r="CK112" s="978"/>
      <c r="CL112" s="865"/>
      <c r="CM112" s="868" t="s">
        <v>
440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
135</v>
      </c>
      <c r="DH112" s="861"/>
      <c r="DI112" s="861"/>
      <c r="DJ112" s="861"/>
      <c r="DK112" s="861"/>
      <c r="DL112" s="861" t="s">
        <v>
135</v>
      </c>
      <c r="DM112" s="861"/>
      <c r="DN112" s="861"/>
      <c r="DO112" s="861"/>
      <c r="DP112" s="861"/>
      <c r="DQ112" s="861" t="s">
        <v>
135</v>
      </c>
      <c r="DR112" s="861"/>
      <c r="DS112" s="861"/>
      <c r="DT112" s="861"/>
      <c r="DU112" s="861"/>
      <c r="DV112" s="838" t="s">
        <v>
135</v>
      </c>
      <c r="DW112" s="838"/>
      <c r="DX112" s="838"/>
      <c r="DY112" s="838"/>
      <c r="DZ112" s="839"/>
    </row>
    <row r="113" spans="1:130" s="247" customFormat="1" ht="26.25" customHeight="1" x14ac:dyDescent="0.15">
      <c r="A113" s="965"/>
      <c r="B113" s="966"/>
      <c r="C113" s="794" t="s">
        <v>
441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
364201</v>
      </c>
      <c r="AB113" s="970"/>
      <c r="AC113" s="970"/>
      <c r="AD113" s="970"/>
      <c r="AE113" s="971"/>
      <c r="AF113" s="972">
        <v>
364330</v>
      </c>
      <c r="AG113" s="970"/>
      <c r="AH113" s="970"/>
      <c r="AI113" s="970"/>
      <c r="AJ113" s="971"/>
      <c r="AK113" s="972">
        <v>
321673</v>
      </c>
      <c r="AL113" s="970"/>
      <c r="AM113" s="970"/>
      <c r="AN113" s="970"/>
      <c r="AO113" s="971"/>
      <c r="AP113" s="973">
        <v>
9</v>
      </c>
      <c r="AQ113" s="974"/>
      <c r="AR113" s="974"/>
      <c r="AS113" s="974"/>
      <c r="AT113" s="975"/>
      <c r="AU113" s="983"/>
      <c r="AV113" s="984"/>
      <c r="AW113" s="984"/>
      <c r="AX113" s="984"/>
      <c r="AY113" s="984"/>
      <c r="AZ113" s="859" t="s">
        <v>
442</v>
      </c>
      <c r="BA113" s="794"/>
      <c r="BB113" s="794"/>
      <c r="BC113" s="794"/>
      <c r="BD113" s="794"/>
      <c r="BE113" s="794"/>
      <c r="BF113" s="794"/>
      <c r="BG113" s="794"/>
      <c r="BH113" s="794"/>
      <c r="BI113" s="794"/>
      <c r="BJ113" s="794"/>
      <c r="BK113" s="794"/>
      <c r="BL113" s="794"/>
      <c r="BM113" s="794"/>
      <c r="BN113" s="794"/>
      <c r="BO113" s="794"/>
      <c r="BP113" s="795"/>
      <c r="BQ113" s="860">
        <v>
1880987</v>
      </c>
      <c r="BR113" s="861"/>
      <c r="BS113" s="861"/>
      <c r="BT113" s="861"/>
      <c r="BU113" s="861"/>
      <c r="BV113" s="861">
        <v>
1787792</v>
      </c>
      <c r="BW113" s="861"/>
      <c r="BX113" s="861"/>
      <c r="BY113" s="861"/>
      <c r="BZ113" s="861"/>
      <c r="CA113" s="861">
        <v>
1746523</v>
      </c>
      <c r="CB113" s="861"/>
      <c r="CC113" s="861"/>
      <c r="CD113" s="861"/>
      <c r="CE113" s="861"/>
      <c r="CF113" s="922">
        <v>
48.7</v>
      </c>
      <c r="CG113" s="923"/>
      <c r="CH113" s="923"/>
      <c r="CI113" s="923"/>
      <c r="CJ113" s="923"/>
      <c r="CK113" s="978"/>
      <c r="CL113" s="865"/>
      <c r="CM113" s="868" t="s">
        <v>
443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
444</v>
      </c>
      <c r="DH113" s="824"/>
      <c r="DI113" s="824"/>
      <c r="DJ113" s="824"/>
      <c r="DK113" s="825"/>
      <c r="DL113" s="826" t="s">
        <v>
135</v>
      </c>
      <c r="DM113" s="824"/>
      <c r="DN113" s="824"/>
      <c r="DO113" s="824"/>
      <c r="DP113" s="825"/>
      <c r="DQ113" s="826" t="s">
        <v>
444</v>
      </c>
      <c r="DR113" s="824"/>
      <c r="DS113" s="824"/>
      <c r="DT113" s="824"/>
      <c r="DU113" s="825"/>
      <c r="DV113" s="871" t="s">
        <v>
135</v>
      </c>
      <c r="DW113" s="872"/>
      <c r="DX113" s="872"/>
      <c r="DY113" s="872"/>
      <c r="DZ113" s="873"/>
    </row>
    <row r="114" spans="1:130" s="247" customFormat="1" ht="26.25" customHeight="1" x14ac:dyDescent="0.15">
      <c r="A114" s="965"/>
      <c r="B114" s="966"/>
      <c r="C114" s="794" t="s">
        <v>
445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
137443</v>
      </c>
      <c r="AB114" s="824"/>
      <c r="AC114" s="824"/>
      <c r="AD114" s="824"/>
      <c r="AE114" s="825"/>
      <c r="AF114" s="826">
        <v>
137617</v>
      </c>
      <c r="AG114" s="824"/>
      <c r="AH114" s="824"/>
      <c r="AI114" s="824"/>
      <c r="AJ114" s="825"/>
      <c r="AK114" s="826">
        <v>
122697</v>
      </c>
      <c r="AL114" s="824"/>
      <c r="AM114" s="824"/>
      <c r="AN114" s="824"/>
      <c r="AO114" s="825"/>
      <c r="AP114" s="871">
        <v>
3.4</v>
      </c>
      <c r="AQ114" s="872"/>
      <c r="AR114" s="872"/>
      <c r="AS114" s="872"/>
      <c r="AT114" s="873"/>
      <c r="AU114" s="983"/>
      <c r="AV114" s="984"/>
      <c r="AW114" s="984"/>
      <c r="AX114" s="984"/>
      <c r="AY114" s="984"/>
      <c r="AZ114" s="859" t="s">
        <v>
446</v>
      </c>
      <c r="BA114" s="794"/>
      <c r="BB114" s="794"/>
      <c r="BC114" s="794"/>
      <c r="BD114" s="794"/>
      <c r="BE114" s="794"/>
      <c r="BF114" s="794"/>
      <c r="BG114" s="794"/>
      <c r="BH114" s="794"/>
      <c r="BI114" s="794"/>
      <c r="BJ114" s="794"/>
      <c r="BK114" s="794"/>
      <c r="BL114" s="794"/>
      <c r="BM114" s="794"/>
      <c r="BN114" s="794"/>
      <c r="BO114" s="794"/>
      <c r="BP114" s="795"/>
      <c r="BQ114" s="860">
        <v>
751456</v>
      </c>
      <c r="BR114" s="861"/>
      <c r="BS114" s="861"/>
      <c r="BT114" s="861"/>
      <c r="BU114" s="861"/>
      <c r="BV114" s="861">
        <v>
739855</v>
      </c>
      <c r="BW114" s="861"/>
      <c r="BX114" s="861"/>
      <c r="BY114" s="861"/>
      <c r="BZ114" s="861"/>
      <c r="CA114" s="861">
        <v>
803418</v>
      </c>
      <c r="CB114" s="861"/>
      <c r="CC114" s="861"/>
      <c r="CD114" s="861"/>
      <c r="CE114" s="861"/>
      <c r="CF114" s="922">
        <v>
22.4</v>
      </c>
      <c r="CG114" s="923"/>
      <c r="CH114" s="923"/>
      <c r="CI114" s="923"/>
      <c r="CJ114" s="923"/>
      <c r="CK114" s="978"/>
      <c r="CL114" s="865"/>
      <c r="CM114" s="868" t="s">
        <v>
447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
135</v>
      </c>
      <c r="DH114" s="824"/>
      <c r="DI114" s="824"/>
      <c r="DJ114" s="824"/>
      <c r="DK114" s="825"/>
      <c r="DL114" s="826" t="s">
        <v>
135</v>
      </c>
      <c r="DM114" s="824"/>
      <c r="DN114" s="824"/>
      <c r="DO114" s="824"/>
      <c r="DP114" s="825"/>
      <c r="DQ114" s="826" t="s">
        <v>
394</v>
      </c>
      <c r="DR114" s="824"/>
      <c r="DS114" s="824"/>
      <c r="DT114" s="824"/>
      <c r="DU114" s="825"/>
      <c r="DV114" s="871" t="s">
        <v>
135</v>
      </c>
      <c r="DW114" s="872"/>
      <c r="DX114" s="872"/>
      <c r="DY114" s="872"/>
      <c r="DZ114" s="873"/>
    </row>
    <row r="115" spans="1:130" s="247" customFormat="1" ht="26.25" customHeight="1" x14ac:dyDescent="0.15">
      <c r="A115" s="965"/>
      <c r="B115" s="966"/>
      <c r="C115" s="794" t="s">
        <v>
448</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
135</v>
      </c>
      <c r="AB115" s="970"/>
      <c r="AC115" s="970"/>
      <c r="AD115" s="970"/>
      <c r="AE115" s="971"/>
      <c r="AF115" s="972" t="s">
        <v>
135</v>
      </c>
      <c r="AG115" s="970"/>
      <c r="AH115" s="970"/>
      <c r="AI115" s="970"/>
      <c r="AJ115" s="971"/>
      <c r="AK115" s="972" t="s">
        <v>
135</v>
      </c>
      <c r="AL115" s="970"/>
      <c r="AM115" s="970"/>
      <c r="AN115" s="970"/>
      <c r="AO115" s="971"/>
      <c r="AP115" s="973" t="s">
        <v>
135</v>
      </c>
      <c r="AQ115" s="974"/>
      <c r="AR115" s="974"/>
      <c r="AS115" s="974"/>
      <c r="AT115" s="975"/>
      <c r="AU115" s="983"/>
      <c r="AV115" s="984"/>
      <c r="AW115" s="984"/>
      <c r="AX115" s="984"/>
      <c r="AY115" s="984"/>
      <c r="AZ115" s="859" t="s">
        <v>
449</v>
      </c>
      <c r="BA115" s="794"/>
      <c r="BB115" s="794"/>
      <c r="BC115" s="794"/>
      <c r="BD115" s="794"/>
      <c r="BE115" s="794"/>
      <c r="BF115" s="794"/>
      <c r="BG115" s="794"/>
      <c r="BH115" s="794"/>
      <c r="BI115" s="794"/>
      <c r="BJ115" s="794"/>
      <c r="BK115" s="794"/>
      <c r="BL115" s="794"/>
      <c r="BM115" s="794"/>
      <c r="BN115" s="794"/>
      <c r="BO115" s="794"/>
      <c r="BP115" s="795"/>
      <c r="BQ115" s="860" t="s">
        <v>
135</v>
      </c>
      <c r="BR115" s="861"/>
      <c r="BS115" s="861"/>
      <c r="BT115" s="861"/>
      <c r="BU115" s="861"/>
      <c r="BV115" s="861" t="s">
        <v>
394</v>
      </c>
      <c r="BW115" s="861"/>
      <c r="BX115" s="861"/>
      <c r="BY115" s="861"/>
      <c r="BZ115" s="861"/>
      <c r="CA115" s="861" t="s">
        <v>
135</v>
      </c>
      <c r="CB115" s="861"/>
      <c r="CC115" s="861"/>
      <c r="CD115" s="861"/>
      <c r="CE115" s="861"/>
      <c r="CF115" s="922" t="s">
        <v>
394</v>
      </c>
      <c r="CG115" s="923"/>
      <c r="CH115" s="923"/>
      <c r="CI115" s="923"/>
      <c r="CJ115" s="923"/>
      <c r="CK115" s="978"/>
      <c r="CL115" s="865"/>
      <c r="CM115" s="859" t="s">
        <v>
450</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
135</v>
      </c>
      <c r="DH115" s="824"/>
      <c r="DI115" s="824"/>
      <c r="DJ115" s="824"/>
      <c r="DK115" s="825"/>
      <c r="DL115" s="826" t="s">
        <v>
394</v>
      </c>
      <c r="DM115" s="824"/>
      <c r="DN115" s="824"/>
      <c r="DO115" s="824"/>
      <c r="DP115" s="825"/>
      <c r="DQ115" s="826" t="s">
        <v>
135</v>
      </c>
      <c r="DR115" s="824"/>
      <c r="DS115" s="824"/>
      <c r="DT115" s="824"/>
      <c r="DU115" s="825"/>
      <c r="DV115" s="871" t="s">
        <v>
135</v>
      </c>
      <c r="DW115" s="872"/>
      <c r="DX115" s="872"/>
      <c r="DY115" s="872"/>
      <c r="DZ115" s="873"/>
    </row>
    <row r="116" spans="1:130" s="247" customFormat="1" ht="26.25" customHeight="1" x14ac:dyDescent="0.15">
      <c r="A116" s="967"/>
      <c r="B116" s="968"/>
      <c r="C116" s="927" t="s">
        <v>
451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
394</v>
      </c>
      <c r="AB116" s="824"/>
      <c r="AC116" s="824"/>
      <c r="AD116" s="824"/>
      <c r="AE116" s="825"/>
      <c r="AF116" s="826" t="s">
        <v>
135</v>
      </c>
      <c r="AG116" s="824"/>
      <c r="AH116" s="824"/>
      <c r="AI116" s="824"/>
      <c r="AJ116" s="825"/>
      <c r="AK116" s="826" t="s">
        <v>
135</v>
      </c>
      <c r="AL116" s="824"/>
      <c r="AM116" s="824"/>
      <c r="AN116" s="824"/>
      <c r="AO116" s="825"/>
      <c r="AP116" s="871" t="s">
        <v>
394</v>
      </c>
      <c r="AQ116" s="872"/>
      <c r="AR116" s="872"/>
      <c r="AS116" s="872"/>
      <c r="AT116" s="873"/>
      <c r="AU116" s="983"/>
      <c r="AV116" s="984"/>
      <c r="AW116" s="984"/>
      <c r="AX116" s="984"/>
      <c r="AY116" s="984"/>
      <c r="AZ116" s="910" t="s">
        <v>
452</v>
      </c>
      <c r="BA116" s="911"/>
      <c r="BB116" s="911"/>
      <c r="BC116" s="911"/>
      <c r="BD116" s="911"/>
      <c r="BE116" s="911"/>
      <c r="BF116" s="911"/>
      <c r="BG116" s="911"/>
      <c r="BH116" s="911"/>
      <c r="BI116" s="911"/>
      <c r="BJ116" s="911"/>
      <c r="BK116" s="911"/>
      <c r="BL116" s="911"/>
      <c r="BM116" s="911"/>
      <c r="BN116" s="911"/>
      <c r="BO116" s="911"/>
      <c r="BP116" s="912"/>
      <c r="BQ116" s="860" t="s">
        <v>
135</v>
      </c>
      <c r="BR116" s="861"/>
      <c r="BS116" s="861"/>
      <c r="BT116" s="861"/>
      <c r="BU116" s="861"/>
      <c r="BV116" s="861" t="s">
        <v>
135</v>
      </c>
      <c r="BW116" s="861"/>
      <c r="BX116" s="861"/>
      <c r="BY116" s="861"/>
      <c r="BZ116" s="861"/>
      <c r="CA116" s="861" t="s">
        <v>
135</v>
      </c>
      <c r="CB116" s="861"/>
      <c r="CC116" s="861"/>
      <c r="CD116" s="861"/>
      <c r="CE116" s="861"/>
      <c r="CF116" s="922" t="s">
        <v>
135</v>
      </c>
      <c r="CG116" s="923"/>
      <c r="CH116" s="923"/>
      <c r="CI116" s="923"/>
      <c r="CJ116" s="923"/>
      <c r="CK116" s="978"/>
      <c r="CL116" s="865"/>
      <c r="CM116" s="868" t="s">
        <v>
453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
135</v>
      </c>
      <c r="DH116" s="824"/>
      <c r="DI116" s="824"/>
      <c r="DJ116" s="824"/>
      <c r="DK116" s="825"/>
      <c r="DL116" s="826" t="s">
        <v>
135</v>
      </c>
      <c r="DM116" s="824"/>
      <c r="DN116" s="824"/>
      <c r="DO116" s="824"/>
      <c r="DP116" s="825"/>
      <c r="DQ116" s="826" t="s">
        <v>
135</v>
      </c>
      <c r="DR116" s="824"/>
      <c r="DS116" s="824"/>
      <c r="DT116" s="824"/>
      <c r="DU116" s="825"/>
      <c r="DV116" s="871" t="s">
        <v>
135</v>
      </c>
      <c r="DW116" s="872"/>
      <c r="DX116" s="872"/>
      <c r="DY116" s="872"/>
      <c r="DZ116" s="873"/>
    </row>
    <row r="117" spans="1:130" s="247" customFormat="1" ht="26.25" customHeight="1" x14ac:dyDescent="0.15">
      <c r="A117" s="948" t="s">
        <v>
189</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
454</v>
      </c>
      <c r="Z117" s="950"/>
      <c r="AA117" s="955">
        <v>
1011979</v>
      </c>
      <c r="AB117" s="956"/>
      <c r="AC117" s="956"/>
      <c r="AD117" s="956"/>
      <c r="AE117" s="957"/>
      <c r="AF117" s="958">
        <v>
1033268</v>
      </c>
      <c r="AG117" s="956"/>
      <c r="AH117" s="956"/>
      <c r="AI117" s="956"/>
      <c r="AJ117" s="957"/>
      <c r="AK117" s="958">
        <v>
993077</v>
      </c>
      <c r="AL117" s="956"/>
      <c r="AM117" s="956"/>
      <c r="AN117" s="956"/>
      <c r="AO117" s="957"/>
      <c r="AP117" s="959"/>
      <c r="AQ117" s="960"/>
      <c r="AR117" s="960"/>
      <c r="AS117" s="960"/>
      <c r="AT117" s="961"/>
      <c r="AU117" s="983"/>
      <c r="AV117" s="984"/>
      <c r="AW117" s="984"/>
      <c r="AX117" s="984"/>
      <c r="AY117" s="984"/>
      <c r="AZ117" s="910" t="s">
        <v>
455</v>
      </c>
      <c r="BA117" s="911"/>
      <c r="BB117" s="911"/>
      <c r="BC117" s="911"/>
      <c r="BD117" s="911"/>
      <c r="BE117" s="911"/>
      <c r="BF117" s="911"/>
      <c r="BG117" s="911"/>
      <c r="BH117" s="911"/>
      <c r="BI117" s="911"/>
      <c r="BJ117" s="911"/>
      <c r="BK117" s="911"/>
      <c r="BL117" s="911"/>
      <c r="BM117" s="911"/>
      <c r="BN117" s="911"/>
      <c r="BO117" s="911"/>
      <c r="BP117" s="912"/>
      <c r="BQ117" s="860" t="s">
        <v>
135</v>
      </c>
      <c r="BR117" s="861"/>
      <c r="BS117" s="861"/>
      <c r="BT117" s="861"/>
      <c r="BU117" s="861"/>
      <c r="BV117" s="861" t="s">
        <v>
135</v>
      </c>
      <c r="BW117" s="861"/>
      <c r="BX117" s="861"/>
      <c r="BY117" s="861"/>
      <c r="BZ117" s="861"/>
      <c r="CA117" s="861" t="s">
        <v>
135</v>
      </c>
      <c r="CB117" s="861"/>
      <c r="CC117" s="861"/>
      <c r="CD117" s="861"/>
      <c r="CE117" s="861"/>
      <c r="CF117" s="922" t="s">
        <v>
135</v>
      </c>
      <c r="CG117" s="923"/>
      <c r="CH117" s="923"/>
      <c r="CI117" s="923"/>
      <c r="CJ117" s="923"/>
      <c r="CK117" s="978"/>
      <c r="CL117" s="865"/>
      <c r="CM117" s="868" t="s">
        <v>
456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
135</v>
      </c>
      <c r="DH117" s="824"/>
      <c r="DI117" s="824"/>
      <c r="DJ117" s="824"/>
      <c r="DK117" s="825"/>
      <c r="DL117" s="826" t="s">
        <v>
135</v>
      </c>
      <c r="DM117" s="824"/>
      <c r="DN117" s="824"/>
      <c r="DO117" s="824"/>
      <c r="DP117" s="825"/>
      <c r="DQ117" s="826" t="s">
        <v>
135</v>
      </c>
      <c r="DR117" s="824"/>
      <c r="DS117" s="824"/>
      <c r="DT117" s="824"/>
      <c r="DU117" s="825"/>
      <c r="DV117" s="871" t="s">
        <v>
135</v>
      </c>
      <c r="DW117" s="872"/>
      <c r="DX117" s="872"/>
      <c r="DY117" s="872"/>
      <c r="DZ117" s="873"/>
    </row>
    <row r="118" spans="1:130" s="247" customFormat="1" ht="26.25" customHeight="1" x14ac:dyDescent="0.15">
      <c r="A118" s="948" t="s">
        <v>
429</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
427</v>
      </c>
      <c r="AB118" s="949"/>
      <c r="AC118" s="949"/>
      <c r="AD118" s="949"/>
      <c r="AE118" s="950"/>
      <c r="AF118" s="951" t="s">
        <v>
309</v>
      </c>
      <c r="AG118" s="949"/>
      <c r="AH118" s="949"/>
      <c r="AI118" s="949"/>
      <c r="AJ118" s="950"/>
      <c r="AK118" s="951" t="s">
        <v>
308</v>
      </c>
      <c r="AL118" s="949"/>
      <c r="AM118" s="949"/>
      <c r="AN118" s="949"/>
      <c r="AO118" s="950"/>
      <c r="AP118" s="952" t="s">
        <v>
428</v>
      </c>
      <c r="AQ118" s="953"/>
      <c r="AR118" s="953"/>
      <c r="AS118" s="953"/>
      <c r="AT118" s="954"/>
      <c r="AU118" s="983"/>
      <c r="AV118" s="984"/>
      <c r="AW118" s="984"/>
      <c r="AX118" s="984"/>
      <c r="AY118" s="984"/>
      <c r="AZ118" s="926" t="s">
        <v>
457</v>
      </c>
      <c r="BA118" s="927"/>
      <c r="BB118" s="927"/>
      <c r="BC118" s="927"/>
      <c r="BD118" s="927"/>
      <c r="BE118" s="927"/>
      <c r="BF118" s="927"/>
      <c r="BG118" s="927"/>
      <c r="BH118" s="927"/>
      <c r="BI118" s="927"/>
      <c r="BJ118" s="927"/>
      <c r="BK118" s="927"/>
      <c r="BL118" s="927"/>
      <c r="BM118" s="927"/>
      <c r="BN118" s="927"/>
      <c r="BO118" s="927"/>
      <c r="BP118" s="928"/>
      <c r="BQ118" s="929" t="s">
        <v>
135</v>
      </c>
      <c r="BR118" s="892"/>
      <c r="BS118" s="892"/>
      <c r="BT118" s="892"/>
      <c r="BU118" s="892"/>
      <c r="BV118" s="892" t="s">
        <v>
135</v>
      </c>
      <c r="BW118" s="892"/>
      <c r="BX118" s="892"/>
      <c r="BY118" s="892"/>
      <c r="BZ118" s="892"/>
      <c r="CA118" s="892" t="s">
        <v>
135</v>
      </c>
      <c r="CB118" s="892"/>
      <c r="CC118" s="892"/>
      <c r="CD118" s="892"/>
      <c r="CE118" s="892"/>
      <c r="CF118" s="922" t="s">
        <v>
135</v>
      </c>
      <c r="CG118" s="923"/>
      <c r="CH118" s="923"/>
      <c r="CI118" s="923"/>
      <c r="CJ118" s="923"/>
      <c r="CK118" s="978"/>
      <c r="CL118" s="865"/>
      <c r="CM118" s="868" t="s">
        <v>
458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
135</v>
      </c>
      <c r="DH118" s="824"/>
      <c r="DI118" s="824"/>
      <c r="DJ118" s="824"/>
      <c r="DK118" s="825"/>
      <c r="DL118" s="826" t="s">
        <v>
135</v>
      </c>
      <c r="DM118" s="824"/>
      <c r="DN118" s="824"/>
      <c r="DO118" s="824"/>
      <c r="DP118" s="825"/>
      <c r="DQ118" s="826" t="s">
        <v>
135</v>
      </c>
      <c r="DR118" s="824"/>
      <c r="DS118" s="824"/>
      <c r="DT118" s="824"/>
      <c r="DU118" s="825"/>
      <c r="DV118" s="871" t="s">
        <v>
135</v>
      </c>
      <c r="DW118" s="872"/>
      <c r="DX118" s="872"/>
      <c r="DY118" s="872"/>
      <c r="DZ118" s="873"/>
    </row>
    <row r="119" spans="1:130" s="247" customFormat="1" ht="26.25" customHeight="1" x14ac:dyDescent="0.15">
      <c r="A119" s="862" t="s">
        <v>
432</v>
      </c>
      <c r="B119" s="863"/>
      <c r="C119" s="938" t="s">
        <v>
433</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
135</v>
      </c>
      <c r="AB119" s="942"/>
      <c r="AC119" s="942"/>
      <c r="AD119" s="942"/>
      <c r="AE119" s="943"/>
      <c r="AF119" s="944" t="s">
        <v>
135</v>
      </c>
      <c r="AG119" s="942"/>
      <c r="AH119" s="942"/>
      <c r="AI119" s="942"/>
      <c r="AJ119" s="943"/>
      <c r="AK119" s="944" t="s">
        <v>
135</v>
      </c>
      <c r="AL119" s="942"/>
      <c r="AM119" s="942"/>
      <c r="AN119" s="942"/>
      <c r="AO119" s="943"/>
      <c r="AP119" s="945" t="s">
        <v>
135</v>
      </c>
      <c r="AQ119" s="946"/>
      <c r="AR119" s="946"/>
      <c r="AS119" s="946"/>
      <c r="AT119" s="947"/>
      <c r="AU119" s="985"/>
      <c r="AV119" s="986"/>
      <c r="AW119" s="986"/>
      <c r="AX119" s="986"/>
      <c r="AY119" s="986"/>
      <c r="AZ119" s="278" t="s">
        <v>
189</v>
      </c>
      <c r="BA119" s="278"/>
      <c r="BB119" s="278"/>
      <c r="BC119" s="278"/>
      <c r="BD119" s="278"/>
      <c r="BE119" s="278"/>
      <c r="BF119" s="278"/>
      <c r="BG119" s="278"/>
      <c r="BH119" s="278"/>
      <c r="BI119" s="278"/>
      <c r="BJ119" s="278"/>
      <c r="BK119" s="278"/>
      <c r="BL119" s="278"/>
      <c r="BM119" s="278"/>
      <c r="BN119" s="278"/>
      <c r="BO119" s="924" t="s">
        <v>
459</v>
      </c>
      <c r="BP119" s="925"/>
      <c r="BQ119" s="929">
        <v>
11537451</v>
      </c>
      <c r="BR119" s="892"/>
      <c r="BS119" s="892"/>
      <c r="BT119" s="892"/>
      <c r="BU119" s="892"/>
      <c r="BV119" s="892">
        <v>
11232137</v>
      </c>
      <c r="BW119" s="892"/>
      <c r="BX119" s="892"/>
      <c r="BY119" s="892"/>
      <c r="BZ119" s="892"/>
      <c r="CA119" s="892">
        <v>
10991137</v>
      </c>
      <c r="CB119" s="892"/>
      <c r="CC119" s="892"/>
      <c r="CD119" s="892"/>
      <c r="CE119" s="892"/>
      <c r="CF119" s="790"/>
      <c r="CG119" s="791"/>
      <c r="CH119" s="791"/>
      <c r="CI119" s="791"/>
      <c r="CJ119" s="881"/>
      <c r="CK119" s="979"/>
      <c r="CL119" s="867"/>
      <c r="CM119" s="885" t="s">
        <v>
460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
461</v>
      </c>
      <c r="DH119" s="807"/>
      <c r="DI119" s="807"/>
      <c r="DJ119" s="807"/>
      <c r="DK119" s="808"/>
      <c r="DL119" s="809" t="s">
        <v>
135</v>
      </c>
      <c r="DM119" s="807"/>
      <c r="DN119" s="807"/>
      <c r="DO119" s="807"/>
      <c r="DP119" s="808"/>
      <c r="DQ119" s="809" t="s">
        <v>
135</v>
      </c>
      <c r="DR119" s="807"/>
      <c r="DS119" s="807"/>
      <c r="DT119" s="807"/>
      <c r="DU119" s="808"/>
      <c r="DV119" s="895" t="s">
        <v>
461</v>
      </c>
      <c r="DW119" s="896"/>
      <c r="DX119" s="896"/>
      <c r="DY119" s="896"/>
      <c r="DZ119" s="897"/>
    </row>
    <row r="120" spans="1:130" s="247" customFormat="1" ht="26.25" customHeight="1" x14ac:dyDescent="0.15">
      <c r="A120" s="864"/>
      <c r="B120" s="865"/>
      <c r="C120" s="868" t="s">
        <v>
436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
135</v>
      </c>
      <c r="AB120" s="824"/>
      <c r="AC120" s="824"/>
      <c r="AD120" s="824"/>
      <c r="AE120" s="825"/>
      <c r="AF120" s="826" t="s">
        <v>
461</v>
      </c>
      <c r="AG120" s="824"/>
      <c r="AH120" s="824"/>
      <c r="AI120" s="824"/>
      <c r="AJ120" s="825"/>
      <c r="AK120" s="826" t="s">
        <v>
135</v>
      </c>
      <c r="AL120" s="824"/>
      <c r="AM120" s="824"/>
      <c r="AN120" s="824"/>
      <c r="AO120" s="825"/>
      <c r="AP120" s="871" t="s">
        <v>
462</v>
      </c>
      <c r="AQ120" s="872"/>
      <c r="AR120" s="872"/>
      <c r="AS120" s="872"/>
      <c r="AT120" s="873"/>
      <c r="AU120" s="930" t="s">
        <v>
463</v>
      </c>
      <c r="AV120" s="931"/>
      <c r="AW120" s="931"/>
      <c r="AX120" s="931"/>
      <c r="AY120" s="932"/>
      <c r="AZ120" s="907" t="s">
        <v>
464</v>
      </c>
      <c r="BA120" s="852"/>
      <c r="BB120" s="852"/>
      <c r="BC120" s="852"/>
      <c r="BD120" s="852"/>
      <c r="BE120" s="852"/>
      <c r="BF120" s="852"/>
      <c r="BG120" s="852"/>
      <c r="BH120" s="852"/>
      <c r="BI120" s="852"/>
      <c r="BJ120" s="852"/>
      <c r="BK120" s="852"/>
      <c r="BL120" s="852"/>
      <c r="BM120" s="852"/>
      <c r="BN120" s="852"/>
      <c r="BO120" s="852"/>
      <c r="BP120" s="853"/>
      <c r="BQ120" s="908">
        <v>
1981196</v>
      </c>
      <c r="BR120" s="889"/>
      <c r="BS120" s="889"/>
      <c r="BT120" s="889"/>
      <c r="BU120" s="889"/>
      <c r="BV120" s="889">
        <v>
2275528</v>
      </c>
      <c r="BW120" s="889"/>
      <c r="BX120" s="889"/>
      <c r="BY120" s="889"/>
      <c r="BZ120" s="889"/>
      <c r="CA120" s="889">
        <v>
2681956</v>
      </c>
      <c r="CB120" s="889"/>
      <c r="CC120" s="889"/>
      <c r="CD120" s="889"/>
      <c r="CE120" s="889"/>
      <c r="CF120" s="913">
        <v>
74.8</v>
      </c>
      <c r="CG120" s="914"/>
      <c r="CH120" s="914"/>
      <c r="CI120" s="914"/>
      <c r="CJ120" s="914"/>
      <c r="CK120" s="915" t="s">
        <v>
465</v>
      </c>
      <c r="CL120" s="899"/>
      <c r="CM120" s="899"/>
      <c r="CN120" s="899"/>
      <c r="CO120" s="900"/>
      <c r="CP120" s="919" t="s">
        <v>
408</v>
      </c>
      <c r="CQ120" s="920"/>
      <c r="CR120" s="920"/>
      <c r="CS120" s="920"/>
      <c r="CT120" s="920"/>
      <c r="CU120" s="920"/>
      <c r="CV120" s="920"/>
      <c r="CW120" s="920"/>
      <c r="CX120" s="920"/>
      <c r="CY120" s="920"/>
      <c r="CZ120" s="920"/>
      <c r="DA120" s="920"/>
      <c r="DB120" s="920"/>
      <c r="DC120" s="920"/>
      <c r="DD120" s="920"/>
      <c r="DE120" s="920"/>
      <c r="DF120" s="921"/>
      <c r="DG120" s="908">
        <v>
2978381</v>
      </c>
      <c r="DH120" s="889"/>
      <c r="DI120" s="889"/>
      <c r="DJ120" s="889"/>
      <c r="DK120" s="889"/>
      <c r="DL120" s="889">
        <v>
2825424</v>
      </c>
      <c r="DM120" s="889"/>
      <c r="DN120" s="889"/>
      <c r="DO120" s="889"/>
      <c r="DP120" s="889"/>
      <c r="DQ120" s="889">
        <v>
2648272</v>
      </c>
      <c r="DR120" s="889"/>
      <c r="DS120" s="889"/>
      <c r="DT120" s="889"/>
      <c r="DU120" s="889"/>
      <c r="DV120" s="890">
        <v>
73.8</v>
      </c>
      <c r="DW120" s="890"/>
      <c r="DX120" s="890"/>
      <c r="DY120" s="890"/>
      <c r="DZ120" s="891"/>
    </row>
    <row r="121" spans="1:130" s="247" customFormat="1" ht="26.25" customHeight="1" x14ac:dyDescent="0.15">
      <c r="A121" s="864"/>
      <c r="B121" s="865"/>
      <c r="C121" s="910" t="s">
        <v>
466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
135</v>
      </c>
      <c r="AB121" s="824"/>
      <c r="AC121" s="824"/>
      <c r="AD121" s="824"/>
      <c r="AE121" s="825"/>
      <c r="AF121" s="826" t="s">
        <v>
461</v>
      </c>
      <c r="AG121" s="824"/>
      <c r="AH121" s="824"/>
      <c r="AI121" s="824"/>
      <c r="AJ121" s="825"/>
      <c r="AK121" s="826" t="s">
        <v>
135</v>
      </c>
      <c r="AL121" s="824"/>
      <c r="AM121" s="824"/>
      <c r="AN121" s="824"/>
      <c r="AO121" s="825"/>
      <c r="AP121" s="871" t="s">
        <v>
135</v>
      </c>
      <c r="AQ121" s="872"/>
      <c r="AR121" s="872"/>
      <c r="AS121" s="872"/>
      <c r="AT121" s="873"/>
      <c r="AU121" s="933"/>
      <c r="AV121" s="934"/>
      <c r="AW121" s="934"/>
      <c r="AX121" s="934"/>
      <c r="AY121" s="935"/>
      <c r="AZ121" s="859" t="s">
        <v>
467</v>
      </c>
      <c r="BA121" s="794"/>
      <c r="BB121" s="794"/>
      <c r="BC121" s="794"/>
      <c r="BD121" s="794"/>
      <c r="BE121" s="794"/>
      <c r="BF121" s="794"/>
      <c r="BG121" s="794"/>
      <c r="BH121" s="794"/>
      <c r="BI121" s="794"/>
      <c r="BJ121" s="794"/>
      <c r="BK121" s="794"/>
      <c r="BL121" s="794"/>
      <c r="BM121" s="794"/>
      <c r="BN121" s="794"/>
      <c r="BO121" s="794"/>
      <c r="BP121" s="795"/>
      <c r="BQ121" s="860">
        <v>
1816560</v>
      </c>
      <c r="BR121" s="861"/>
      <c r="BS121" s="861"/>
      <c r="BT121" s="861"/>
      <c r="BU121" s="861"/>
      <c r="BV121" s="861">
        <v>
1774222</v>
      </c>
      <c r="BW121" s="861"/>
      <c r="BX121" s="861"/>
      <c r="BY121" s="861"/>
      <c r="BZ121" s="861"/>
      <c r="CA121" s="861">
        <v>
1704449</v>
      </c>
      <c r="CB121" s="861"/>
      <c r="CC121" s="861"/>
      <c r="CD121" s="861"/>
      <c r="CE121" s="861"/>
      <c r="CF121" s="922">
        <v>
47.5</v>
      </c>
      <c r="CG121" s="923"/>
      <c r="CH121" s="923"/>
      <c r="CI121" s="923"/>
      <c r="CJ121" s="923"/>
      <c r="CK121" s="916"/>
      <c r="CL121" s="902"/>
      <c r="CM121" s="902"/>
      <c r="CN121" s="902"/>
      <c r="CO121" s="903"/>
      <c r="CP121" s="882" t="s">
        <v>
406</v>
      </c>
      <c r="CQ121" s="883"/>
      <c r="CR121" s="883"/>
      <c r="CS121" s="883"/>
      <c r="CT121" s="883"/>
      <c r="CU121" s="883"/>
      <c r="CV121" s="883"/>
      <c r="CW121" s="883"/>
      <c r="CX121" s="883"/>
      <c r="CY121" s="883"/>
      <c r="CZ121" s="883"/>
      <c r="DA121" s="883"/>
      <c r="DB121" s="883"/>
      <c r="DC121" s="883"/>
      <c r="DD121" s="883"/>
      <c r="DE121" s="883"/>
      <c r="DF121" s="884"/>
      <c r="DG121" s="860" t="s">
        <v>
135</v>
      </c>
      <c r="DH121" s="861"/>
      <c r="DI121" s="861"/>
      <c r="DJ121" s="861"/>
      <c r="DK121" s="861"/>
      <c r="DL121" s="861" t="s">
        <v>
135</v>
      </c>
      <c r="DM121" s="861"/>
      <c r="DN121" s="861"/>
      <c r="DO121" s="861"/>
      <c r="DP121" s="861"/>
      <c r="DQ121" s="861" t="s">
        <v>
462</v>
      </c>
      <c r="DR121" s="861"/>
      <c r="DS121" s="861"/>
      <c r="DT121" s="861"/>
      <c r="DU121" s="861"/>
      <c r="DV121" s="838" t="s">
        <v>
461</v>
      </c>
      <c r="DW121" s="838"/>
      <c r="DX121" s="838"/>
      <c r="DY121" s="838"/>
      <c r="DZ121" s="839"/>
    </row>
    <row r="122" spans="1:130" s="247" customFormat="1" ht="26.25" customHeight="1" x14ac:dyDescent="0.15">
      <c r="A122" s="864"/>
      <c r="B122" s="865"/>
      <c r="C122" s="868" t="s">
        <v>
447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
135</v>
      </c>
      <c r="AB122" s="824"/>
      <c r="AC122" s="824"/>
      <c r="AD122" s="824"/>
      <c r="AE122" s="825"/>
      <c r="AF122" s="826" t="s">
        <v>
135</v>
      </c>
      <c r="AG122" s="824"/>
      <c r="AH122" s="824"/>
      <c r="AI122" s="824"/>
      <c r="AJ122" s="825"/>
      <c r="AK122" s="826" t="s">
        <v>
135</v>
      </c>
      <c r="AL122" s="824"/>
      <c r="AM122" s="824"/>
      <c r="AN122" s="824"/>
      <c r="AO122" s="825"/>
      <c r="AP122" s="871" t="s">
        <v>
135</v>
      </c>
      <c r="AQ122" s="872"/>
      <c r="AR122" s="872"/>
      <c r="AS122" s="872"/>
      <c r="AT122" s="873"/>
      <c r="AU122" s="933"/>
      <c r="AV122" s="934"/>
      <c r="AW122" s="934"/>
      <c r="AX122" s="934"/>
      <c r="AY122" s="935"/>
      <c r="AZ122" s="926" t="s">
        <v>
468</v>
      </c>
      <c r="BA122" s="927"/>
      <c r="BB122" s="927"/>
      <c r="BC122" s="927"/>
      <c r="BD122" s="927"/>
      <c r="BE122" s="927"/>
      <c r="BF122" s="927"/>
      <c r="BG122" s="927"/>
      <c r="BH122" s="927"/>
      <c r="BI122" s="927"/>
      <c r="BJ122" s="927"/>
      <c r="BK122" s="927"/>
      <c r="BL122" s="927"/>
      <c r="BM122" s="927"/>
      <c r="BN122" s="927"/>
      <c r="BO122" s="927"/>
      <c r="BP122" s="928"/>
      <c r="BQ122" s="929">
        <v>
7623342</v>
      </c>
      <c r="BR122" s="892"/>
      <c r="BS122" s="892"/>
      <c r="BT122" s="892"/>
      <c r="BU122" s="892"/>
      <c r="BV122" s="892">
        <v>
7540975</v>
      </c>
      <c r="BW122" s="892"/>
      <c r="BX122" s="892"/>
      <c r="BY122" s="892"/>
      <c r="BZ122" s="892"/>
      <c r="CA122" s="892">
        <v>
7291237</v>
      </c>
      <c r="CB122" s="892"/>
      <c r="CC122" s="892"/>
      <c r="CD122" s="892"/>
      <c r="CE122" s="892"/>
      <c r="CF122" s="893">
        <v>
203.3</v>
      </c>
      <c r="CG122" s="894"/>
      <c r="CH122" s="894"/>
      <c r="CI122" s="894"/>
      <c r="CJ122" s="894"/>
      <c r="CK122" s="916"/>
      <c r="CL122" s="902"/>
      <c r="CM122" s="902"/>
      <c r="CN122" s="902"/>
      <c r="CO122" s="903"/>
      <c r="CP122" s="882" t="s">
        <v>
407</v>
      </c>
      <c r="CQ122" s="883"/>
      <c r="CR122" s="883"/>
      <c r="CS122" s="883"/>
      <c r="CT122" s="883"/>
      <c r="CU122" s="883"/>
      <c r="CV122" s="883"/>
      <c r="CW122" s="883"/>
      <c r="CX122" s="883"/>
      <c r="CY122" s="883"/>
      <c r="CZ122" s="883"/>
      <c r="DA122" s="883"/>
      <c r="DB122" s="883"/>
      <c r="DC122" s="883"/>
      <c r="DD122" s="883"/>
      <c r="DE122" s="883"/>
      <c r="DF122" s="884"/>
      <c r="DG122" s="860" t="s">
        <v>
135</v>
      </c>
      <c r="DH122" s="861"/>
      <c r="DI122" s="861"/>
      <c r="DJ122" s="861"/>
      <c r="DK122" s="861"/>
      <c r="DL122" s="861" t="s">
        <v>
469</v>
      </c>
      <c r="DM122" s="861"/>
      <c r="DN122" s="861"/>
      <c r="DO122" s="861"/>
      <c r="DP122" s="861"/>
      <c r="DQ122" s="861" t="s">
        <v>
461</v>
      </c>
      <c r="DR122" s="861"/>
      <c r="DS122" s="861"/>
      <c r="DT122" s="861"/>
      <c r="DU122" s="861"/>
      <c r="DV122" s="838" t="s">
        <v>
462</v>
      </c>
      <c r="DW122" s="838"/>
      <c r="DX122" s="838"/>
      <c r="DY122" s="838"/>
      <c r="DZ122" s="839"/>
    </row>
    <row r="123" spans="1:130" s="247" customFormat="1" ht="26.25" customHeight="1" x14ac:dyDescent="0.15">
      <c r="A123" s="864"/>
      <c r="B123" s="865"/>
      <c r="C123" s="868" t="s">
        <v>
453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
135</v>
      </c>
      <c r="AB123" s="824"/>
      <c r="AC123" s="824"/>
      <c r="AD123" s="824"/>
      <c r="AE123" s="825"/>
      <c r="AF123" s="826" t="s">
        <v>
135</v>
      </c>
      <c r="AG123" s="824"/>
      <c r="AH123" s="824"/>
      <c r="AI123" s="824"/>
      <c r="AJ123" s="825"/>
      <c r="AK123" s="826" t="s">
        <v>
135</v>
      </c>
      <c r="AL123" s="824"/>
      <c r="AM123" s="824"/>
      <c r="AN123" s="824"/>
      <c r="AO123" s="825"/>
      <c r="AP123" s="871" t="s">
        <v>
135</v>
      </c>
      <c r="AQ123" s="872"/>
      <c r="AR123" s="872"/>
      <c r="AS123" s="872"/>
      <c r="AT123" s="873"/>
      <c r="AU123" s="936"/>
      <c r="AV123" s="937"/>
      <c r="AW123" s="937"/>
      <c r="AX123" s="937"/>
      <c r="AY123" s="937"/>
      <c r="AZ123" s="278" t="s">
        <v>
189</v>
      </c>
      <c r="BA123" s="278"/>
      <c r="BB123" s="278"/>
      <c r="BC123" s="278"/>
      <c r="BD123" s="278"/>
      <c r="BE123" s="278"/>
      <c r="BF123" s="278"/>
      <c r="BG123" s="278"/>
      <c r="BH123" s="278"/>
      <c r="BI123" s="278"/>
      <c r="BJ123" s="278"/>
      <c r="BK123" s="278"/>
      <c r="BL123" s="278"/>
      <c r="BM123" s="278"/>
      <c r="BN123" s="278"/>
      <c r="BO123" s="924" t="s">
        <v>
470</v>
      </c>
      <c r="BP123" s="925"/>
      <c r="BQ123" s="879">
        <v>
11421098</v>
      </c>
      <c r="BR123" s="880"/>
      <c r="BS123" s="880"/>
      <c r="BT123" s="880"/>
      <c r="BU123" s="880"/>
      <c r="BV123" s="880">
        <v>
11590725</v>
      </c>
      <c r="BW123" s="880"/>
      <c r="BX123" s="880"/>
      <c r="BY123" s="880"/>
      <c r="BZ123" s="880"/>
      <c r="CA123" s="880">
        <v>
11677642</v>
      </c>
      <c r="CB123" s="880"/>
      <c r="CC123" s="880"/>
      <c r="CD123" s="880"/>
      <c r="CE123" s="880"/>
      <c r="CF123" s="790"/>
      <c r="CG123" s="791"/>
      <c r="CH123" s="791"/>
      <c r="CI123" s="791"/>
      <c r="CJ123" s="881"/>
      <c r="CK123" s="916"/>
      <c r="CL123" s="902"/>
      <c r="CM123" s="902"/>
      <c r="CN123" s="902"/>
      <c r="CO123" s="903"/>
      <c r="CP123" s="882" t="s">
        <v>
405</v>
      </c>
      <c r="CQ123" s="883"/>
      <c r="CR123" s="883"/>
      <c r="CS123" s="883"/>
      <c r="CT123" s="883"/>
      <c r="CU123" s="883"/>
      <c r="CV123" s="883"/>
      <c r="CW123" s="883"/>
      <c r="CX123" s="883"/>
      <c r="CY123" s="883"/>
      <c r="CZ123" s="883"/>
      <c r="DA123" s="883"/>
      <c r="DB123" s="883"/>
      <c r="DC123" s="883"/>
      <c r="DD123" s="883"/>
      <c r="DE123" s="883"/>
      <c r="DF123" s="884"/>
      <c r="DG123" s="823" t="s">
        <v>
462</v>
      </c>
      <c r="DH123" s="824"/>
      <c r="DI123" s="824"/>
      <c r="DJ123" s="824"/>
      <c r="DK123" s="825"/>
      <c r="DL123" s="826" t="s">
        <v>
135</v>
      </c>
      <c r="DM123" s="824"/>
      <c r="DN123" s="824"/>
      <c r="DO123" s="824"/>
      <c r="DP123" s="825"/>
      <c r="DQ123" s="826" t="s">
        <v>
471</v>
      </c>
      <c r="DR123" s="824"/>
      <c r="DS123" s="824"/>
      <c r="DT123" s="824"/>
      <c r="DU123" s="825"/>
      <c r="DV123" s="871" t="s">
        <v>
135</v>
      </c>
      <c r="DW123" s="872"/>
      <c r="DX123" s="872"/>
      <c r="DY123" s="872"/>
      <c r="DZ123" s="873"/>
    </row>
    <row r="124" spans="1:130" s="247" customFormat="1" ht="26.25" customHeight="1" thickBot="1" x14ac:dyDescent="0.2">
      <c r="A124" s="864"/>
      <c r="B124" s="865"/>
      <c r="C124" s="868" t="s">
        <v>
456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
135</v>
      </c>
      <c r="AB124" s="824"/>
      <c r="AC124" s="824"/>
      <c r="AD124" s="824"/>
      <c r="AE124" s="825"/>
      <c r="AF124" s="826" t="s">
        <v>
461</v>
      </c>
      <c r="AG124" s="824"/>
      <c r="AH124" s="824"/>
      <c r="AI124" s="824"/>
      <c r="AJ124" s="825"/>
      <c r="AK124" s="826" t="s">
        <v>
135</v>
      </c>
      <c r="AL124" s="824"/>
      <c r="AM124" s="824"/>
      <c r="AN124" s="824"/>
      <c r="AO124" s="825"/>
      <c r="AP124" s="871" t="s">
        <v>
135</v>
      </c>
      <c r="AQ124" s="872"/>
      <c r="AR124" s="872"/>
      <c r="AS124" s="872"/>
      <c r="AT124" s="873"/>
      <c r="AU124" s="874" t="s">
        <v>
472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
3.3</v>
      </c>
      <c r="BR124" s="878"/>
      <c r="BS124" s="878"/>
      <c r="BT124" s="878"/>
      <c r="BU124" s="878"/>
      <c r="BV124" s="878" t="s">
        <v>
135</v>
      </c>
      <c r="BW124" s="878"/>
      <c r="BX124" s="878"/>
      <c r="BY124" s="878"/>
      <c r="BZ124" s="878"/>
      <c r="CA124" s="878" t="s">
        <v>
135</v>
      </c>
      <c r="CB124" s="878"/>
      <c r="CC124" s="878"/>
      <c r="CD124" s="878"/>
      <c r="CE124" s="878"/>
      <c r="CF124" s="768"/>
      <c r="CG124" s="769"/>
      <c r="CH124" s="769"/>
      <c r="CI124" s="769"/>
      <c r="CJ124" s="909"/>
      <c r="CK124" s="917"/>
      <c r="CL124" s="917"/>
      <c r="CM124" s="917"/>
      <c r="CN124" s="917"/>
      <c r="CO124" s="918"/>
      <c r="CP124" s="882" t="s">
        <v>
473</v>
      </c>
      <c r="CQ124" s="883"/>
      <c r="CR124" s="883"/>
      <c r="CS124" s="883"/>
      <c r="CT124" s="883"/>
      <c r="CU124" s="883"/>
      <c r="CV124" s="883"/>
      <c r="CW124" s="883"/>
      <c r="CX124" s="883"/>
      <c r="CY124" s="883"/>
      <c r="CZ124" s="883"/>
      <c r="DA124" s="883"/>
      <c r="DB124" s="883"/>
      <c r="DC124" s="883"/>
      <c r="DD124" s="883"/>
      <c r="DE124" s="883"/>
      <c r="DF124" s="884"/>
      <c r="DG124" s="806" t="s">
        <v>
461</v>
      </c>
      <c r="DH124" s="807"/>
      <c r="DI124" s="807"/>
      <c r="DJ124" s="807"/>
      <c r="DK124" s="808"/>
      <c r="DL124" s="809" t="s">
        <v>
469</v>
      </c>
      <c r="DM124" s="807"/>
      <c r="DN124" s="807"/>
      <c r="DO124" s="807"/>
      <c r="DP124" s="808"/>
      <c r="DQ124" s="809" t="s">
        <v>
135</v>
      </c>
      <c r="DR124" s="807"/>
      <c r="DS124" s="807"/>
      <c r="DT124" s="807"/>
      <c r="DU124" s="808"/>
      <c r="DV124" s="895" t="s">
        <v>
462</v>
      </c>
      <c r="DW124" s="896"/>
      <c r="DX124" s="896"/>
      <c r="DY124" s="896"/>
      <c r="DZ124" s="897"/>
    </row>
    <row r="125" spans="1:130" s="247" customFormat="1" ht="26.25" customHeight="1" x14ac:dyDescent="0.15">
      <c r="A125" s="864"/>
      <c r="B125" s="865"/>
      <c r="C125" s="868" t="s">
        <v>
458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
135</v>
      </c>
      <c r="AB125" s="824"/>
      <c r="AC125" s="824"/>
      <c r="AD125" s="824"/>
      <c r="AE125" s="825"/>
      <c r="AF125" s="826" t="s">
        <v>
471</v>
      </c>
      <c r="AG125" s="824"/>
      <c r="AH125" s="824"/>
      <c r="AI125" s="824"/>
      <c r="AJ125" s="825"/>
      <c r="AK125" s="826" t="s">
        <v>
461</v>
      </c>
      <c r="AL125" s="824"/>
      <c r="AM125" s="824"/>
      <c r="AN125" s="824"/>
      <c r="AO125" s="825"/>
      <c r="AP125" s="871" t="s">
        <v>
135</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
474</v>
      </c>
      <c r="CL125" s="899"/>
      <c r="CM125" s="899"/>
      <c r="CN125" s="899"/>
      <c r="CO125" s="900"/>
      <c r="CP125" s="907" t="s">
        <v>
475</v>
      </c>
      <c r="CQ125" s="852"/>
      <c r="CR125" s="852"/>
      <c r="CS125" s="852"/>
      <c r="CT125" s="852"/>
      <c r="CU125" s="852"/>
      <c r="CV125" s="852"/>
      <c r="CW125" s="852"/>
      <c r="CX125" s="852"/>
      <c r="CY125" s="852"/>
      <c r="CZ125" s="852"/>
      <c r="DA125" s="852"/>
      <c r="DB125" s="852"/>
      <c r="DC125" s="852"/>
      <c r="DD125" s="852"/>
      <c r="DE125" s="852"/>
      <c r="DF125" s="853"/>
      <c r="DG125" s="908" t="s">
        <v>
135</v>
      </c>
      <c r="DH125" s="889"/>
      <c r="DI125" s="889"/>
      <c r="DJ125" s="889"/>
      <c r="DK125" s="889"/>
      <c r="DL125" s="889" t="s">
        <v>
135</v>
      </c>
      <c r="DM125" s="889"/>
      <c r="DN125" s="889"/>
      <c r="DO125" s="889"/>
      <c r="DP125" s="889"/>
      <c r="DQ125" s="889" t="s">
        <v>
135</v>
      </c>
      <c r="DR125" s="889"/>
      <c r="DS125" s="889"/>
      <c r="DT125" s="889"/>
      <c r="DU125" s="889"/>
      <c r="DV125" s="890" t="s">
        <v>
135</v>
      </c>
      <c r="DW125" s="890"/>
      <c r="DX125" s="890"/>
      <c r="DY125" s="890"/>
      <c r="DZ125" s="891"/>
    </row>
    <row r="126" spans="1:130" s="247" customFormat="1" ht="26.25" customHeight="1" thickBot="1" x14ac:dyDescent="0.2">
      <c r="A126" s="864"/>
      <c r="B126" s="865"/>
      <c r="C126" s="868" t="s">
        <v>
460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
135</v>
      </c>
      <c r="AB126" s="824"/>
      <c r="AC126" s="824"/>
      <c r="AD126" s="824"/>
      <c r="AE126" s="825"/>
      <c r="AF126" s="826" t="s">
        <v>
135</v>
      </c>
      <c r="AG126" s="824"/>
      <c r="AH126" s="824"/>
      <c r="AI126" s="824"/>
      <c r="AJ126" s="825"/>
      <c r="AK126" s="826" t="s">
        <v>
461</v>
      </c>
      <c r="AL126" s="824"/>
      <c r="AM126" s="824"/>
      <c r="AN126" s="824"/>
      <c r="AO126" s="825"/>
      <c r="AP126" s="871" t="s">
        <v>
135</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
476</v>
      </c>
      <c r="CQ126" s="794"/>
      <c r="CR126" s="794"/>
      <c r="CS126" s="794"/>
      <c r="CT126" s="794"/>
      <c r="CU126" s="794"/>
      <c r="CV126" s="794"/>
      <c r="CW126" s="794"/>
      <c r="CX126" s="794"/>
      <c r="CY126" s="794"/>
      <c r="CZ126" s="794"/>
      <c r="DA126" s="794"/>
      <c r="DB126" s="794"/>
      <c r="DC126" s="794"/>
      <c r="DD126" s="794"/>
      <c r="DE126" s="794"/>
      <c r="DF126" s="795"/>
      <c r="DG126" s="860" t="s">
        <v>
135</v>
      </c>
      <c r="DH126" s="861"/>
      <c r="DI126" s="861"/>
      <c r="DJ126" s="861"/>
      <c r="DK126" s="861"/>
      <c r="DL126" s="861" t="s">
        <v>
461</v>
      </c>
      <c r="DM126" s="861"/>
      <c r="DN126" s="861"/>
      <c r="DO126" s="861"/>
      <c r="DP126" s="861"/>
      <c r="DQ126" s="861" t="s">
        <v>
461</v>
      </c>
      <c r="DR126" s="861"/>
      <c r="DS126" s="861"/>
      <c r="DT126" s="861"/>
      <c r="DU126" s="861"/>
      <c r="DV126" s="838" t="s">
        <v>
135</v>
      </c>
      <c r="DW126" s="838"/>
      <c r="DX126" s="838"/>
      <c r="DY126" s="838"/>
      <c r="DZ126" s="839"/>
    </row>
    <row r="127" spans="1:130" s="247" customFormat="1" ht="26.25" customHeight="1" x14ac:dyDescent="0.15">
      <c r="A127" s="866"/>
      <c r="B127" s="867"/>
      <c r="C127" s="885" t="s">
        <v>
477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
461</v>
      </c>
      <c r="AB127" s="824"/>
      <c r="AC127" s="824"/>
      <c r="AD127" s="824"/>
      <c r="AE127" s="825"/>
      <c r="AF127" s="826" t="s">
        <v>
135</v>
      </c>
      <c r="AG127" s="824"/>
      <c r="AH127" s="824"/>
      <c r="AI127" s="824"/>
      <c r="AJ127" s="825"/>
      <c r="AK127" s="826" t="s">
        <v>
461</v>
      </c>
      <c r="AL127" s="824"/>
      <c r="AM127" s="824"/>
      <c r="AN127" s="824"/>
      <c r="AO127" s="825"/>
      <c r="AP127" s="871" t="s">
        <v>
135</v>
      </c>
      <c r="AQ127" s="872"/>
      <c r="AR127" s="872"/>
      <c r="AS127" s="872"/>
      <c r="AT127" s="873"/>
      <c r="AU127" s="283"/>
      <c r="AV127" s="283"/>
      <c r="AW127" s="283"/>
      <c r="AX127" s="888" t="s">
        <v>
478</v>
      </c>
      <c r="AY127" s="856"/>
      <c r="AZ127" s="856"/>
      <c r="BA127" s="856"/>
      <c r="BB127" s="856"/>
      <c r="BC127" s="856"/>
      <c r="BD127" s="856"/>
      <c r="BE127" s="857"/>
      <c r="BF127" s="855" t="s">
        <v>
479</v>
      </c>
      <c r="BG127" s="856"/>
      <c r="BH127" s="856"/>
      <c r="BI127" s="856"/>
      <c r="BJ127" s="856"/>
      <c r="BK127" s="856"/>
      <c r="BL127" s="857"/>
      <c r="BM127" s="855" t="s">
        <v>
480</v>
      </c>
      <c r="BN127" s="856"/>
      <c r="BO127" s="856"/>
      <c r="BP127" s="856"/>
      <c r="BQ127" s="856"/>
      <c r="BR127" s="856"/>
      <c r="BS127" s="857"/>
      <c r="BT127" s="855" t="s">
        <v>
481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
482</v>
      </c>
      <c r="CQ127" s="794"/>
      <c r="CR127" s="794"/>
      <c r="CS127" s="794"/>
      <c r="CT127" s="794"/>
      <c r="CU127" s="794"/>
      <c r="CV127" s="794"/>
      <c r="CW127" s="794"/>
      <c r="CX127" s="794"/>
      <c r="CY127" s="794"/>
      <c r="CZ127" s="794"/>
      <c r="DA127" s="794"/>
      <c r="DB127" s="794"/>
      <c r="DC127" s="794"/>
      <c r="DD127" s="794"/>
      <c r="DE127" s="794"/>
      <c r="DF127" s="795"/>
      <c r="DG127" s="860" t="s">
        <v>
462</v>
      </c>
      <c r="DH127" s="861"/>
      <c r="DI127" s="861"/>
      <c r="DJ127" s="861"/>
      <c r="DK127" s="861"/>
      <c r="DL127" s="861" t="s">
        <v>
135</v>
      </c>
      <c r="DM127" s="861"/>
      <c r="DN127" s="861"/>
      <c r="DO127" s="861"/>
      <c r="DP127" s="861"/>
      <c r="DQ127" s="861" t="s">
        <v>
461</v>
      </c>
      <c r="DR127" s="861"/>
      <c r="DS127" s="861"/>
      <c r="DT127" s="861"/>
      <c r="DU127" s="861"/>
      <c r="DV127" s="838" t="s">
        <v>
461</v>
      </c>
      <c r="DW127" s="838"/>
      <c r="DX127" s="838"/>
      <c r="DY127" s="838"/>
      <c r="DZ127" s="839"/>
    </row>
    <row r="128" spans="1:130" s="247" customFormat="1" ht="26.25" customHeight="1" thickBot="1" x14ac:dyDescent="0.2">
      <c r="A128" s="840" t="s">
        <v>
483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
484</v>
      </c>
      <c r="X128" s="842"/>
      <c r="Y128" s="842"/>
      <c r="Z128" s="843"/>
      <c r="AA128" s="844">
        <v>
215337</v>
      </c>
      <c r="AB128" s="845"/>
      <c r="AC128" s="845"/>
      <c r="AD128" s="845"/>
      <c r="AE128" s="846"/>
      <c r="AF128" s="847">
        <v>
211501</v>
      </c>
      <c r="AG128" s="845"/>
      <c r="AH128" s="845"/>
      <c r="AI128" s="845"/>
      <c r="AJ128" s="846"/>
      <c r="AK128" s="847">
        <v>
223965</v>
      </c>
      <c r="AL128" s="845"/>
      <c r="AM128" s="845"/>
      <c r="AN128" s="845"/>
      <c r="AO128" s="846"/>
      <c r="AP128" s="848"/>
      <c r="AQ128" s="849"/>
      <c r="AR128" s="849"/>
      <c r="AS128" s="849"/>
      <c r="AT128" s="850"/>
      <c r="AU128" s="283"/>
      <c r="AV128" s="283"/>
      <c r="AW128" s="283"/>
      <c r="AX128" s="851" t="s">
        <v>
485</v>
      </c>
      <c r="AY128" s="852"/>
      <c r="AZ128" s="852"/>
      <c r="BA128" s="852"/>
      <c r="BB128" s="852"/>
      <c r="BC128" s="852"/>
      <c r="BD128" s="852"/>
      <c r="BE128" s="853"/>
      <c r="BF128" s="830" t="s">
        <v>
135</v>
      </c>
      <c r="BG128" s="831"/>
      <c r="BH128" s="831"/>
      <c r="BI128" s="831"/>
      <c r="BJ128" s="831"/>
      <c r="BK128" s="831"/>
      <c r="BL128" s="854"/>
      <c r="BM128" s="830">
        <v>
15</v>
      </c>
      <c r="BN128" s="831"/>
      <c r="BO128" s="831"/>
      <c r="BP128" s="831"/>
      <c r="BQ128" s="831"/>
      <c r="BR128" s="831"/>
      <c r="BS128" s="854"/>
      <c r="BT128" s="830">
        <v>
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
486</v>
      </c>
      <c r="CQ128" s="772"/>
      <c r="CR128" s="772"/>
      <c r="CS128" s="772"/>
      <c r="CT128" s="772"/>
      <c r="CU128" s="772"/>
      <c r="CV128" s="772"/>
      <c r="CW128" s="772"/>
      <c r="CX128" s="772"/>
      <c r="CY128" s="772"/>
      <c r="CZ128" s="772"/>
      <c r="DA128" s="772"/>
      <c r="DB128" s="772"/>
      <c r="DC128" s="772"/>
      <c r="DD128" s="772"/>
      <c r="DE128" s="772"/>
      <c r="DF128" s="773"/>
      <c r="DG128" s="834" t="s">
        <v>
462</v>
      </c>
      <c r="DH128" s="835"/>
      <c r="DI128" s="835"/>
      <c r="DJ128" s="835"/>
      <c r="DK128" s="835"/>
      <c r="DL128" s="835" t="s">
        <v>
469</v>
      </c>
      <c r="DM128" s="835"/>
      <c r="DN128" s="835"/>
      <c r="DO128" s="835"/>
      <c r="DP128" s="835"/>
      <c r="DQ128" s="835" t="s">
        <v>
135</v>
      </c>
      <c r="DR128" s="835"/>
      <c r="DS128" s="835"/>
      <c r="DT128" s="835"/>
      <c r="DU128" s="835"/>
      <c r="DV128" s="836" t="s">
        <v>
469</v>
      </c>
      <c r="DW128" s="836"/>
      <c r="DX128" s="836"/>
      <c r="DY128" s="836"/>
      <c r="DZ128" s="837"/>
    </row>
    <row r="129" spans="1:131" s="247" customFormat="1" ht="26.25" customHeight="1" x14ac:dyDescent="0.15">
      <c r="A129" s="818" t="s">
        <v>
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
487</v>
      </c>
      <c r="X129" s="821"/>
      <c r="Y129" s="821"/>
      <c r="Z129" s="822"/>
      <c r="AA129" s="823">
        <v>
4159989</v>
      </c>
      <c r="AB129" s="824"/>
      <c r="AC129" s="824"/>
      <c r="AD129" s="824"/>
      <c r="AE129" s="825"/>
      <c r="AF129" s="826">
        <v>
4242261</v>
      </c>
      <c r="AG129" s="824"/>
      <c r="AH129" s="824"/>
      <c r="AI129" s="824"/>
      <c r="AJ129" s="825"/>
      <c r="AK129" s="826">
        <v>
4210918</v>
      </c>
      <c r="AL129" s="824"/>
      <c r="AM129" s="824"/>
      <c r="AN129" s="824"/>
      <c r="AO129" s="825"/>
      <c r="AP129" s="827"/>
      <c r="AQ129" s="828"/>
      <c r="AR129" s="828"/>
      <c r="AS129" s="828"/>
      <c r="AT129" s="829"/>
      <c r="AU129" s="285"/>
      <c r="AV129" s="285"/>
      <c r="AW129" s="285"/>
      <c r="AX129" s="793" t="s">
        <v>
488</v>
      </c>
      <c r="AY129" s="794"/>
      <c r="AZ129" s="794"/>
      <c r="BA129" s="794"/>
      <c r="BB129" s="794"/>
      <c r="BC129" s="794"/>
      <c r="BD129" s="794"/>
      <c r="BE129" s="795"/>
      <c r="BF129" s="813" t="s">
        <v>
461</v>
      </c>
      <c r="BG129" s="814"/>
      <c r="BH129" s="814"/>
      <c r="BI129" s="814"/>
      <c r="BJ129" s="814"/>
      <c r="BK129" s="814"/>
      <c r="BL129" s="815"/>
      <c r="BM129" s="813">
        <v>
20</v>
      </c>
      <c r="BN129" s="814"/>
      <c r="BO129" s="814"/>
      <c r="BP129" s="814"/>
      <c r="BQ129" s="814"/>
      <c r="BR129" s="814"/>
      <c r="BS129" s="815"/>
      <c r="BT129" s="813">
        <v>
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
489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
490</v>
      </c>
      <c r="X130" s="821"/>
      <c r="Y130" s="821"/>
      <c r="Z130" s="822"/>
      <c r="AA130" s="823">
        <v>
635933</v>
      </c>
      <c r="AB130" s="824"/>
      <c r="AC130" s="824"/>
      <c r="AD130" s="824"/>
      <c r="AE130" s="825"/>
      <c r="AF130" s="826">
        <v>
643036</v>
      </c>
      <c r="AG130" s="824"/>
      <c r="AH130" s="824"/>
      <c r="AI130" s="824"/>
      <c r="AJ130" s="825"/>
      <c r="AK130" s="826">
        <v>
624688</v>
      </c>
      <c r="AL130" s="824"/>
      <c r="AM130" s="824"/>
      <c r="AN130" s="824"/>
      <c r="AO130" s="825"/>
      <c r="AP130" s="827"/>
      <c r="AQ130" s="828"/>
      <c r="AR130" s="828"/>
      <c r="AS130" s="828"/>
      <c r="AT130" s="829"/>
      <c r="AU130" s="285"/>
      <c r="AV130" s="285"/>
      <c r="AW130" s="285"/>
      <c r="AX130" s="793" t="s">
        <v>
491</v>
      </c>
      <c r="AY130" s="794"/>
      <c r="AZ130" s="794"/>
      <c r="BA130" s="794"/>
      <c r="BB130" s="794"/>
      <c r="BC130" s="794"/>
      <c r="BD130" s="794"/>
      <c r="BE130" s="795"/>
      <c r="BF130" s="796">
        <v>
4.5</v>
      </c>
      <c r="BG130" s="797"/>
      <c r="BH130" s="797"/>
      <c r="BI130" s="797"/>
      <c r="BJ130" s="797"/>
      <c r="BK130" s="797"/>
      <c r="BL130" s="798"/>
      <c r="BM130" s="796">
        <v>
25</v>
      </c>
      <c r="BN130" s="797"/>
      <c r="BO130" s="797"/>
      <c r="BP130" s="797"/>
      <c r="BQ130" s="797"/>
      <c r="BR130" s="797"/>
      <c r="BS130" s="798"/>
      <c r="BT130" s="796">
        <v>
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
492</v>
      </c>
      <c r="X131" s="804"/>
      <c r="Y131" s="804"/>
      <c r="Z131" s="805"/>
      <c r="AA131" s="806">
        <v>
3524056</v>
      </c>
      <c r="AB131" s="807"/>
      <c r="AC131" s="807"/>
      <c r="AD131" s="807"/>
      <c r="AE131" s="808"/>
      <c r="AF131" s="809">
        <v>
3599225</v>
      </c>
      <c r="AG131" s="807"/>
      <c r="AH131" s="807"/>
      <c r="AI131" s="807"/>
      <c r="AJ131" s="808"/>
      <c r="AK131" s="809">
        <v>
3586230</v>
      </c>
      <c r="AL131" s="807"/>
      <c r="AM131" s="807"/>
      <c r="AN131" s="807"/>
      <c r="AO131" s="808"/>
      <c r="AP131" s="810"/>
      <c r="AQ131" s="811"/>
      <c r="AR131" s="811"/>
      <c r="AS131" s="811"/>
      <c r="AT131" s="812"/>
      <c r="AU131" s="285"/>
      <c r="AV131" s="285"/>
      <c r="AW131" s="285"/>
      <c r="AX131" s="771" t="s">
        <v>
493</v>
      </c>
      <c r="AY131" s="772"/>
      <c r="AZ131" s="772"/>
      <c r="BA131" s="772"/>
      <c r="BB131" s="772"/>
      <c r="BC131" s="772"/>
      <c r="BD131" s="772"/>
      <c r="BE131" s="773"/>
      <c r="BF131" s="774" t="s">
        <v>
462</v>
      </c>
      <c r="BG131" s="775"/>
      <c r="BH131" s="775"/>
      <c r="BI131" s="775"/>
      <c r="BJ131" s="775"/>
      <c r="BK131" s="775"/>
      <c r="BL131" s="776"/>
      <c r="BM131" s="774">
        <v>
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
494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
495</v>
      </c>
      <c r="W132" s="784"/>
      <c r="X132" s="784"/>
      <c r="Y132" s="784"/>
      <c r="Z132" s="785"/>
      <c r="AA132" s="786">
        <v>
4.5603418329999998</v>
      </c>
      <c r="AB132" s="787"/>
      <c r="AC132" s="787"/>
      <c r="AD132" s="787"/>
      <c r="AE132" s="788"/>
      <c r="AF132" s="789">
        <v>
4.9658190299999996</v>
      </c>
      <c r="AG132" s="787"/>
      <c r="AH132" s="787"/>
      <c r="AI132" s="787"/>
      <c r="AJ132" s="788"/>
      <c r="AK132" s="789">
        <v>
4.0271817480000003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
496</v>
      </c>
      <c r="W133" s="763"/>
      <c r="X133" s="763"/>
      <c r="Y133" s="763"/>
      <c r="Z133" s="764"/>
      <c r="AA133" s="765">
        <v>
6</v>
      </c>
      <c r="AB133" s="766"/>
      <c r="AC133" s="766"/>
      <c r="AD133" s="766"/>
      <c r="AE133" s="767"/>
      <c r="AF133" s="765">
        <v>
5.3</v>
      </c>
      <c r="AG133" s="766"/>
      <c r="AH133" s="766"/>
      <c r="AI133" s="766"/>
      <c r="AJ133" s="767"/>
      <c r="AK133" s="765">
        <v>
4.5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TZLLkmPrqbbhUtWavvawz0bEQMPGELSsxbYB+cXxRLlrfDbwI0MDzzmsaiPmrn0Rsp+PwhuBJDrem4V+0SW8A==" saltValue="274h8KS9M04nQY64Rspx5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wygibeRRVg01uEqB+nOzkrrHmf0s9O54x5dlP1c20bt3GY2DlF3DE0grvjjDKF/S8vgw6tjhvZNhbkXZ8AmGFA==" saltValue="RqPH3kMLlwxAnXDv7yTjJ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NkP9YBVi+JVGVlNohCiyJSCu0Zol4gVxldWNrEnSj+EHqDSz9py0MV4XignDQnydmcSyGjjP68pU/vgi3Ha4A==" saltValue="xvZsiMbTVxTqszrHJZ6IF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
500</v>
      </c>
      <c r="AP7" s="304"/>
      <c r="AQ7" s="305" t="s">
        <v>
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
502</v>
      </c>
      <c r="AQ8" s="311" t="s">
        <v>
503</v>
      </c>
      <c r="AR8" s="312" t="s">
        <v>
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
505</v>
      </c>
      <c r="AL9" s="1193"/>
      <c r="AM9" s="1193"/>
      <c r="AN9" s="1194"/>
      <c r="AO9" s="313">
        <v>
1390251</v>
      </c>
      <c r="AP9" s="313">
        <v>
83273</v>
      </c>
      <c r="AQ9" s="314">
        <v>
81607</v>
      </c>
      <c r="AR9" s="315">
        <v>
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
506</v>
      </c>
      <c r="AL10" s="1193"/>
      <c r="AM10" s="1193"/>
      <c r="AN10" s="1194"/>
      <c r="AO10" s="316">
        <v>
162974</v>
      </c>
      <c r="AP10" s="316">
        <v>
9762</v>
      </c>
      <c r="AQ10" s="317">
        <v>
8429</v>
      </c>
      <c r="AR10" s="318">
        <v>
15.8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
507</v>
      </c>
      <c r="AL11" s="1193"/>
      <c r="AM11" s="1193"/>
      <c r="AN11" s="1194"/>
      <c r="AO11" s="316">
        <v>
30110</v>
      </c>
      <c r="AP11" s="316">
        <v>
1804</v>
      </c>
      <c r="AQ11" s="317">
        <v>
12564</v>
      </c>
      <c r="AR11" s="318">
        <v>
-85.6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
508</v>
      </c>
      <c r="AL12" s="1193"/>
      <c r="AM12" s="1193"/>
      <c r="AN12" s="1194"/>
      <c r="AO12" s="316">
        <v>
67905</v>
      </c>
      <c r="AP12" s="316">
        <v>
4067</v>
      </c>
      <c r="AQ12" s="317">
        <v>
603</v>
      </c>
      <c r="AR12" s="318">
        <v>
574.5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
509</v>
      </c>
      <c r="AL13" s="1193"/>
      <c r="AM13" s="1193"/>
      <c r="AN13" s="1194"/>
      <c r="AO13" s="316" t="s">
        <v>
510</v>
      </c>
      <c r="AP13" s="316" t="s">
        <v>
510</v>
      </c>
      <c r="AQ13" s="317">
        <v>
5</v>
      </c>
      <c r="AR13" s="318" t="s">
        <v>
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
511</v>
      </c>
      <c r="AL14" s="1193"/>
      <c r="AM14" s="1193"/>
      <c r="AN14" s="1194"/>
      <c r="AO14" s="316">
        <v>
69750</v>
      </c>
      <c r="AP14" s="316">
        <v>
4178</v>
      </c>
      <c r="AQ14" s="317">
        <v>
4049</v>
      </c>
      <c r="AR14" s="318">
        <v>
3.2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
512</v>
      </c>
      <c r="AL15" s="1193"/>
      <c r="AM15" s="1193"/>
      <c r="AN15" s="1194"/>
      <c r="AO15" s="316">
        <v>
13663</v>
      </c>
      <c r="AP15" s="316">
        <v>
818</v>
      </c>
      <c r="AQ15" s="317">
        <v>
2220</v>
      </c>
      <c r="AR15" s="318">
        <v>
-63.2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
513</v>
      </c>
      <c r="AL16" s="1196"/>
      <c r="AM16" s="1196"/>
      <c r="AN16" s="1197"/>
      <c r="AO16" s="316">
        <v>
-115848</v>
      </c>
      <c r="AP16" s="316">
        <v>
-6939</v>
      </c>
      <c r="AQ16" s="317">
        <v>
-7287</v>
      </c>
      <c r="AR16" s="318">
        <v>
-4.8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
189</v>
      </c>
      <c r="AL17" s="1196"/>
      <c r="AM17" s="1196"/>
      <c r="AN17" s="1197"/>
      <c r="AO17" s="316">
        <v>
1618805</v>
      </c>
      <c r="AP17" s="316">
        <v>
96963</v>
      </c>
      <c r="AQ17" s="317">
        <v>
102189</v>
      </c>
      <c r="AR17" s="318">
        <v>
-5.0999999999999996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515</v>
      </c>
      <c r="AP20" s="324" t="s">
        <v>
516</v>
      </c>
      <c r="AQ20" s="325" t="s">
        <v>
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
518</v>
      </c>
      <c r="AL21" s="1190"/>
      <c r="AM21" s="1190"/>
      <c r="AN21" s="1191"/>
      <c r="AO21" s="328">
        <v>
8.57</v>
      </c>
      <c r="AP21" s="329">
        <v>
9.43</v>
      </c>
      <c r="AQ21" s="330">
        <v>
-0.86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
519</v>
      </c>
      <c r="AL22" s="1190"/>
      <c r="AM22" s="1190"/>
      <c r="AN22" s="1191"/>
      <c r="AO22" s="333">
        <v>
96.9</v>
      </c>
      <c r="AP22" s="334">
        <v>
96.9</v>
      </c>
      <c r="AQ22" s="335">
        <v>
0</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
500</v>
      </c>
      <c r="AP30" s="304"/>
      <c r="AQ30" s="305" t="s">
        <v>
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
502</v>
      </c>
      <c r="AQ31" s="311" t="s">
        <v>
503</v>
      </c>
      <c r="AR31" s="312" t="s">
        <v>
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
523</v>
      </c>
      <c r="AL32" s="1181"/>
      <c r="AM32" s="1181"/>
      <c r="AN32" s="1182"/>
      <c r="AO32" s="343">
        <v>
548707</v>
      </c>
      <c r="AP32" s="343">
        <v>
32867</v>
      </c>
      <c r="AQ32" s="344">
        <v>
48351</v>
      </c>
      <c r="AR32" s="345">
        <v>
-32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
524</v>
      </c>
      <c r="AL33" s="1181"/>
      <c r="AM33" s="1181"/>
      <c r="AN33" s="1182"/>
      <c r="AO33" s="343" t="s">
        <v>
510</v>
      </c>
      <c r="AP33" s="343" t="s">
        <v>
510</v>
      </c>
      <c r="AQ33" s="344" t="s">
        <v>
510</v>
      </c>
      <c r="AR33" s="345" t="s">
        <v>
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
525</v>
      </c>
      <c r="AL34" s="1181"/>
      <c r="AM34" s="1181"/>
      <c r="AN34" s="1182"/>
      <c r="AO34" s="343" t="s">
        <v>
510</v>
      </c>
      <c r="AP34" s="343" t="s">
        <v>
510</v>
      </c>
      <c r="AQ34" s="344">
        <v>
3</v>
      </c>
      <c r="AR34" s="345" t="s">
        <v>
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
526</v>
      </c>
      <c r="AL35" s="1181"/>
      <c r="AM35" s="1181"/>
      <c r="AN35" s="1182"/>
      <c r="AO35" s="343">
        <v>
321673</v>
      </c>
      <c r="AP35" s="343">
        <v>
19268</v>
      </c>
      <c r="AQ35" s="344">
        <v>
15327</v>
      </c>
      <c r="AR35" s="345">
        <v>
25.7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
527</v>
      </c>
      <c r="AL36" s="1181"/>
      <c r="AM36" s="1181"/>
      <c r="AN36" s="1182"/>
      <c r="AO36" s="343">
        <v>
122697</v>
      </c>
      <c r="AP36" s="343">
        <v>
7349</v>
      </c>
      <c r="AQ36" s="344">
        <v>
3222</v>
      </c>
      <c r="AR36" s="345">
        <v>
128.1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
528</v>
      </c>
      <c r="AL37" s="1181"/>
      <c r="AM37" s="1181"/>
      <c r="AN37" s="1182"/>
      <c r="AO37" s="343" t="s">
        <v>
510</v>
      </c>
      <c r="AP37" s="343" t="s">
        <v>
510</v>
      </c>
      <c r="AQ37" s="344">
        <v>
486</v>
      </c>
      <c r="AR37" s="345" t="s">
        <v>
510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
529</v>
      </c>
      <c r="AL38" s="1184"/>
      <c r="AM38" s="1184"/>
      <c r="AN38" s="1185"/>
      <c r="AO38" s="346" t="s">
        <v>
510</v>
      </c>
      <c r="AP38" s="346" t="s">
        <v>
510</v>
      </c>
      <c r="AQ38" s="347">
        <v>
7</v>
      </c>
      <c r="AR38" s="335" t="s">
        <v>
510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
530</v>
      </c>
      <c r="AL39" s="1184"/>
      <c r="AM39" s="1184"/>
      <c r="AN39" s="1185"/>
      <c r="AO39" s="343">
        <v>
-223965</v>
      </c>
      <c r="AP39" s="343">
        <v>
-13415</v>
      </c>
      <c r="AQ39" s="344">
        <v>
-3375</v>
      </c>
      <c r="AR39" s="345">
        <v>
297.5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
531</v>
      </c>
      <c r="AL40" s="1181"/>
      <c r="AM40" s="1181"/>
      <c r="AN40" s="1182"/>
      <c r="AO40" s="343">
        <v>
-624688</v>
      </c>
      <c r="AP40" s="343">
        <v>
-37418</v>
      </c>
      <c r="AQ40" s="344">
        <v>
-44517</v>
      </c>
      <c r="AR40" s="345">
        <v>
-15.9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
301</v>
      </c>
      <c r="AL41" s="1187"/>
      <c r="AM41" s="1187"/>
      <c r="AN41" s="1188"/>
      <c r="AO41" s="343">
        <v>
144424</v>
      </c>
      <c r="AP41" s="343">
        <v>
8651</v>
      </c>
      <c r="AQ41" s="344">
        <v>
19506</v>
      </c>
      <c r="AR41" s="345">
        <v>
-55.6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
500</v>
      </c>
      <c r="AN49" s="1175" t="s">
        <v>
535</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
536</v>
      </c>
      <c r="AO50" s="360" t="s">
        <v>
537</v>
      </c>
      <c r="AP50" s="361" t="s">
        <v>
538</v>
      </c>
      <c r="AQ50" s="362" t="s">
        <v>
539</v>
      </c>
      <c r="AR50" s="363" t="s">
        <v>
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541</v>
      </c>
      <c r="AL51" s="356"/>
      <c r="AM51" s="364">
        <v>
744432</v>
      </c>
      <c r="AN51" s="365">
        <v>
43739</v>
      </c>
      <c r="AO51" s="366">
        <v>
-28.6</v>
      </c>
      <c r="AP51" s="367">
        <v>
69469</v>
      </c>
      <c r="AQ51" s="368">
        <v>
-18.5</v>
      </c>
      <c r="AR51" s="369">
        <v>
-10.1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542</v>
      </c>
      <c r="AM52" s="372">
        <v>
582105</v>
      </c>
      <c r="AN52" s="373">
        <v>
34201</v>
      </c>
      <c r="AO52" s="374">
        <v>
-7.8</v>
      </c>
      <c r="AP52" s="375">
        <v>
38215</v>
      </c>
      <c r="AQ52" s="376">
        <v>
-1.6</v>
      </c>
      <c r="AR52" s="377">
        <v>
-6.2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543</v>
      </c>
      <c r="AL53" s="356"/>
      <c r="AM53" s="364">
        <v>
689051</v>
      </c>
      <c r="AN53" s="365">
        <v>
40497</v>
      </c>
      <c r="AO53" s="366">
        <v>
-7.4</v>
      </c>
      <c r="AP53" s="367">
        <v>
67293</v>
      </c>
      <c r="AQ53" s="368">
        <v>
-3.1</v>
      </c>
      <c r="AR53" s="369">
        <v>
-4.3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542</v>
      </c>
      <c r="AM54" s="372">
        <v>
600226</v>
      </c>
      <c r="AN54" s="373">
        <v>
35276</v>
      </c>
      <c r="AO54" s="374">
        <v>
3.1</v>
      </c>
      <c r="AP54" s="375">
        <v>
35076</v>
      </c>
      <c r="AQ54" s="376">
        <v>
-8.1999999999999993</v>
      </c>
      <c r="AR54" s="377">
        <v>
11.3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544</v>
      </c>
      <c r="AL55" s="356"/>
      <c r="AM55" s="364">
        <v>
683170</v>
      </c>
      <c r="AN55" s="365">
        <v>
40284</v>
      </c>
      <c r="AO55" s="366">
        <v>
-0.5</v>
      </c>
      <c r="AP55" s="367">
        <v>
67343</v>
      </c>
      <c r="AQ55" s="368">
        <v>
0.1</v>
      </c>
      <c r="AR55" s="369">
        <v>
-0.6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542</v>
      </c>
      <c r="AM56" s="372">
        <v>
469384</v>
      </c>
      <c r="AN56" s="373">
        <v>
27678</v>
      </c>
      <c r="AO56" s="374">
        <v>
-21.5</v>
      </c>
      <c r="AP56" s="375">
        <v>
32865</v>
      </c>
      <c r="AQ56" s="376">
        <v>
-6.3</v>
      </c>
      <c r="AR56" s="377">
        <v>
-15.2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545</v>
      </c>
      <c r="AL57" s="356"/>
      <c r="AM57" s="364">
        <v>
539636</v>
      </c>
      <c r="AN57" s="365">
        <v>
32252</v>
      </c>
      <c r="AO57" s="366">
        <v>
-19.899999999999999</v>
      </c>
      <c r="AP57" s="367">
        <v>
73475</v>
      </c>
      <c r="AQ57" s="368">
        <v>
9.1</v>
      </c>
      <c r="AR57" s="369">
        <v>
-29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542</v>
      </c>
      <c r="AM58" s="372">
        <v>
453594</v>
      </c>
      <c r="AN58" s="373">
        <v>
27109</v>
      </c>
      <c r="AO58" s="374">
        <v>
-2.1</v>
      </c>
      <c r="AP58" s="375">
        <v>
43072</v>
      </c>
      <c r="AQ58" s="376">
        <v>
31.1</v>
      </c>
      <c r="AR58" s="377">
        <v>
-33.200000000000003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546</v>
      </c>
      <c r="AL59" s="356"/>
      <c r="AM59" s="364">
        <v>
590284</v>
      </c>
      <c r="AN59" s="365">
        <v>
35357</v>
      </c>
      <c r="AO59" s="366">
        <v>
9.6</v>
      </c>
      <c r="AP59" s="367">
        <v>
87464</v>
      </c>
      <c r="AQ59" s="368">
        <v>
19</v>
      </c>
      <c r="AR59" s="369">
        <v>
-9.4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542</v>
      </c>
      <c r="AM60" s="372">
        <v>
480291</v>
      </c>
      <c r="AN60" s="373">
        <v>
28769</v>
      </c>
      <c r="AO60" s="374">
        <v>
6.1</v>
      </c>
      <c r="AP60" s="375">
        <v>
47479</v>
      </c>
      <c r="AQ60" s="376">
        <v>
10.199999999999999</v>
      </c>
      <c r="AR60" s="377">
        <v>
-4.0999999999999996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547</v>
      </c>
      <c r="AL61" s="378"/>
      <c r="AM61" s="379">
        <v>
649315</v>
      </c>
      <c r="AN61" s="380">
        <v>
38426</v>
      </c>
      <c r="AO61" s="381">
        <v>
-9.4</v>
      </c>
      <c r="AP61" s="382">
        <v>
73009</v>
      </c>
      <c r="AQ61" s="383">
        <v>
1.3</v>
      </c>
      <c r="AR61" s="369">
        <v>
-10.7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542</v>
      </c>
      <c r="AM62" s="372">
        <v>
517120</v>
      </c>
      <c r="AN62" s="373">
        <v>
30607</v>
      </c>
      <c r="AO62" s="374">
        <v>
-4.4000000000000004</v>
      </c>
      <c r="AP62" s="375">
        <v>
39341</v>
      </c>
      <c r="AQ62" s="376">
        <v>
5</v>
      </c>
      <c r="AR62" s="377">
        <v>
-9.4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hUUJqPbxOQME+PYZ5CtVCTUblgQzB92c7OjnCk+IXbP4vNn7D9iBZsMDRM1B3tk/DYkHDVJv4uxWGZ3gxvXQ==" saltValue="p4pzFXI9KKIPfaZr6vstZ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549</v>
      </c>
    </row>
    <row r="120" spans="125:125" ht="13.5" hidden="1" customHeight="1" x14ac:dyDescent="0.15"/>
    <row r="121" spans="125:125" ht="13.5" hidden="1" customHeight="1" x14ac:dyDescent="0.15">
      <c r="DU121" s="291"/>
    </row>
  </sheetData>
  <sheetProtection algorithmName="SHA-512" hashValue="s5n2SkJd8GuBBD3tq62jSX+BspnRWl17NXf766gG8iwWjCD4GyEF0EBP4I0dbJawsDfIGVGG3MZvFuDDwvC63A==" saltValue="p8AR5uHVFCJU7b07/lCDD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115" zoomScaleNormal="11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550</v>
      </c>
    </row>
  </sheetData>
  <sheetProtection algorithmName="SHA-512" hashValue="Cf26DUFrXs3DI5J8xsiJ+yFf7dWXST7gIAcBIJ8ZCtbc3txy0G82btgQ2CEVIpfiSx35/GaVsFXGzS9AssE2/g==" saltValue="Ig0LYInAjocq5X1iQkrFY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551</v>
      </c>
      <c r="G46" s="8" t="s">
        <v>
552</v>
      </c>
      <c r="H46" s="8" t="s">
        <v>
553</v>
      </c>
      <c r="I46" s="8" t="s">
        <v>
554</v>
      </c>
      <c r="J46" s="9" t="s">
        <v>
555</v>
      </c>
    </row>
    <row r="47" spans="2:10" ht="57.75" customHeight="1" x14ac:dyDescent="0.15">
      <c r="B47" s="10"/>
      <c r="C47" s="1198" t="s">
        <v>
3</v>
      </c>
      <c r="D47" s="1198"/>
      <c r="E47" s="1199"/>
      <c r="F47" s="11">
        <v>
32.57</v>
      </c>
      <c r="G47" s="12">
        <v>
28.21</v>
      </c>
      <c r="H47" s="12">
        <v>
31.27</v>
      </c>
      <c r="I47" s="12">
        <v>
34.979999999999997</v>
      </c>
      <c r="J47" s="13">
        <v>
42.64</v>
      </c>
    </row>
    <row r="48" spans="2:10" ht="57.75" customHeight="1" x14ac:dyDescent="0.15">
      <c r="B48" s="14"/>
      <c r="C48" s="1200" t="s">
        <v>
4</v>
      </c>
      <c r="D48" s="1200"/>
      <c r="E48" s="1201"/>
      <c r="F48" s="15">
        <v>
5.81</v>
      </c>
      <c r="G48" s="16">
        <v>
5.79</v>
      </c>
      <c r="H48" s="16">
        <v>
9.42</v>
      </c>
      <c r="I48" s="16">
        <v>
5.5</v>
      </c>
      <c r="J48" s="17">
        <v>
7.14</v>
      </c>
    </row>
    <row r="49" spans="2:10" ht="57.75" customHeight="1" thickBot="1" x14ac:dyDescent="0.2">
      <c r="B49" s="18"/>
      <c r="C49" s="1202" t="s">
        <v>
5</v>
      </c>
      <c r="D49" s="1202"/>
      <c r="E49" s="1203"/>
      <c r="F49" s="19">
        <v>
4.3600000000000003</v>
      </c>
      <c r="G49" s="20" t="s">
        <v>
556</v>
      </c>
      <c r="H49" s="20">
        <v>
6.18</v>
      </c>
      <c r="I49" s="20">
        <v>
0.57999999999999996</v>
      </c>
      <c r="J49" s="21">
        <v>
8.99</v>
      </c>
    </row>
    <row r="50" spans="2:10" ht="13.5" customHeight="1" x14ac:dyDescent="0.15"/>
  </sheetData>
  <sheetProtection algorithmName="SHA-512" hashValue="ewuPkHm5tf0j9yojqnfQyP8Q/guZhsjeUtY13DPTn1uDXdW3adyXe5GNzbHferVXaOndNuz5LSh975FtovKACQ==" saltValue="oHZCXg56olOyX06hMB9c/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2021-03-12T01:07:17Z</cp:lastPrinted>
  <dcterms:created xsi:type="dcterms:W3CDTF">2021-02-05T02:05:08Z</dcterms:created>
  <dcterms:modified xsi:type="dcterms:W3CDTF">2021-10-06T01:13:05Z</dcterms:modified>
  <cp:category/>
</cp:coreProperties>
</file>