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MG-fc00.edstokyotocho.onmicrosoft.com\sfs003-001\行政部\chihousai-s\03_公営企業\03-通年業務\15- 2月_経営比較分析表★\R7年度\06_HP公表作業\完成データ\下水道\"/>
    </mc:Choice>
  </mc:AlternateContent>
  <xr:revisionPtr revIDLastSave="0" documentId="13_ncr:1_{3F2C1ADD-A68F-4EBF-A448-B13990FC6A67}" xr6:coauthVersionLast="47" xr6:coauthVersionMax="47" xr10:uidLastSave="{00000000-0000-0000-0000-000000000000}"/>
  <workbookProtection workbookAlgorithmName="SHA-512" workbookHashValue="9GhdpadBROp0zDkNLisAylh2X9Enff5B7nDeCs/tnffSR1fBDom8DMhb6SwXiE7MS7TJ3BT1MH0Tx0GV5WVY1A==" workbookSaltValue="lI4ueaEgk9Eqit0b1sJK1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H85" i="4"/>
  <c r="BB10" i="4"/>
  <c r="AT10"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<sst xmlns="http://schemas.openxmlformats.org/spreadsheetml/2006/main" count="236" uniqueCount="116">
  <si>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</si>
  <si>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</si>
  <si>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</si>
  <si>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</si>
  <si>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</si>
  <si>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</si>
  <si>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</si>
  <si>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</si>
  <si>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</si>
  <si>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</si>
  <si>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</si>
  <si>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</si>
  <si>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</si>
  <si>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</si>
  <si>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</si>
  <si>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</si>
  <si>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</si>
  <si>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</si>
  <si>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</si>
  <si>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</si>
  <si>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</si>
  <si>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</si>
  <si>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</si>
  <si>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</si>
  <si>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</si>
  <si>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</si>
  <si>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</si>
  <si>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</si>
  <si>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</si>
  <si>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</si>
  <si>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</si>
  <si>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</si>
  <si>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</si>
  <si>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</si>
  <si>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</si>
  <si>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</si>
  <si>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</si>
  <si>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</si>
  <si>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</si>
  <si>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</si>
  <si>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</si>
  <si>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</si>
  <si>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</si>
  <si>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</si>
  <si>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</si>
  <si>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</si>
  <si>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</si>
  <si>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</si>
  <si>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</si>
  <si>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</si>
  <si>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</si>
  <si>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</si>
  <si>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</si>
  <si>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</si>
  <si>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</si>
  <si>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</si>
  <si>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</si>
  <si>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</si>
  <si>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</si>
  <si>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</si>
  <si>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</si>
  <si>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</si>
  <si>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</si>
  <si>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</si>
  <si>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</si>
  <si>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</si>
  <si>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</si>
  <si>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</si>
  <si>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</si>
  <si>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</si>
  <si>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</si>
  <si>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</si>
  <si>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</si>
  <si>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</si>
  <si>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</si>
  <si>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</si>
  <si>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</si>
  <si>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</si>
  <si>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</si>
  <si>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</si>
  <si>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</si>
  <si>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</si>
  <si>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</si>
  <si>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</si>
  <si>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</si>
  <si>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</si>
  <si>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</si>
  <si>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</si>
  <si>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</si>
  <si>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</si>
  <si>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</si>
  <si>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</si>
  <si>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</si>
  <si>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</si>
  <si>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</si>
  <si>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</si>
  <si>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瑞穂町</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</si>
  <si>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</si>
  <si>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</si>
  <si>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</si>
  <si>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</si>
  <si>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</si>
  <si>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</si>
  <si>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</si>
  <si>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</si>
  <si>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</si>
  <si>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</si>
  <si>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</si>
  <si>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</si>
  <si>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</si>
  <si>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</si>
  <si>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</si>
  <si>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</si>
  <si>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法適用から5年目であり、年々増加傾向で平均値に近づいてきている。実際は昭和49年度から布設を始めた管路施設や昭和59年度に運転を開始したポンプ場など相当な年数を経過して更新時期であることは認識している。
③管渠改善率については、管渠の更新等が遅れているため低水準となっている。町が管理する下水道施設の平均経過年数は30年を超える管渠があり、今後はストックマネジメント計画に基づき、計画的に管渠・ポンプ場改善を図っていく必要がある。</t>
    <rPh sb="1" eb="2">
      <t>ホウ</t>
    </rPh>
    <rPh sb="2" eb="4">
      <t>テキヨウ</t>
    </rPh>
    <rPh sb="7" eb="9">
      <t>ネンメ</t>
    </rPh>
    <rPh sb="13" eb="15">
      <t>ネンネン</t>
    </rPh>
    <rPh sb="15" eb="17">
      <t>ゾウカ</t>
    </rPh>
    <rPh sb="17" eb="19">
      <t>ケイコウ</t>
    </rPh>
    <rPh sb="20" eb="23">
      <t>ヘイキンチ</t>
    </rPh>
    <rPh sb="24" eb="25">
      <t>チカ</t>
    </rPh>
    <rPh sb="33" eb="35">
      <t>ジッサイ</t>
    </rPh>
    <rPh sb="85" eb="87">
      <t>コウシン</t>
    </rPh>
    <rPh sb="87" eb="89">
      <t>ジキ</t>
    </rPh>
    <rPh sb="115" eb="117">
      <t>カンキョ</t>
    </rPh>
    <rPh sb="118" eb="120">
      <t>コウシン</t>
    </rPh>
    <rPh sb="120" eb="121">
      <t>トウ</t>
    </rPh>
    <rPh sb="122" eb="123">
      <t>オク</t>
    </rPh>
    <rPh sb="129" eb="132">
      <t>テイスイジュン</t>
    </rPh>
    <rPh sb="165" eb="167">
      <t>カンキョ</t>
    </rPh>
    <rPh sb="201" eb="202">
      <t>ジョウ</t>
    </rPh>
    <rPh sb="210" eb="212">
      <t>ヒツヨウ</t>
    </rPh>
    <phoneticPr fontId="4"/>
  </si>
  <si>
    <t>①経常収支比率について、前年度より若干減少したが黒字を示す100％以上は引き続き維持している。平均値と比較し開きが昨年度より少なくなってきている。一般会計繰入金の基準外繰入に依存している状況である。
③流動比率は前年度より下がったものの、100％以上を維持している。しかし、流動資産は減少傾向にあり、流動負債は増加傾向にある。
④企業債残高対事業規模比率について、企業債に依存しすぎず平均値より低い状況であるが、今後、新青梅街道拡幅（モノレール関連）、殿ケ谷２号雨水幹線など大規模工事の予定があり、財源としては多額の企業債を見込んでいるため、企業債残高は今後も増加傾向が続くことになる。
⑤経費回収率は前年度より減少し、平均値より下回っている。計画的な維持管理を行うとともに、適正な下水道使用料収入を確保するため下水道使用料を改定するなど対策する必要がある。
⑥汚水処理原価について、前年度より増額し平均値と比較して効率的な汚水処理が実施されているが、更なる有収水量の増加に取り組むとともに、費用の平準化を図り計画的な維持管理を行っていく。
⑧水洗化率について、平均値を上回った状況ではあるが、使用料収入の増加にもつながることから、引き続き接続率の向上に取り組み、水洗化率100％を目指していく。</t>
    <rPh sb="17" eb="19">
      <t>ジャッカン</t>
    </rPh>
    <rPh sb="19" eb="21">
      <t>ゲンショウ</t>
    </rPh>
    <rPh sb="36" eb="37">
      <t>ヒ</t>
    </rPh>
    <rPh sb="38" eb="39">
      <t>ツヅ</t>
    </rPh>
    <rPh sb="47" eb="50">
      <t>ヘイキンチ</t>
    </rPh>
    <rPh sb="51" eb="53">
      <t>ヒカク</t>
    </rPh>
    <rPh sb="54" eb="55">
      <t>ヒラ</t>
    </rPh>
    <rPh sb="57" eb="60">
      <t>サクネンド</t>
    </rPh>
    <rPh sb="62" eb="63">
      <t>スク</t>
    </rPh>
    <rPh sb="73" eb="75">
      <t>イッパン</t>
    </rPh>
    <rPh sb="75" eb="77">
      <t>カイケイ</t>
    </rPh>
    <rPh sb="77" eb="79">
      <t>クリイレ</t>
    </rPh>
    <rPh sb="79" eb="80">
      <t>キン</t>
    </rPh>
    <rPh sb="81" eb="83">
      <t>キジュン</t>
    </rPh>
    <rPh sb="83" eb="84">
      <t>ガイ</t>
    </rPh>
    <rPh sb="84" eb="86">
      <t>クリイ</t>
    </rPh>
    <rPh sb="87" eb="89">
      <t>イゾン</t>
    </rPh>
    <rPh sb="93" eb="95">
      <t>ジョウキョウ</t>
    </rPh>
    <rPh sb="209" eb="210">
      <t>シン</t>
    </rPh>
    <rPh sb="210" eb="212">
      <t>オウメ</t>
    </rPh>
    <rPh sb="212" eb="214">
      <t>カイドウ</t>
    </rPh>
    <rPh sb="214" eb="216">
      <t>カクフク</t>
    </rPh>
    <rPh sb="222" eb="224">
      <t>カンレン</t>
    </rPh>
    <rPh sb="226" eb="229">
      <t>トノガヤ</t>
    </rPh>
    <rPh sb="230" eb="231">
      <t>ゴウ</t>
    </rPh>
    <rPh sb="231" eb="233">
      <t>ウスイ</t>
    </rPh>
    <rPh sb="233" eb="235">
      <t>カンセン</t>
    </rPh>
    <rPh sb="237" eb="240">
      <t>ダイキボ</t>
    </rPh>
    <rPh sb="240" eb="242">
      <t>コウジ</t>
    </rPh>
    <rPh sb="243" eb="245">
      <t>ヨテイ</t>
    </rPh>
    <rPh sb="255" eb="257">
      <t>タガク</t>
    </rPh>
    <rPh sb="262" eb="264">
      <t>ミコ</t>
    </rPh>
    <rPh sb="277" eb="279">
      <t>コンゴ</t>
    </rPh>
    <rPh sb="282" eb="284">
      <t>ケイコウ</t>
    </rPh>
    <rPh sb="285" eb="286">
      <t>ツヅ</t>
    </rPh>
    <rPh sb="301" eb="304">
      <t>ゼンネンド</t>
    </rPh>
    <rPh sb="306" eb="308">
      <t>ゲンショウ</t>
    </rPh>
    <rPh sb="310" eb="313">
      <t>ヘイキンチ</t>
    </rPh>
    <rPh sb="315" eb="317">
      <t>シタマワ</t>
    </rPh>
    <rPh sb="338" eb="340">
      <t>テキセイ</t>
    </rPh>
    <rPh sb="341" eb="344">
      <t>ゲスイドウ</t>
    </rPh>
    <rPh sb="344" eb="347">
      <t>シヨウリョウ</t>
    </rPh>
    <rPh sb="347" eb="349">
      <t>シュウニュウ</t>
    </rPh>
    <rPh sb="350" eb="352">
      <t>カクホ</t>
    </rPh>
    <rPh sb="363" eb="365">
      <t>カイテイ</t>
    </rPh>
    <rPh sb="369" eb="371">
      <t>タイサク</t>
    </rPh>
    <rPh sb="394" eb="395">
      <t>ド</t>
    </rPh>
    <rPh sb="397" eb="399">
      <t>ゾウガク</t>
    </rPh>
    <rPh sb="426" eb="427">
      <t>サラ</t>
    </rPh>
    <rPh sb="437" eb="438">
      <t>ト</t>
    </rPh>
    <rPh sb="439" eb="440">
      <t>ク</t>
    </rPh>
    <rPh sb="464" eb="465">
      <t>オコナ</t>
    </rPh>
    <rPh sb="497" eb="500">
      <t>シヨウリョウ</t>
    </rPh>
    <rPh sb="500" eb="502">
      <t>シュウニュウ</t>
    </rPh>
    <rPh sb="503" eb="505">
      <t>ゾウカ</t>
    </rPh>
    <rPh sb="527" eb="528">
      <t>ト</t>
    </rPh>
    <rPh sb="529" eb="530">
      <t>ク</t>
    </rPh>
    <rPh sb="541" eb="543">
      <t>メザ</t>
    </rPh>
    <phoneticPr fontId="4"/>
  </si>
  <si>
    <t>経営の健全性・効率性について、平均値と比較して概ね健全で効率的な経営を行っているといえる状況である。人口減少による下水道使用料収入の減少や、流域下水道維持管理単価の引き上げなどにより、支出が増加し経営状況が厳しくなる見込みであり、経費回収率を上昇させる必要がある。このため、令和７年度に改定する経営戦略の検証結果等を踏まえ、適正な下水道使用料改定を実施し、使用料収入を増加させ財源確保に努め、健全経営を続けていく。</t>
    <rPh sb="44" eb="46">
      <t>ジョウキョウ</t>
    </rPh>
    <rPh sb="201" eb="202">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</si>
</sst>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0.02</c:v>
                </c:pt>
                <c:pt idx="1">
                  <c:v>0</c:v>
                </c:pt>
                <c:pt idx="2">
                  <c:v>0</c:v>
                </c:pt>
                <c:pt idx="3">
                  <c:v>0</c:v>
                </c:pt>
                <c:pt idx="4">
                  <c:v>0</c:v>
                </c:pt>
              </c:numCache>
            </c:numRef>
          </c:val>
          <c:extLst>
            <c:ext xmlns:c16="http://schemas.microsoft.com/office/drawing/2014/chart" uri="{C3380CC4-5D6E-409C-BE32-E72D297353CC}">
              <c16:uniqueId val="{00000000-B75F-4C35-B325-81676113197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B75F-4C35-B325-81676113197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92-47DA-BA1D-CEE2BAAD453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3A92-47DA-BA1D-CEE2BAAD453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97.18</c:v>
                </c:pt>
                <c:pt idx="1">
                  <c:v>97.39</c:v>
                </c:pt>
                <c:pt idx="2">
                  <c:v>97.41</c:v>
                </c:pt>
                <c:pt idx="3">
                  <c:v>97.43</c:v>
                </c:pt>
                <c:pt idx="4">
                  <c:v>97.45</c:v>
                </c:pt>
              </c:numCache>
            </c:numRef>
          </c:val>
          <c:extLst>
            <c:ext xmlns:c16="http://schemas.microsoft.com/office/drawing/2014/chart" uri="{C3380CC4-5D6E-409C-BE32-E72D297353CC}">
              <c16:uniqueId val="{00000000-269F-4E9C-92AA-42B10BC24CE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269F-4E9C-92AA-42B10BC24CE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107.28</c:v>
                </c:pt>
                <c:pt idx="1">
                  <c:v>106.32</c:v>
                </c:pt>
                <c:pt idx="2">
                  <c:v>102.91</c:v>
                </c:pt>
                <c:pt idx="3">
                  <c:v>105.77</c:v>
                </c:pt>
                <c:pt idx="4">
                  <c:v>105.35</c:v>
                </c:pt>
              </c:numCache>
            </c:numRef>
          </c:val>
          <c:extLst>
            <c:ext xmlns:c16="http://schemas.microsoft.com/office/drawing/2014/chart" uri="{C3380CC4-5D6E-409C-BE32-E72D297353CC}">
              <c16:uniqueId val="{00000000-18BE-4ADF-A6A7-D7FC4BADA39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18BE-4ADF-A6A7-D7FC4BADA39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4.47</c:v>
                </c:pt>
                <c:pt idx="1">
                  <c:v>8.82</c:v>
                </c:pt>
                <c:pt idx="2">
                  <c:v>13.04</c:v>
                </c:pt>
                <c:pt idx="3">
                  <c:v>17.239999999999998</c:v>
                </c:pt>
                <c:pt idx="4">
                  <c:v>21.5</c:v>
                </c:pt>
              </c:numCache>
            </c:numRef>
          </c:val>
          <c:extLst>
            <c:ext xmlns:c16="http://schemas.microsoft.com/office/drawing/2014/chart" uri="{C3380CC4-5D6E-409C-BE32-E72D297353CC}">
              <c16:uniqueId val="{00000000-7EF8-4660-A815-24803E95EA7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7EF8-4660-A815-24803E95EA7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75-45E1-B5D6-C0E98DE678F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9A75-45E1-B5D6-C0E98DE678F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BB-469C-BD6E-2194C8C9CBB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50BB-469C-BD6E-2194C8C9CBB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81.569999999999993</c:v>
                </c:pt>
                <c:pt idx="1">
                  <c:v>115.68</c:v>
                </c:pt>
                <c:pt idx="2">
                  <c:v>143.01</c:v>
                </c:pt>
                <c:pt idx="3">
                  <c:v>122.78</c:v>
                </c:pt>
                <c:pt idx="4">
                  <c:v>115.42</c:v>
                </c:pt>
              </c:numCache>
            </c:numRef>
          </c:val>
          <c:extLst>
            <c:ext xmlns:c16="http://schemas.microsoft.com/office/drawing/2014/chart" uri="{C3380CC4-5D6E-409C-BE32-E72D297353CC}">
              <c16:uniqueId val="{00000000-4845-419C-B892-D73B96556EF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4845-419C-B892-D73B96556EF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282.41000000000003</c:v>
                </c:pt>
                <c:pt idx="1">
                  <c:v>382.8</c:v>
                </c:pt>
                <c:pt idx="2">
                  <c:v>411.61</c:v>
                </c:pt>
                <c:pt idx="3">
                  <c:v>423.84</c:v>
                </c:pt>
                <c:pt idx="4">
                  <c:v>562.77</c:v>
                </c:pt>
              </c:numCache>
            </c:numRef>
          </c:val>
          <c:extLst>
            <c:ext xmlns:c16="http://schemas.microsoft.com/office/drawing/2014/chart" uri="{C3380CC4-5D6E-409C-BE32-E72D297353CC}">
              <c16:uniqueId val="{00000000-4DF4-4817-92FB-EC1E980C243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4DF4-4817-92FB-EC1E980C243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119.85</c:v>
                </c:pt>
                <c:pt idx="1">
                  <c:v>93.38</c:v>
                </c:pt>
                <c:pt idx="2">
                  <c:v>85.57</c:v>
                </c:pt>
                <c:pt idx="3">
                  <c:v>90.77</c:v>
                </c:pt>
                <c:pt idx="4">
                  <c:v>73.45</c:v>
                </c:pt>
              </c:numCache>
            </c:numRef>
          </c:val>
          <c:extLst>
            <c:ext xmlns:c16="http://schemas.microsoft.com/office/drawing/2014/chart" uri="{C3380CC4-5D6E-409C-BE32-E72D297353CC}">
              <c16:uniqueId val="{00000000-2B1D-41B8-B260-6AAFB2A9D5B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2B1D-41B8-B260-6AAFB2A9D5B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92.93</c:v>
                </c:pt>
                <c:pt idx="1">
                  <c:v>122.57</c:v>
                </c:pt>
                <c:pt idx="2">
                  <c:v>129.55000000000001</c:v>
                </c:pt>
                <c:pt idx="3">
                  <c:v>125.5</c:v>
                </c:pt>
                <c:pt idx="4">
                  <c:v>154.44999999999999</c:v>
                </c:pt>
              </c:numCache>
            </c:numRef>
          </c:val>
          <c:extLst>
            <c:ext xmlns:c16="http://schemas.microsoft.com/office/drawing/2014/chart" uri="{C3380CC4-5D6E-409C-BE32-E72D297353CC}">
              <c16:uniqueId val="{00000000-7FB1-49A9-886A-E030DFBD2DB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7FB1-49A9-886A-E030DFBD2DB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20" zoomScaleNormal="120" zoomScalePageLayoutView="12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東京都　瑞穂町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32013</v>
      </c>
      <c r="AM8" s="41"/>
      <c r="AN8" s="41"/>
      <c r="AO8" s="41"/>
      <c r="AP8" s="41"/>
      <c r="AQ8" s="41"/>
      <c r="AR8" s="41"/>
      <c r="AS8" s="41"/>
      <c r="AT8" s="34">
        <f>データ!T6</f>
        <v>16.850000000000001</v>
      </c>
      <c r="AU8" s="34"/>
      <c r="AV8" s="34"/>
      <c r="AW8" s="34"/>
      <c r="AX8" s="34"/>
      <c r="AY8" s="34"/>
      <c r="AZ8" s="34"/>
      <c r="BA8" s="34"/>
      <c r="BB8" s="34">
        <f>データ!U6</f>
        <v>1899.88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71.58</v>
      </c>
      <c r="J10" s="34"/>
      <c r="K10" s="34"/>
      <c r="L10" s="34"/>
      <c r="M10" s="34"/>
      <c r="N10" s="34"/>
      <c r="O10" s="34"/>
      <c r="P10" s="34">
        <f>データ!P6</f>
        <v>98.17</v>
      </c>
      <c r="Q10" s="34"/>
      <c r="R10" s="34"/>
      <c r="S10" s="34"/>
      <c r="T10" s="34"/>
      <c r="U10" s="34"/>
      <c r="V10" s="34"/>
      <c r="W10" s="34">
        <f>データ!Q6</f>
        <v>84.48</v>
      </c>
      <c r="X10" s="34"/>
      <c r="Y10" s="34"/>
      <c r="Z10" s="34"/>
      <c r="AA10" s="34"/>
      <c r="AB10" s="34"/>
      <c r="AC10" s="34"/>
      <c r="AD10" s="41">
        <f>データ!R6</f>
        <v>1600</v>
      </c>
      <c r="AE10" s="41"/>
      <c r="AF10" s="41"/>
      <c r="AG10" s="41"/>
      <c r="AH10" s="41"/>
      <c r="AI10" s="41"/>
      <c r="AJ10" s="41"/>
      <c r="AK10" s="2"/>
      <c r="AL10" s="41">
        <f>データ!V6</f>
        <v>31380</v>
      </c>
      <c r="AM10" s="41"/>
      <c r="AN10" s="41"/>
      <c r="AO10" s="41"/>
      <c r="AP10" s="41"/>
      <c r="AQ10" s="41"/>
      <c r="AR10" s="41"/>
      <c r="AS10" s="41"/>
      <c r="AT10" s="34">
        <f>データ!W6</f>
        <v>8.23</v>
      </c>
      <c r="AU10" s="34"/>
      <c r="AV10" s="34"/>
      <c r="AW10" s="34"/>
      <c r="AX10" s="34"/>
      <c r="AY10" s="34"/>
      <c r="AZ10" s="34"/>
      <c r="BA10" s="34"/>
      <c r="BB10" s="34">
        <f>データ!X6</f>
        <v>3812.88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zjlmK6YqHmy8+syuFiSekstgfofF8NunlCK70NqiGKe4WWlPBP/r2OLiH8xyRiF41lgK2L0jJIyLagzFO2cn5g==" saltValue="2ikvkNovwc7EFibnUI7/+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133035</v>
      </c>
      <c r="D6" s="19">
        <f t="shared" si="3"/>
        <v>46</v>
      </c>
      <c r="E6" s="19">
        <f t="shared" si="3"/>
        <v>17</v>
      </c>
      <c r="F6" s="19">
        <f t="shared" si="3"/>
        <v>1</v>
      </c>
      <c r="G6" s="19">
        <f t="shared" si="3"/>
        <v>0</v>
      </c>
      <c r="H6" s="19" t="str">
        <f t="shared" si="3"/>
        <v>東京都　瑞穂町</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71.58</v>
      </c>
      <c r="P6" s="20">
        <f t="shared" si="3"/>
        <v>98.17</v>
      </c>
      <c r="Q6" s="20">
        <f t="shared" si="3"/>
        <v>84.48</v>
      </c>
      <c r="R6" s="20">
        <f t="shared" si="3"/>
        <v>1600</v>
      </c>
      <c r="S6" s="20">
        <f t="shared" si="3"/>
        <v>32013</v>
      </c>
      <c r="T6" s="20">
        <f t="shared" si="3"/>
        <v>16.850000000000001</v>
      </c>
      <c r="U6" s="20">
        <f t="shared" si="3"/>
        <v>1899.88</v>
      </c>
      <c r="V6" s="20">
        <f t="shared" si="3"/>
        <v>31380</v>
      </c>
      <c r="W6" s="20">
        <f t="shared" si="3"/>
        <v>8.23</v>
      </c>
      <c r="X6" s="20">
        <f t="shared" si="3"/>
        <v>3812.88</v>
      </c>
      <c r="Y6" s="21">
        <f>IF(Y7="",NA(),Y7)</f>
        <v>107.28</v>
      </c>
      <c r="Z6" s="21">
        <f t="shared" ref="Z6:AH6" si="4">IF(Z7="",NA(),Z7)</f>
        <v>106.32</v>
      </c>
      <c r="AA6" s="21">
        <f t="shared" si="4"/>
        <v>102.91</v>
      </c>
      <c r="AB6" s="21">
        <f t="shared" si="4"/>
        <v>105.77</v>
      </c>
      <c r="AC6" s="21">
        <f t="shared" si="4"/>
        <v>105.35</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81.569999999999993</v>
      </c>
      <c r="AV6" s="21">
        <f t="shared" ref="AV6:BD6" si="6">IF(AV7="",NA(),AV7)</f>
        <v>115.68</v>
      </c>
      <c r="AW6" s="21">
        <f t="shared" si="6"/>
        <v>143.01</v>
      </c>
      <c r="AX6" s="21">
        <f t="shared" si="6"/>
        <v>122.78</v>
      </c>
      <c r="AY6" s="21">
        <f t="shared" si="6"/>
        <v>115.42</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282.41000000000003</v>
      </c>
      <c r="BG6" s="21">
        <f t="shared" ref="BG6:BO6" si="7">IF(BG7="",NA(),BG7)</f>
        <v>382.8</v>
      </c>
      <c r="BH6" s="21">
        <f t="shared" si="7"/>
        <v>411.61</v>
      </c>
      <c r="BI6" s="21">
        <f t="shared" si="7"/>
        <v>423.84</v>
      </c>
      <c r="BJ6" s="21">
        <f t="shared" si="7"/>
        <v>562.77</v>
      </c>
      <c r="BK6" s="21">
        <f t="shared" si="7"/>
        <v>857.88</v>
      </c>
      <c r="BL6" s="21">
        <f t="shared" si="7"/>
        <v>825.1</v>
      </c>
      <c r="BM6" s="21">
        <f t="shared" si="7"/>
        <v>789.87</v>
      </c>
      <c r="BN6" s="21">
        <f t="shared" si="7"/>
        <v>749.43</v>
      </c>
      <c r="BO6" s="21">
        <f t="shared" si="7"/>
        <v>698.04</v>
      </c>
      <c r="BP6" s="20" t="str">
        <f>IF(BP7="","",IF(BP7="-","【-】","【"&amp;SUBSTITUTE(TEXT(BP7,"#,##0.00"),"-","△")&amp;"】"))</f>
        <v>【602.56】</v>
      </c>
      <c r="BQ6" s="21">
        <f>IF(BQ7="",NA(),BQ7)</f>
        <v>119.85</v>
      </c>
      <c r="BR6" s="21">
        <f t="shared" ref="BR6:BZ6" si="8">IF(BR7="",NA(),BR7)</f>
        <v>93.38</v>
      </c>
      <c r="BS6" s="21">
        <f t="shared" si="8"/>
        <v>85.57</v>
      </c>
      <c r="BT6" s="21">
        <f t="shared" si="8"/>
        <v>90.77</v>
      </c>
      <c r="BU6" s="21">
        <f t="shared" si="8"/>
        <v>73.45</v>
      </c>
      <c r="BV6" s="21">
        <f t="shared" si="8"/>
        <v>94.97</v>
      </c>
      <c r="BW6" s="21">
        <f t="shared" si="8"/>
        <v>97.07</v>
      </c>
      <c r="BX6" s="21">
        <f t="shared" si="8"/>
        <v>98.06</v>
      </c>
      <c r="BY6" s="21">
        <f t="shared" si="8"/>
        <v>98.46</v>
      </c>
      <c r="BZ6" s="21">
        <f t="shared" si="8"/>
        <v>97.98</v>
      </c>
      <c r="CA6" s="20" t="str">
        <f>IF(CA7="","",IF(CA7="-","【-】","【"&amp;SUBSTITUTE(TEXT(CA7,"#,##0.00"),"-","△")&amp;"】"))</f>
        <v>【97.94】</v>
      </c>
      <c r="CB6" s="21">
        <f>IF(CB7="",NA(),CB7)</f>
        <v>92.93</v>
      </c>
      <c r="CC6" s="21">
        <f t="shared" ref="CC6:CK6" si="9">IF(CC7="",NA(),CC7)</f>
        <v>122.57</v>
      </c>
      <c r="CD6" s="21">
        <f t="shared" si="9"/>
        <v>129.55000000000001</v>
      </c>
      <c r="CE6" s="21">
        <f t="shared" si="9"/>
        <v>125.5</v>
      </c>
      <c r="CF6" s="21">
        <f t="shared" si="9"/>
        <v>154.44999999999999</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97.18</v>
      </c>
      <c r="CY6" s="21">
        <f t="shared" ref="CY6:DG6" si="11">IF(CY7="",NA(),CY7)</f>
        <v>97.39</v>
      </c>
      <c r="CZ6" s="21">
        <f t="shared" si="11"/>
        <v>97.41</v>
      </c>
      <c r="DA6" s="21">
        <f t="shared" si="11"/>
        <v>97.43</v>
      </c>
      <c r="DB6" s="21">
        <f t="shared" si="11"/>
        <v>97.45</v>
      </c>
      <c r="DC6" s="21">
        <f t="shared" si="11"/>
        <v>92.72</v>
      </c>
      <c r="DD6" s="21">
        <f t="shared" si="11"/>
        <v>92.88</v>
      </c>
      <c r="DE6" s="21">
        <f t="shared" si="11"/>
        <v>92.9</v>
      </c>
      <c r="DF6" s="21">
        <f t="shared" si="11"/>
        <v>92.89</v>
      </c>
      <c r="DG6" s="21">
        <f t="shared" si="11"/>
        <v>93.08</v>
      </c>
      <c r="DH6" s="20" t="str">
        <f>IF(DH7="","",IF(DH7="-","【-】","【"&amp;SUBSTITUTE(TEXT(DH7,"#,##0.00"),"-","△")&amp;"】"))</f>
        <v>【96.00】</v>
      </c>
      <c r="DI6" s="21">
        <f>IF(DI7="",NA(),DI7)</f>
        <v>4.47</v>
      </c>
      <c r="DJ6" s="21">
        <f t="shared" ref="DJ6:DR6" si="12">IF(DJ7="",NA(),DJ7)</f>
        <v>8.82</v>
      </c>
      <c r="DK6" s="21">
        <f t="shared" si="12"/>
        <v>13.04</v>
      </c>
      <c r="DL6" s="21">
        <f t="shared" si="12"/>
        <v>17.239999999999998</v>
      </c>
      <c r="DM6" s="21">
        <f t="shared" si="12"/>
        <v>21.5</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1">
        <f>IF(EE7="",NA(),EE7)</f>
        <v>0.02</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133035</v>
      </c>
      <c r="D7" s="23">
        <v>46</v>
      </c>
      <c r="E7" s="23">
        <v>17</v>
      </c>
      <c r="F7" s="23">
        <v>1</v>
      </c>
      <c r="G7" s="23">
        <v>0</v>
      </c>
      <c r="H7" s="23" t="s">
        <v>96</v>
      </c>
      <c r="I7" s="23" t="s">
        <v>97</v>
      </c>
      <c r="J7" s="23" t="s">
        <v>98</v>
      </c>
      <c r="K7" s="23" t="s">
        <v>99</v>
      </c>
      <c r="L7" s="23" t="s">
        <v>100</v>
      </c>
      <c r="M7" s="23" t="s">
        <v>101</v>
      </c>
      <c r="N7" s="24" t="s">
        <v>102</v>
      </c>
      <c r="O7" s="24">
        <v>71.58</v>
      </c>
      <c r="P7" s="24">
        <v>98.17</v>
      </c>
      <c r="Q7" s="24">
        <v>84.48</v>
      </c>
      <c r="R7" s="24">
        <v>1600</v>
      </c>
      <c r="S7" s="24">
        <v>32013</v>
      </c>
      <c r="T7" s="24">
        <v>16.850000000000001</v>
      </c>
      <c r="U7" s="24">
        <v>1899.88</v>
      </c>
      <c r="V7" s="24">
        <v>31380</v>
      </c>
      <c r="W7" s="24">
        <v>8.23</v>
      </c>
      <c r="X7" s="24">
        <v>3812.88</v>
      </c>
      <c r="Y7" s="24">
        <v>107.28</v>
      </c>
      <c r="Z7" s="24">
        <v>106.32</v>
      </c>
      <c r="AA7" s="24">
        <v>102.91</v>
      </c>
      <c r="AB7" s="24">
        <v>105.77</v>
      </c>
      <c r="AC7" s="24">
        <v>105.35</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81.569999999999993</v>
      </c>
      <c r="AV7" s="24">
        <v>115.68</v>
      </c>
      <c r="AW7" s="24">
        <v>143.01</v>
      </c>
      <c r="AX7" s="24">
        <v>122.78</v>
      </c>
      <c r="AY7" s="24">
        <v>115.42</v>
      </c>
      <c r="AZ7" s="24">
        <v>67.930000000000007</v>
      </c>
      <c r="BA7" s="24">
        <v>68.53</v>
      </c>
      <c r="BB7" s="24">
        <v>69.180000000000007</v>
      </c>
      <c r="BC7" s="24">
        <v>76.319999999999993</v>
      </c>
      <c r="BD7" s="24">
        <v>80.33</v>
      </c>
      <c r="BE7" s="24">
        <v>82.75</v>
      </c>
      <c r="BF7" s="24">
        <v>282.41000000000003</v>
      </c>
      <c r="BG7" s="24">
        <v>382.8</v>
      </c>
      <c r="BH7" s="24">
        <v>411.61</v>
      </c>
      <c r="BI7" s="24">
        <v>423.84</v>
      </c>
      <c r="BJ7" s="24">
        <v>562.77</v>
      </c>
      <c r="BK7" s="24">
        <v>857.88</v>
      </c>
      <c r="BL7" s="24">
        <v>825.1</v>
      </c>
      <c r="BM7" s="24">
        <v>789.87</v>
      </c>
      <c r="BN7" s="24">
        <v>749.43</v>
      </c>
      <c r="BO7" s="24">
        <v>698.04</v>
      </c>
      <c r="BP7" s="24">
        <v>602.55999999999995</v>
      </c>
      <c r="BQ7" s="24">
        <v>119.85</v>
      </c>
      <c r="BR7" s="24">
        <v>93.38</v>
      </c>
      <c r="BS7" s="24">
        <v>85.57</v>
      </c>
      <c r="BT7" s="24">
        <v>90.77</v>
      </c>
      <c r="BU7" s="24">
        <v>73.45</v>
      </c>
      <c r="BV7" s="24">
        <v>94.97</v>
      </c>
      <c r="BW7" s="24">
        <v>97.07</v>
      </c>
      <c r="BX7" s="24">
        <v>98.06</v>
      </c>
      <c r="BY7" s="24">
        <v>98.46</v>
      </c>
      <c r="BZ7" s="24">
        <v>97.98</v>
      </c>
      <c r="CA7" s="24">
        <v>97.94</v>
      </c>
      <c r="CB7" s="24">
        <v>92.93</v>
      </c>
      <c r="CC7" s="24">
        <v>122.57</v>
      </c>
      <c r="CD7" s="24">
        <v>129.55000000000001</v>
      </c>
      <c r="CE7" s="24">
        <v>125.5</v>
      </c>
      <c r="CF7" s="24">
        <v>154.44999999999999</v>
      </c>
      <c r="CG7" s="24">
        <v>159.49</v>
      </c>
      <c r="CH7" s="24">
        <v>157.81</v>
      </c>
      <c r="CI7" s="24">
        <v>157.37</v>
      </c>
      <c r="CJ7" s="24">
        <v>157.44999999999999</v>
      </c>
      <c r="CK7" s="24">
        <v>159.75</v>
      </c>
      <c r="CL7" s="24">
        <v>140.97999999999999</v>
      </c>
      <c r="CM7" s="24" t="s">
        <v>102</v>
      </c>
      <c r="CN7" s="24" t="s">
        <v>102</v>
      </c>
      <c r="CO7" s="24" t="s">
        <v>102</v>
      </c>
      <c r="CP7" s="24" t="s">
        <v>102</v>
      </c>
      <c r="CQ7" s="24" t="s">
        <v>102</v>
      </c>
      <c r="CR7" s="24">
        <v>65.28</v>
      </c>
      <c r="CS7" s="24">
        <v>64.92</v>
      </c>
      <c r="CT7" s="24">
        <v>64.14</v>
      </c>
      <c r="CU7" s="24">
        <v>63.71</v>
      </c>
      <c r="CV7" s="24">
        <v>64.95</v>
      </c>
      <c r="CW7" s="24">
        <v>60.13</v>
      </c>
      <c r="CX7" s="24">
        <v>97.18</v>
      </c>
      <c r="CY7" s="24">
        <v>97.39</v>
      </c>
      <c r="CZ7" s="24">
        <v>97.41</v>
      </c>
      <c r="DA7" s="24">
        <v>97.43</v>
      </c>
      <c r="DB7" s="24">
        <v>97.45</v>
      </c>
      <c r="DC7" s="24">
        <v>92.72</v>
      </c>
      <c r="DD7" s="24">
        <v>92.88</v>
      </c>
      <c r="DE7" s="24">
        <v>92.9</v>
      </c>
      <c r="DF7" s="24">
        <v>92.89</v>
      </c>
      <c r="DG7" s="24">
        <v>93.08</v>
      </c>
      <c r="DH7" s="24">
        <v>96</v>
      </c>
      <c r="DI7" s="24">
        <v>4.47</v>
      </c>
      <c r="DJ7" s="24">
        <v>8.82</v>
      </c>
      <c r="DK7" s="24">
        <v>13.04</v>
      </c>
      <c r="DL7" s="24">
        <v>17.239999999999998</v>
      </c>
      <c r="DM7" s="24">
        <v>21.5</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0.02</v>
      </c>
      <c r="EF7" s="24">
        <v>0</v>
      </c>
      <c r="EG7" s="24">
        <v>0</v>
      </c>
      <c r="EH7" s="24">
        <v>0</v>
      </c>
      <c r="EI7" s="24">
        <v>0</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小泉　辰文</cp:lastModifiedBy>
  <cp:lastPrinted>2026-01-19T06:12:21Z</cp:lastPrinted>
  <dcterms:created xsi:type="dcterms:W3CDTF">2025-12-23T05:59:36Z</dcterms:created>
  <dcterms:modified xsi:type="dcterms:W3CDTF">2026-03-04T01:07:35Z</dcterms:modified>
  <cp:category/>
</cp:coreProperties>
</file>