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99d_財政課事業別\予算担当\照会・回答\02都照会・回答\公営企業関係\定例的な調査\11_公営企業経営比較分析表の作成について\R6\03_市回答\"/>
    </mc:Choice>
  </mc:AlternateContent>
  <xr:revisionPtr revIDLastSave="0" documentId="13_ncr:1_{16F92F96-C370-4208-AB59-FAC10DA89124}" xr6:coauthVersionLast="47" xr6:coauthVersionMax="47" xr10:uidLastSave="{00000000-0000-0000-0000-000000000000}"/>
  <workbookProtection workbookAlgorithmName="SHA-512" workbookHashValue="wl5E/4shxqUICQTGEHn0K+phKTKKQe/XzejGtemyuhJMkWtnPsAtELQqnr76lbtYkUe3jdWBMlRkcSvmseN4SA==" workbookSaltValue="XWxGL41O0GT1hgRmXfCssw==" workbookSpinCount="100000" lockStructure="1"/>
  <bookViews>
    <workbookView xWindow="11850" yWindow="300" windowWidth="17205" windowHeight="145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P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<sst xmlns="http://schemas.openxmlformats.org/spreadsheetml/2006/main" count="236" uniqueCount="116">
  <si>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</si>
  <si>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</si>
  <si>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</si>
  <si>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</si>
  <si>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</si>
  <si>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</si>
  <si>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</si>
  <si>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</si>
  <si>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</si>
  <si>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</si>
  <si>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</si>
  <si>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</si>
  <si>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</si>
  <si>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</si>
  <si>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</si>
  <si>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</si>
  <si>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</si>
  <si>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</si>
  <si>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</si>
  <si>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</si>
  <si>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</si>
  <si>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</si>
  <si>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</si>
  <si>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</si>
  <si>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</si>
  <si>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</si>
  <si>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</si>
  <si>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</si>
  <si>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</si>
  <si>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</si>
  <si>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</si>
  <si>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</si>
  <si>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</si>
  <si>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</si>
  <si>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</si>
  <si>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</si>
  <si>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</si>
  <si>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</si>
  <si>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</si>
  <si>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</si>
  <si>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</si>
  <si>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</si>
  <si>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</si>
  <si>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</si>
  <si>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</si>
  <si>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</si>
  <si>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</si>
  <si>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</si>
  <si>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</si>
  <si>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</si>
  <si>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</si>
  <si>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</si>
  <si>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</si>
  <si>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</si>
  <si>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</si>
  <si>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</si>
  <si>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</si>
  <si>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</si>
  <si>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</si>
  <si>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</si>
  <si>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</si>
  <si>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</si>
  <si>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</si>
  <si>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</si>
  <si>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</si>
  <si>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</si>
  <si>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</si>
  <si>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</si>
  <si>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</si>
  <si>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</si>
  <si>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</si>
  <si>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</si>
  <si>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</si>
  <si>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</si>
  <si>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</si>
  <si>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</si>
  <si>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</si>
  <si>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</si>
  <si>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</si>
  <si>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</si>
  <si>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</si>
  <si>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</si>
  <si>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</si>
  <si>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</si>
  <si>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</si>
  <si>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</si>
  <si>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</si>
  <si>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</si>
  <si>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</si>
  <si>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</si>
  <si>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</si>
  <si>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</si>
  <si>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</si>
  <si>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</si>
  <si>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</si>
  <si>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</si>
  <si>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西東京市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</si>
  <si>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</si>
  <si>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</si>
  <si>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</si>
  <si>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</si>
  <si>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</si>
  <si>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</si>
  <si>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</si>
  <si>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</si>
  <si>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</si>
  <si>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</si>
  <si>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</si>
  <si>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</si>
  <si>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</si>
  <si>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</si>
  <si>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</si>
  <si>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</si>
  <si>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①経常収支比率は、下水道使用料が減になったものの、前年度比1.21ポイント上昇しており、類似団体平均と比較して下回ってはいるが100％を上回っているため、黒字であることを示している。
③流動比率は、現金預金の増、企業債の減により、前年度比44.57ポイント上昇し、100％を大きく上回り、類似団体平均と比較しても高い水準になっている。
④企業債残高対事業規模比率は、類似団体平均よりも大きく下回っており、長期的な債務支払能力は他団体よりも良好となっている。
⑤経費回収率は、一般家庭を中心とする使用者の排出量が減となったものの、汚水処理原価の減が使用料収入の減を上回ったことにより、前年度比1.50 ポイント上昇した。
⑥汚水処理原価は、有収水量が減となったものの、流域下水道維持管理負担金などの汚水処理に係る経費がそれを上回り減となったため、前年度比0.67円下回っており、類似団体平均を下回っていることからも良好といえる。
⑧水洗化率は年々少しずつ上昇している状況で、昨年度以降類似団体平均を上回っている。
　以上のことから、経営の健全性・効率性は、類似団体平均と比較しても概ね良好である。</t>
    <rPh sb="37" eb="39">
      <t>ジョウショウ</t>
    </rPh>
    <rPh sb="275" eb="276">
      <t>ゲン</t>
    </rPh>
    <rPh sb="277" eb="280">
      <t>シヨウリョウ</t>
    </rPh>
    <rPh sb="280" eb="282">
      <t>シュウニュウ</t>
    </rPh>
    <rPh sb="308" eb="310">
      <t>ジョウショウ</t>
    </rPh>
    <rPh sb="380" eb="381">
      <t>ヒ</t>
    </rPh>
    <rPh sb="385" eb="386">
      <t>エン</t>
    </rPh>
    <rPh sb="386" eb="388">
      <t>シタマワ</t>
    </rPh>
    <rPh sb="442" eb="445">
      <t>サクネンド</t>
    </rPh>
    <rPh sb="445" eb="447">
      <t>イコウ</t>
    </rPh>
    <phoneticPr fontId="4"/>
  </si>
  <si>
    <r>
      <t>　本市では、昭和48年度から平成４年度にかけて集中的に下水道施設の整備を進めてきたことから、耐</t>
    </r>
    <r>
      <rPr>
        <sz val="11"/>
        <rFont val="ＭＳ ゴシック"/>
        <family val="3"/>
        <charset val="128"/>
      </rPr>
      <t>用年数50年を経過する下水道施設は令和６年度から急増する。
  そのため、令和元年度から令和４年度にかけて、実施した管路のカメラ調査やマンホールの点検によるデータを基に下水道ストックマネジメント計画を改定した。
　今後は、下水道施設の点検・調査及び改築・更新を計画的に進めていく。</t>
    </r>
    <rPh sb="84" eb="87">
      <t>レイワガン</t>
    </rPh>
    <rPh sb="87" eb="89">
      <t>ネンド</t>
    </rPh>
    <rPh sb="91" eb="93">
      <t>レイワ</t>
    </rPh>
    <rPh sb="94" eb="96">
      <t>ネンド</t>
    </rPh>
    <rPh sb="101" eb="103">
      <t>ジッシ</t>
    </rPh>
    <rPh sb="105" eb="107">
      <t>カンロ</t>
    </rPh>
    <rPh sb="111" eb="113">
      <t>チョウサ</t>
    </rPh>
    <rPh sb="120" eb="122">
      <t>テンケン</t>
    </rPh>
    <rPh sb="129" eb="130">
      <t>モト</t>
    </rPh>
    <rPh sb="131" eb="134">
      <t>ゲスイドウ</t>
    </rPh>
    <rPh sb="144" eb="146">
      <t>ケイカク</t>
    </rPh>
    <rPh sb="147" eb="149">
      <t>カイテイ</t>
    </rPh>
    <phoneticPr fontId="4"/>
  </si>
  <si>
    <t>　現在、企業債の償還が進んでいることから健全な経営ができているものの、今後は、下水道施設の老朽化に対する改築、更新費用の増加に伴う、財源確保が課題となってくるとともに人口減少や下水道使用者の使用量減による使用料収入の減少など経営環境は厳しさを増していくことが予想する。
　健全な経営、事業の効率化をもって運営し将来にわたり安定したサービスを提供していくためには、引き続き下水道プランを着実に実行し、経営状況の把握に努めるとともに経営基盤の強化と財政マネジメントの向上を図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</si>
</sst>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7-4A63-9EEE-0A3104BE95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0.14000000000000001</c:v>
                </c:pt>
                <c:pt idx="2">
                  <c:v>0.15</c:v>
                </c:pt>
                <c:pt idx="3">
                  <c:v>0.16</c:v>
                </c:pt>
                <c:pt idx="4">
                  <c:v>0.16</c:v>
                </c:pt>
              </c:numCache>
            </c:numRef>
          </c:val>
          <c:smooth val="0"/>
          <c:extLst>
            <c:ext xmlns:c16="http://schemas.microsoft.com/office/drawing/2014/chart" uri="{C3380CC4-5D6E-409C-BE32-E72D297353CC}">
              <c16:uniqueId val="{00000001-8FC7-4A63-9EEE-0A3104BE95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2D-48E6-B6E4-F42B367C40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62.97</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CD2D-48E6-B6E4-F42B367C40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97.43</c:v>
                </c:pt>
                <c:pt idx="1">
                  <c:v>97.5</c:v>
                </c:pt>
                <c:pt idx="2">
                  <c:v>97.56</c:v>
                </c:pt>
                <c:pt idx="3">
                  <c:v>97.61</c:v>
                </c:pt>
                <c:pt idx="4">
                  <c:v>97.65</c:v>
                </c:pt>
              </c:numCache>
            </c:numRef>
          </c:val>
          <c:extLst>
            <c:ext xmlns:c16="http://schemas.microsoft.com/office/drawing/2014/chart" uri="{C3380CC4-5D6E-409C-BE32-E72D297353CC}">
              <c16:uniqueId val="{00000000-BFBA-441E-BEB9-5E1B4F53F7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96.97</c:v>
                </c:pt>
                <c:pt idx="1">
                  <c:v>97.7</c:v>
                </c:pt>
                <c:pt idx="2">
                  <c:v>97.59</c:v>
                </c:pt>
                <c:pt idx="3">
                  <c:v>97.53</c:v>
                </c:pt>
                <c:pt idx="4">
                  <c:v>97.54</c:v>
                </c:pt>
              </c:numCache>
            </c:numRef>
          </c:val>
          <c:smooth val="0"/>
          <c:extLst>
            <c:ext xmlns:c16="http://schemas.microsoft.com/office/drawing/2014/chart" uri="{C3380CC4-5D6E-409C-BE32-E72D297353CC}">
              <c16:uniqueId val="{00000001-BFBA-441E-BEB9-5E1B4F53F7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109.38</c:v>
                </c:pt>
                <c:pt idx="1">
                  <c:v>107.43</c:v>
                </c:pt>
                <c:pt idx="2">
                  <c:v>103.22</c:v>
                </c:pt>
                <c:pt idx="3">
                  <c:v>103.04</c:v>
                </c:pt>
                <c:pt idx="4">
                  <c:v>104.25</c:v>
                </c:pt>
              </c:numCache>
            </c:numRef>
          </c:val>
          <c:extLst>
            <c:ext xmlns:c16="http://schemas.microsoft.com/office/drawing/2014/chart" uri="{C3380CC4-5D6E-409C-BE32-E72D297353CC}">
              <c16:uniqueId val="{00000000-C844-4324-AB55-D9DFCCA823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c:v>
                </c:pt>
                <c:pt idx="1">
                  <c:v>107.09</c:v>
                </c:pt>
                <c:pt idx="2">
                  <c:v>107.96</c:v>
                </c:pt>
                <c:pt idx="3">
                  <c:v>107.29</c:v>
                </c:pt>
                <c:pt idx="4">
                  <c:v>106.58</c:v>
                </c:pt>
              </c:numCache>
            </c:numRef>
          </c:val>
          <c:smooth val="0"/>
          <c:extLst>
            <c:ext xmlns:c16="http://schemas.microsoft.com/office/drawing/2014/chart" uri="{C3380CC4-5D6E-409C-BE32-E72D297353CC}">
              <c16:uniqueId val="{00000001-C844-4324-AB55-D9DFCCA823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4.32</c:v>
                </c:pt>
                <c:pt idx="1">
                  <c:v>8.6199999999999992</c:v>
                </c:pt>
                <c:pt idx="2">
                  <c:v>12.9</c:v>
                </c:pt>
                <c:pt idx="3">
                  <c:v>17.09</c:v>
                </c:pt>
                <c:pt idx="4">
                  <c:v>21.23</c:v>
                </c:pt>
              </c:numCache>
            </c:numRef>
          </c:val>
          <c:extLst>
            <c:ext xmlns:c16="http://schemas.microsoft.com/office/drawing/2014/chart" uri="{C3380CC4-5D6E-409C-BE32-E72D297353CC}">
              <c16:uniqueId val="{00000000-3C04-4BBC-8F6A-1079024039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24.54</c:v>
                </c:pt>
                <c:pt idx="1">
                  <c:v>23.38</c:v>
                </c:pt>
                <c:pt idx="2">
                  <c:v>24.59</c:v>
                </c:pt>
                <c:pt idx="3">
                  <c:v>26.87</c:v>
                </c:pt>
                <c:pt idx="4">
                  <c:v>29.31</c:v>
                </c:pt>
              </c:numCache>
            </c:numRef>
          </c:val>
          <c:smooth val="0"/>
          <c:extLst>
            <c:ext xmlns:c16="http://schemas.microsoft.com/office/drawing/2014/chart" uri="{C3380CC4-5D6E-409C-BE32-E72D297353CC}">
              <c16:uniqueId val="{00000001-3C04-4BBC-8F6A-1079024039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06-4153-B948-387BDEE99F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7.66</c:v>
                </c:pt>
                <c:pt idx="1">
                  <c:v>8.1999999999999993</c:v>
                </c:pt>
                <c:pt idx="2">
                  <c:v>9.43</c:v>
                </c:pt>
                <c:pt idx="3">
                  <c:v>12.4</c:v>
                </c:pt>
                <c:pt idx="4">
                  <c:v>13.81</c:v>
                </c:pt>
              </c:numCache>
            </c:numRef>
          </c:val>
          <c:smooth val="0"/>
          <c:extLst>
            <c:ext xmlns:c16="http://schemas.microsoft.com/office/drawing/2014/chart" uri="{C3380CC4-5D6E-409C-BE32-E72D297353CC}">
              <c16:uniqueId val="{00000001-9006-4153-B948-387BDEE99F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84-4A4C-93D9-4BB6164759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0.28000000000000003</c:v>
                </c:pt>
                <c:pt idx="1">
                  <c:v>0.59</c:v>
                </c:pt>
                <c:pt idx="2">
                  <c:v>0.68</c:v>
                </c:pt>
                <c:pt idx="3">
                  <c:v>0.9</c:v>
                </c:pt>
                <c:pt idx="4">
                  <c:v>1.19</c:v>
                </c:pt>
              </c:numCache>
            </c:numRef>
          </c:val>
          <c:smooth val="0"/>
          <c:extLst>
            <c:ext xmlns:c16="http://schemas.microsoft.com/office/drawing/2014/chart" uri="{C3380CC4-5D6E-409C-BE32-E72D297353CC}">
              <c16:uniqueId val="{00000001-6184-4A4C-93D9-4BB6164759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70.319999999999993</c:v>
                </c:pt>
                <c:pt idx="1">
                  <c:v>105.69</c:v>
                </c:pt>
                <c:pt idx="2">
                  <c:v>133.84</c:v>
                </c:pt>
                <c:pt idx="3">
                  <c:v>171.65</c:v>
                </c:pt>
                <c:pt idx="4">
                  <c:v>216.22</c:v>
                </c:pt>
              </c:numCache>
            </c:numRef>
          </c:val>
          <c:extLst>
            <c:ext xmlns:c16="http://schemas.microsoft.com/office/drawing/2014/chart" uri="{C3380CC4-5D6E-409C-BE32-E72D297353CC}">
              <c16:uniqueId val="{00000000-CAEC-43F9-B83F-51E73CB69D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71.19</c:v>
                </c:pt>
                <c:pt idx="1">
                  <c:v>77.72</c:v>
                </c:pt>
                <c:pt idx="2">
                  <c:v>86.61</c:v>
                </c:pt>
                <c:pt idx="3">
                  <c:v>100.73</c:v>
                </c:pt>
                <c:pt idx="4">
                  <c:v>108.7</c:v>
                </c:pt>
              </c:numCache>
            </c:numRef>
          </c:val>
          <c:smooth val="0"/>
          <c:extLst>
            <c:ext xmlns:c16="http://schemas.microsoft.com/office/drawing/2014/chart" uri="{C3380CC4-5D6E-409C-BE32-E72D297353CC}">
              <c16:uniqueId val="{00000001-CAEC-43F9-B83F-51E73CB69D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304.44</c:v>
                </c:pt>
                <c:pt idx="1">
                  <c:v>279.14999999999998</c:v>
                </c:pt>
                <c:pt idx="2">
                  <c:v>294.64999999999998</c:v>
                </c:pt>
                <c:pt idx="3">
                  <c:v>292.47000000000003</c:v>
                </c:pt>
                <c:pt idx="4">
                  <c:v>297.44</c:v>
                </c:pt>
              </c:numCache>
            </c:numRef>
          </c:val>
          <c:extLst>
            <c:ext xmlns:c16="http://schemas.microsoft.com/office/drawing/2014/chart" uri="{C3380CC4-5D6E-409C-BE32-E72D297353CC}">
              <c16:uniqueId val="{00000000-86AE-45D4-9F64-6B68BD31C3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517.34</c:v>
                </c:pt>
                <c:pt idx="1">
                  <c:v>485.6</c:v>
                </c:pt>
                <c:pt idx="2">
                  <c:v>463.93</c:v>
                </c:pt>
                <c:pt idx="3">
                  <c:v>481.88</c:v>
                </c:pt>
                <c:pt idx="4">
                  <c:v>460.03</c:v>
                </c:pt>
              </c:numCache>
            </c:numRef>
          </c:val>
          <c:smooth val="0"/>
          <c:extLst>
            <c:ext xmlns:c16="http://schemas.microsoft.com/office/drawing/2014/chart" uri="{C3380CC4-5D6E-409C-BE32-E72D297353CC}">
              <c16:uniqueId val="{00000001-86AE-45D4-9F64-6B68BD31C3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118.13</c:v>
                </c:pt>
                <c:pt idx="1">
                  <c:v>110.89</c:v>
                </c:pt>
                <c:pt idx="2">
                  <c:v>103.66</c:v>
                </c:pt>
                <c:pt idx="3">
                  <c:v>103.5</c:v>
                </c:pt>
                <c:pt idx="4">
                  <c:v>105</c:v>
                </c:pt>
              </c:numCache>
            </c:numRef>
          </c:val>
          <c:extLst>
            <c:ext xmlns:c16="http://schemas.microsoft.com/office/drawing/2014/chart" uri="{C3380CC4-5D6E-409C-BE32-E72D297353CC}">
              <c16:uniqueId val="{00000000-8443-43A9-A890-7BC6656342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99.89</c:v>
                </c:pt>
                <c:pt idx="1">
                  <c:v>99.95</c:v>
                </c:pt>
                <c:pt idx="2">
                  <c:v>103.4</c:v>
                </c:pt>
                <c:pt idx="3">
                  <c:v>101.87</c:v>
                </c:pt>
                <c:pt idx="4">
                  <c:v>101.33</c:v>
                </c:pt>
              </c:numCache>
            </c:numRef>
          </c:val>
          <c:smooth val="0"/>
          <c:extLst>
            <c:ext xmlns:c16="http://schemas.microsoft.com/office/drawing/2014/chart" uri="{C3380CC4-5D6E-409C-BE32-E72D297353CC}">
              <c16:uniqueId val="{00000001-8443-43A9-A890-7BC6656342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86.48</c:v>
                </c:pt>
                <c:pt idx="1">
                  <c:v>90.22</c:v>
                </c:pt>
                <c:pt idx="2">
                  <c:v>91.25</c:v>
                </c:pt>
                <c:pt idx="3">
                  <c:v>91.21</c:v>
                </c:pt>
                <c:pt idx="4">
                  <c:v>90.54</c:v>
                </c:pt>
              </c:numCache>
            </c:numRef>
          </c:val>
          <c:extLst>
            <c:ext xmlns:c16="http://schemas.microsoft.com/office/drawing/2014/chart" uri="{C3380CC4-5D6E-409C-BE32-E72D297353CC}">
              <c16:uniqueId val="{00000000-6D28-4AA8-AEF9-8E5254CC43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112.4</c:v>
                </c:pt>
                <c:pt idx="1">
                  <c:v>110.21</c:v>
                </c:pt>
                <c:pt idx="2">
                  <c:v>110.26</c:v>
                </c:pt>
                <c:pt idx="3">
                  <c:v>111.88</c:v>
                </c:pt>
                <c:pt idx="4">
                  <c:v>114.16</c:v>
                </c:pt>
              </c:numCache>
            </c:numRef>
          </c:val>
          <c:smooth val="0"/>
          <c:extLst>
            <c:ext xmlns:c16="http://schemas.microsoft.com/office/drawing/2014/chart" uri="{C3380CC4-5D6E-409C-BE32-E72D297353CC}">
              <c16:uniqueId val="{00000001-6D28-4AA8-AEF9-8E5254CC43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西東京市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54">
        <f>データ!S6</f>
        <v>205899</v>
      </c>
      <c r="AM8" s="54"/>
      <c r="AN8" s="54"/>
      <c r="AO8" s="54"/>
      <c r="AP8" s="54"/>
      <c r="AQ8" s="54"/>
      <c r="AR8" s="54"/>
      <c r="AS8" s="54"/>
      <c r="AT8" s="53">
        <f>データ!T6</f>
        <v>15.75</v>
      </c>
      <c r="AU8" s="53"/>
      <c r="AV8" s="53"/>
      <c r="AW8" s="53"/>
      <c r="AX8" s="53"/>
      <c r="AY8" s="53"/>
      <c r="AZ8" s="53"/>
      <c r="BA8" s="53"/>
      <c r="BB8" s="53">
        <f>データ!U6</f>
        <v>13072.95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78.83</v>
      </c>
      <c r="J10" s="53"/>
      <c r="K10" s="53"/>
      <c r="L10" s="53"/>
      <c r="M10" s="53"/>
      <c r="N10" s="53"/>
      <c r="O10" s="53"/>
      <c r="P10" s="53">
        <f>データ!P6</f>
        <v>100</v>
      </c>
      <c r="Q10" s="53"/>
      <c r="R10" s="53"/>
      <c r="S10" s="53"/>
      <c r="T10" s="53"/>
      <c r="U10" s="53"/>
      <c r="V10" s="53"/>
      <c r="W10" s="53">
        <f>データ!Q6</f>
        <v>88.69</v>
      </c>
      <c r="X10" s="53"/>
      <c r="Y10" s="53"/>
      <c r="Z10" s="53"/>
      <c r="AA10" s="53"/>
      <c r="AB10" s="53"/>
      <c r="AC10" s="53"/>
      <c r="AD10" s="54">
        <f>データ!R6</f>
        <v>1612</v>
      </c>
      <c r="AE10" s="54"/>
      <c r="AF10" s="54"/>
      <c r="AG10" s="54"/>
      <c r="AH10" s="54"/>
      <c r="AI10" s="54"/>
      <c r="AJ10" s="54"/>
      <c r="AK10" s="2"/>
      <c r="AL10" s="54">
        <f>データ!V6</f>
        <v>205736</v>
      </c>
      <c r="AM10" s="54"/>
      <c r="AN10" s="54"/>
      <c r="AO10" s="54"/>
      <c r="AP10" s="54"/>
      <c r="AQ10" s="54"/>
      <c r="AR10" s="54"/>
      <c r="AS10" s="54"/>
      <c r="AT10" s="53">
        <f>データ!W6</f>
        <v>15.85</v>
      </c>
      <c r="AU10" s="53"/>
      <c r="AV10" s="53"/>
      <c r="AW10" s="53"/>
      <c r="AX10" s="53"/>
      <c r="AY10" s="53"/>
      <c r="AZ10" s="53"/>
      <c r="BA10" s="53"/>
      <c r="BB10" s="53">
        <f>データ!X6</f>
        <v>12980.19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tOCcTtqX9A3FHyIA7vQHHayHPL4T1k3N1INLA3Y/d+NJWFiXWHXvrLeC9EX+UJHk8b5IbZlrI2uB2mXgcgBgEg==" saltValue="juKI39Sk+2yewMHuze9E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132292</v>
      </c>
      <c r="D6" s="19">
        <f t="shared" si="3"/>
        <v>46</v>
      </c>
      <c r="E6" s="19">
        <f t="shared" si="3"/>
        <v>17</v>
      </c>
      <c r="F6" s="19">
        <f t="shared" si="3"/>
        <v>1</v>
      </c>
      <c r="G6" s="19">
        <f t="shared" si="3"/>
        <v>0</v>
      </c>
      <c r="H6" s="19" t="str">
        <f t="shared" si="3"/>
        <v>東京都　西東京市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78.83</v>
      </c>
      <c r="P6" s="20">
        <f t="shared" si="3"/>
        <v>100</v>
      </c>
      <c r="Q6" s="20">
        <f t="shared" si="3"/>
        <v>88.69</v>
      </c>
      <c r="R6" s="20">
        <f t="shared" si="3"/>
        <v>1612</v>
      </c>
      <c r="S6" s="20">
        <f t="shared" si="3"/>
        <v>205899</v>
      </c>
      <c r="T6" s="20">
        <f t="shared" si="3"/>
        <v>15.75</v>
      </c>
      <c r="U6" s="20">
        <f t="shared" si="3"/>
        <v>13072.95</v>
      </c>
      <c r="V6" s="20">
        <f t="shared" si="3"/>
        <v>205736</v>
      </c>
      <c r="W6" s="20">
        <f t="shared" si="3"/>
        <v>15.85</v>
      </c>
      <c r="X6" s="20">
        <f t="shared" si="3"/>
        <v>12980.19</v>
      </c>
      <c r="Y6" s="21">
        <f>IF(Y7="",NA(),Y7)</f>
        <v>109.38</v>
      </c>
      <c r="Z6" s="21">
        <f t="shared" ref="Z6:AH6" si="4">IF(Z7="",NA(),Z7)</f>
        <v>107.43</v>
      </c>
      <c r="AA6" s="21">
        <f t="shared" si="4"/>
        <v>103.22</v>
      </c>
      <c r="AB6" s="21">
        <f t="shared" si="4"/>
        <v>103.04</v>
      </c>
      <c r="AC6" s="21">
        <f t="shared" si="4"/>
        <v>104.25</v>
      </c>
      <c r="AD6" s="21">
        <f t="shared" si="4"/>
        <v>109</v>
      </c>
      <c r="AE6" s="21">
        <f t="shared" si="4"/>
        <v>107.09</v>
      </c>
      <c r="AF6" s="21">
        <f t="shared" si="4"/>
        <v>107.96</v>
      </c>
      <c r="AG6" s="21">
        <f t="shared" si="4"/>
        <v>107.29</v>
      </c>
      <c r="AH6" s="21">
        <f t="shared" si="4"/>
        <v>106.58</v>
      </c>
      <c r="AI6" s="20" t="str">
        <f>IF(AI7="","",IF(AI7="-","【-】","【"&amp;SUBSTITUTE(TEXT(AI7,"#,##0.00"),"-","△")&amp;"】"))</f>
        <v>【105.91】</v>
      </c>
      <c r="AJ6" s="20">
        <f>IF(AJ7="",NA(),AJ7)</f>
        <v>0</v>
      </c>
      <c r="AK6" s="20">
        <f t="shared" ref="AK6:AS6" si="5">IF(AK7="",NA(),AK7)</f>
        <v>0</v>
      </c>
      <c r="AL6" s="20">
        <f t="shared" si="5"/>
        <v>0</v>
      </c>
      <c r="AM6" s="20">
        <f t="shared" si="5"/>
        <v>0</v>
      </c>
      <c r="AN6" s="20">
        <f t="shared" si="5"/>
        <v>0</v>
      </c>
      <c r="AO6" s="21">
        <f t="shared" si="5"/>
        <v>0.28000000000000003</v>
      </c>
      <c r="AP6" s="21">
        <f t="shared" si="5"/>
        <v>0.59</v>
      </c>
      <c r="AQ6" s="21">
        <f t="shared" si="5"/>
        <v>0.68</v>
      </c>
      <c r="AR6" s="21">
        <f t="shared" si="5"/>
        <v>0.9</v>
      </c>
      <c r="AS6" s="21">
        <f t="shared" si="5"/>
        <v>1.19</v>
      </c>
      <c r="AT6" s="20" t="str">
        <f>IF(AT7="","",IF(AT7="-","【-】","【"&amp;SUBSTITUTE(TEXT(AT7,"#,##0.00"),"-","△")&amp;"】"))</f>
        <v>【3.03】</v>
      </c>
      <c r="AU6" s="21">
        <f>IF(AU7="",NA(),AU7)</f>
        <v>70.319999999999993</v>
      </c>
      <c r="AV6" s="21">
        <f t="shared" ref="AV6:BD6" si="6">IF(AV7="",NA(),AV7)</f>
        <v>105.69</v>
      </c>
      <c r="AW6" s="21">
        <f t="shared" si="6"/>
        <v>133.84</v>
      </c>
      <c r="AX6" s="21">
        <f t="shared" si="6"/>
        <v>171.65</v>
      </c>
      <c r="AY6" s="21">
        <f t="shared" si="6"/>
        <v>216.22</v>
      </c>
      <c r="AZ6" s="21">
        <f t="shared" si="6"/>
        <v>71.19</v>
      </c>
      <c r="BA6" s="21">
        <f t="shared" si="6"/>
        <v>77.72</v>
      </c>
      <c r="BB6" s="21">
        <f t="shared" si="6"/>
        <v>86.61</v>
      </c>
      <c r="BC6" s="21">
        <f t="shared" si="6"/>
        <v>100.73</v>
      </c>
      <c r="BD6" s="21">
        <f t="shared" si="6"/>
        <v>108.7</v>
      </c>
      <c r="BE6" s="20" t="str">
        <f>IF(BE7="","",IF(BE7="-","【-】","【"&amp;SUBSTITUTE(TEXT(BE7,"#,##0.00"),"-","△")&amp;"】"))</f>
        <v>【78.43】</v>
      </c>
      <c r="BF6" s="21">
        <f>IF(BF7="",NA(),BF7)</f>
        <v>304.44</v>
      </c>
      <c r="BG6" s="21">
        <f t="shared" ref="BG6:BO6" si="7">IF(BG7="",NA(),BG7)</f>
        <v>279.14999999999998</v>
      </c>
      <c r="BH6" s="21">
        <f t="shared" si="7"/>
        <v>294.64999999999998</v>
      </c>
      <c r="BI6" s="21">
        <f t="shared" si="7"/>
        <v>292.47000000000003</v>
      </c>
      <c r="BJ6" s="21">
        <f t="shared" si="7"/>
        <v>297.44</v>
      </c>
      <c r="BK6" s="21">
        <f t="shared" si="7"/>
        <v>517.34</v>
      </c>
      <c r="BL6" s="21">
        <f t="shared" si="7"/>
        <v>485.6</v>
      </c>
      <c r="BM6" s="21">
        <f t="shared" si="7"/>
        <v>463.93</v>
      </c>
      <c r="BN6" s="21">
        <f t="shared" si="7"/>
        <v>481.88</v>
      </c>
      <c r="BO6" s="21">
        <f t="shared" si="7"/>
        <v>460.03</v>
      </c>
      <c r="BP6" s="20" t="str">
        <f>IF(BP7="","",IF(BP7="-","【-】","【"&amp;SUBSTITUTE(TEXT(BP7,"#,##0.00"),"-","△")&amp;"】"))</f>
        <v>【630.82】</v>
      </c>
      <c r="BQ6" s="21">
        <f>IF(BQ7="",NA(),BQ7)</f>
        <v>118.13</v>
      </c>
      <c r="BR6" s="21">
        <f t="shared" ref="BR6:BZ6" si="8">IF(BR7="",NA(),BR7)</f>
        <v>110.89</v>
      </c>
      <c r="BS6" s="21">
        <f t="shared" si="8"/>
        <v>103.66</v>
      </c>
      <c r="BT6" s="21">
        <f t="shared" si="8"/>
        <v>103.5</v>
      </c>
      <c r="BU6" s="21">
        <f t="shared" si="8"/>
        <v>105</v>
      </c>
      <c r="BV6" s="21">
        <f t="shared" si="8"/>
        <v>99.89</v>
      </c>
      <c r="BW6" s="21">
        <f t="shared" si="8"/>
        <v>99.95</v>
      </c>
      <c r="BX6" s="21">
        <f t="shared" si="8"/>
        <v>103.4</v>
      </c>
      <c r="BY6" s="21">
        <f t="shared" si="8"/>
        <v>101.87</v>
      </c>
      <c r="BZ6" s="21">
        <f t="shared" si="8"/>
        <v>101.33</v>
      </c>
      <c r="CA6" s="20" t="str">
        <f>IF(CA7="","",IF(CA7="-","【-】","【"&amp;SUBSTITUTE(TEXT(CA7,"#,##0.00"),"-","△")&amp;"】"))</f>
        <v>【97.81】</v>
      </c>
      <c r="CB6" s="21">
        <f>IF(CB7="",NA(),CB7)</f>
        <v>86.48</v>
      </c>
      <c r="CC6" s="21">
        <f t="shared" ref="CC6:CK6" si="9">IF(CC7="",NA(),CC7)</f>
        <v>90.22</v>
      </c>
      <c r="CD6" s="21">
        <f t="shared" si="9"/>
        <v>91.25</v>
      </c>
      <c r="CE6" s="21">
        <f t="shared" si="9"/>
        <v>91.21</v>
      </c>
      <c r="CF6" s="21">
        <f t="shared" si="9"/>
        <v>90.54</v>
      </c>
      <c r="CG6" s="21">
        <f t="shared" si="9"/>
        <v>112.4</v>
      </c>
      <c r="CH6" s="21">
        <f t="shared" si="9"/>
        <v>110.21</v>
      </c>
      <c r="CI6" s="21">
        <f t="shared" si="9"/>
        <v>110.26</v>
      </c>
      <c r="CJ6" s="21">
        <f t="shared" si="9"/>
        <v>111.88</v>
      </c>
      <c r="CK6" s="21">
        <f t="shared" si="9"/>
        <v>114.16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62.97</v>
      </c>
      <c r="CS6" s="21">
        <f t="shared" si="10"/>
        <v>64.930000000000007</v>
      </c>
      <c r="CT6" s="21">
        <f t="shared" si="10"/>
        <v>65.680000000000007</v>
      </c>
      <c r="CU6" s="21">
        <f t="shared" si="10"/>
        <v>63.62</v>
      </c>
      <c r="CV6" s="21">
        <f t="shared" si="10"/>
        <v>62.65</v>
      </c>
      <c r="CW6" s="20" t="str">
        <f>IF(CW7="","",IF(CW7="-","【-】","【"&amp;SUBSTITUTE(TEXT(CW7,"#,##0.00"),"-","△")&amp;"】"))</f>
        <v>【58.94】</v>
      </c>
      <c r="CX6" s="21">
        <f>IF(CX7="",NA(),CX7)</f>
        <v>97.43</v>
      </c>
      <c r="CY6" s="21">
        <f t="shared" ref="CY6:DG6" si="11">IF(CY7="",NA(),CY7)</f>
        <v>97.5</v>
      </c>
      <c r="CZ6" s="21">
        <f t="shared" si="11"/>
        <v>97.56</v>
      </c>
      <c r="DA6" s="21">
        <f t="shared" si="11"/>
        <v>97.61</v>
      </c>
      <c r="DB6" s="21">
        <f t="shared" si="11"/>
        <v>97.65</v>
      </c>
      <c r="DC6" s="21">
        <f t="shared" si="11"/>
        <v>96.97</v>
      </c>
      <c r="DD6" s="21">
        <f t="shared" si="11"/>
        <v>97.7</v>
      </c>
      <c r="DE6" s="21">
        <f t="shared" si="11"/>
        <v>97.59</v>
      </c>
      <c r="DF6" s="21">
        <f t="shared" si="11"/>
        <v>97.53</v>
      </c>
      <c r="DG6" s="21">
        <f t="shared" si="11"/>
        <v>97.54</v>
      </c>
      <c r="DH6" s="20" t="str">
        <f>IF(DH7="","",IF(DH7="-","【-】","【"&amp;SUBSTITUTE(TEXT(DH7,"#,##0.00"),"-","△")&amp;"】"))</f>
        <v>【95.91】</v>
      </c>
      <c r="DI6" s="21">
        <f>IF(DI7="",NA(),DI7)</f>
        <v>4.32</v>
      </c>
      <c r="DJ6" s="21">
        <f t="shared" ref="DJ6:DR6" si="12">IF(DJ7="",NA(),DJ7)</f>
        <v>8.6199999999999992</v>
      </c>
      <c r="DK6" s="21">
        <f t="shared" si="12"/>
        <v>12.9</v>
      </c>
      <c r="DL6" s="21">
        <f t="shared" si="12"/>
        <v>17.09</v>
      </c>
      <c r="DM6" s="21">
        <f t="shared" si="12"/>
        <v>21.23</v>
      </c>
      <c r="DN6" s="21">
        <f t="shared" si="12"/>
        <v>24.54</v>
      </c>
      <c r="DO6" s="21">
        <f t="shared" si="12"/>
        <v>23.38</v>
      </c>
      <c r="DP6" s="21">
        <f t="shared" si="12"/>
        <v>24.59</v>
      </c>
      <c r="DQ6" s="21">
        <f t="shared" si="12"/>
        <v>26.87</v>
      </c>
      <c r="DR6" s="21">
        <f t="shared" si="12"/>
        <v>29.31</v>
      </c>
      <c r="DS6" s="20" t="str">
        <f>IF(DS7="","",IF(DS7="-","【-】","【"&amp;SUBSTITUTE(TEXT(DS7,"#,##0.00"),"-","△")&amp;"】"))</f>
        <v>【41.09】</v>
      </c>
      <c r="DT6" s="20">
        <f>IF(DT7="",NA(),DT7)</f>
        <v>0</v>
      </c>
      <c r="DU6" s="20">
        <f t="shared" ref="DU6:EC6" si="13">IF(DU7="",NA(),DU7)</f>
        <v>0</v>
      </c>
      <c r="DV6" s="20">
        <f t="shared" si="13"/>
        <v>0</v>
      </c>
      <c r="DW6" s="20">
        <f t="shared" si="13"/>
        <v>0</v>
      </c>
      <c r="DX6" s="20">
        <f t="shared" si="13"/>
        <v>0</v>
      </c>
      <c r="DY6" s="21">
        <f t="shared" si="13"/>
        <v>7.66</v>
      </c>
      <c r="DZ6" s="21">
        <f t="shared" si="13"/>
        <v>8.1999999999999993</v>
      </c>
      <c r="EA6" s="21">
        <f t="shared" si="13"/>
        <v>9.43</v>
      </c>
      <c r="EB6" s="21">
        <f t="shared" si="13"/>
        <v>12.4</v>
      </c>
      <c r="EC6" s="21">
        <f t="shared" si="13"/>
        <v>13.81</v>
      </c>
      <c r="ED6" s="20" t="str">
        <f>IF(ED7="","",IF(ED7="-","【-】","【"&amp;SUBSTITUTE(TEXT(ED7,"#,##0.00"),"-","△")&amp;"】"))</f>
        <v>【8.68】</v>
      </c>
      <c r="EE6" s="20">
        <f>IF(EE7="",NA(),EE7)</f>
        <v>0</v>
      </c>
      <c r="EF6" s="20">
        <f t="shared" ref="EF6:EN6" si="14">IF(EF7="",NA(),EF7)</f>
        <v>0</v>
      </c>
      <c r="EG6" s="20">
        <f t="shared" si="14"/>
        <v>0</v>
      </c>
      <c r="EH6" s="20">
        <f t="shared" si="14"/>
        <v>0</v>
      </c>
      <c r="EI6" s="20">
        <f t="shared" si="14"/>
        <v>0</v>
      </c>
      <c r="EJ6" s="21">
        <f t="shared" si="14"/>
        <v>0.16</v>
      </c>
      <c r="EK6" s="21">
        <f t="shared" si="14"/>
        <v>0.14000000000000001</v>
      </c>
      <c r="EL6" s="21">
        <f t="shared" si="14"/>
        <v>0.15</v>
      </c>
      <c r="EM6" s="21">
        <f t="shared" si="14"/>
        <v>0.16</v>
      </c>
      <c r="EN6" s="21">
        <f t="shared" si="14"/>
        <v>0.16</v>
      </c>
      <c r="EO6" s="20" t="str">
        <f>IF(EO7="","",IF(EO7="-","【-】","【"&amp;SUBSTITUTE(TEXT(EO7,"#,##0.00"),"-","△")&amp;"】"))</f>
        <v>【0.22】</v>
      </c>
    </row>
    <row r="7" spans="1:148" s="22" customFormat="1" x14ac:dyDescent="0.15">
      <c r="A7" s="14"/>
      <c r="B7" s="23">
        <v>2023</v>
      </c>
      <c r="C7" s="23">
        <v>132292</v>
      </c>
      <c r="D7" s="23">
        <v>46</v>
      </c>
      <c r="E7" s="23">
        <v>17</v>
      </c>
      <c r="F7" s="23">
        <v>1</v>
      </c>
      <c r="G7" s="23">
        <v>0</v>
      </c>
      <c r="H7" s="23" t="s">
        <v>96</v>
      </c>
      <c r="I7" s="23" t="s">
        <v>97</v>
      </c>
      <c r="J7" s="23" t="s">
        <v>98</v>
      </c>
      <c r="K7" s="23" t="s">
        <v>99</v>
      </c>
      <c r="L7" s="23" t="s">
        <v>100</v>
      </c>
      <c r="M7" s="23" t="s">
        <v>101</v>
      </c>
      <c r="N7" s="24" t="s">
        <v>102</v>
      </c>
      <c r="O7" s="24">
        <v>78.83</v>
      </c>
      <c r="P7" s="24">
        <v>100</v>
      </c>
      <c r="Q7" s="24">
        <v>88.69</v>
      </c>
      <c r="R7" s="24">
        <v>1612</v>
      </c>
      <c r="S7" s="24">
        <v>205899</v>
      </c>
      <c r="T7" s="24">
        <v>15.75</v>
      </c>
      <c r="U7" s="24">
        <v>13072.95</v>
      </c>
      <c r="V7" s="24">
        <v>205736</v>
      </c>
      <c r="W7" s="24">
        <v>15.85</v>
      </c>
      <c r="X7" s="24">
        <v>12980.19</v>
      </c>
      <c r="Y7" s="24">
        <v>109.38</v>
      </c>
      <c r="Z7" s="24">
        <v>107.43</v>
      </c>
      <c r="AA7" s="24">
        <v>103.22</v>
      </c>
      <c r="AB7" s="24">
        <v>103.04</v>
      </c>
      <c r="AC7" s="24">
        <v>104.25</v>
      </c>
      <c r="AD7" s="24">
        <v>109</v>
      </c>
      <c r="AE7" s="24">
        <v>107.09</v>
      </c>
      <c r="AF7" s="24">
        <v>107.96</v>
      </c>
      <c r="AG7" s="24">
        <v>107.29</v>
      </c>
      <c r="AH7" s="24">
        <v>106.58</v>
      </c>
      <c r="AI7" s="24">
        <v>105.91</v>
      </c>
      <c r="AJ7" s="24">
        <v>0</v>
      </c>
      <c r="AK7" s="24">
        <v>0</v>
      </c>
      <c r="AL7" s="24">
        <v>0</v>
      </c>
      <c r="AM7" s="24">
        <v>0</v>
      </c>
      <c r="AN7" s="24">
        <v>0</v>
      </c>
      <c r="AO7" s="24">
        <v>0.28000000000000003</v>
      </c>
      <c r="AP7" s="24">
        <v>0.59</v>
      </c>
      <c r="AQ7" s="24">
        <v>0.68</v>
      </c>
      <c r="AR7" s="24">
        <v>0.9</v>
      </c>
      <c r="AS7" s="24">
        <v>1.19</v>
      </c>
      <c r="AT7" s="24">
        <v>3.03</v>
      </c>
      <c r="AU7" s="24">
        <v>70.319999999999993</v>
      </c>
      <c r="AV7" s="24">
        <v>105.69</v>
      </c>
      <c r="AW7" s="24">
        <v>133.84</v>
      </c>
      <c r="AX7" s="24">
        <v>171.65</v>
      </c>
      <c r="AY7" s="24">
        <v>216.22</v>
      </c>
      <c r="AZ7" s="24">
        <v>71.19</v>
      </c>
      <c r="BA7" s="24">
        <v>77.72</v>
      </c>
      <c r="BB7" s="24">
        <v>86.61</v>
      </c>
      <c r="BC7" s="24">
        <v>100.73</v>
      </c>
      <c r="BD7" s="24">
        <v>108.7</v>
      </c>
      <c r="BE7" s="24">
        <v>78.430000000000007</v>
      </c>
      <c r="BF7" s="24">
        <v>304.44</v>
      </c>
      <c r="BG7" s="24">
        <v>279.14999999999998</v>
      </c>
      <c r="BH7" s="24">
        <v>294.64999999999998</v>
      </c>
      <c r="BI7" s="24">
        <v>292.47000000000003</v>
      </c>
      <c r="BJ7" s="24">
        <v>297.44</v>
      </c>
      <c r="BK7" s="24">
        <v>517.34</v>
      </c>
      <c r="BL7" s="24">
        <v>485.6</v>
      </c>
      <c r="BM7" s="24">
        <v>463.93</v>
      </c>
      <c r="BN7" s="24">
        <v>481.88</v>
      </c>
      <c r="BO7" s="24">
        <v>460.03</v>
      </c>
      <c r="BP7" s="24">
        <v>630.82000000000005</v>
      </c>
      <c r="BQ7" s="24">
        <v>118.13</v>
      </c>
      <c r="BR7" s="24">
        <v>110.89</v>
      </c>
      <c r="BS7" s="24">
        <v>103.66</v>
      </c>
      <c r="BT7" s="24">
        <v>103.5</v>
      </c>
      <c r="BU7" s="24">
        <v>105</v>
      </c>
      <c r="BV7" s="24">
        <v>99.89</v>
      </c>
      <c r="BW7" s="24">
        <v>99.95</v>
      </c>
      <c r="BX7" s="24">
        <v>103.4</v>
      </c>
      <c r="BY7" s="24">
        <v>101.87</v>
      </c>
      <c r="BZ7" s="24">
        <v>101.33</v>
      </c>
      <c r="CA7" s="24">
        <v>97.81</v>
      </c>
      <c r="CB7" s="24">
        <v>86.48</v>
      </c>
      <c r="CC7" s="24">
        <v>90.22</v>
      </c>
      <c r="CD7" s="24">
        <v>91.25</v>
      </c>
      <c r="CE7" s="24">
        <v>91.21</v>
      </c>
      <c r="CF7" s="24">
        <v>90.54</v>
      </c>
      <c r="CG7" s="24">
        <v>112.4</v>
      </c>
      <c r="CH7" s="24">
        <v>110.21</v>
      </c>
      <c r="CI7" s="24">
        <v>110.26</v>
      </c>
      <c r="CJ7" s="24">
        <v>111.88</v>
      </c>
      <c r="CK7" s="24">
        <v>114.16</v>
      </c>
      <c r="CL7" s="24">
        <v>138.75</v>
      </c>
      <c r="CM7" s="24" t="s">
        <v>102</v>
      </c>
      <c r="CN7" s="24" t="s">
        <v>102</v>
      </c>
      <c r="CO7" s="24" t="s">
        <v>102</v>
      </c>
      <c r="CP7" s="24" t="s">
        <v>102</v>
      </c>
      <c r="CQ7" s="24" t="s">
        <v>102</v>
      </c>
      <c r="CR7" s="24">
        <v>62.97</v>
      </c>
      <c r="CS7" s="24">
        <v>64.930000000000007</v>
      </c>
      <c r="CT7" s="24">
        <v>65.680000000000007</v>
      </c>
      <c r="CU7" s="24">
        <v>63.62</v>
      </c>
      <c r="CV7" s="24">
        <v>62.65</v>
      </c>
      <c r="CW7" s="24">
        <v>58.94</v>
      </c>
      <c r="CX7" s="24">
        <v>97.43</v>
      </c>
      <c r="CY7" s="24">
        <v>97.5</v>
      </c>
      <c r="CZ7" s="24">
        <v>97.56</v>
      </c>
      <c r="DA7" s="24">
        <v>97.61</v>
      </c>
      <c r="DB7" s="24">
        <v>97.65</v>
      </c>
      <c r="DC7" s="24">
        <v>96.97</v>
      </c>
      <c r="DD7" s="24">
        <v>97.7</v>
      </c>
      <c r="DE7" s="24">
        <v>97.59</v>
      </c>
      <c r="DF7" s="24">
        <v>97.53</v>
      </c>
      <c r="DG7" s="24">
        <v>97.54</v>
      </c>
      <c r="DH7" s="24">
        <v>95.91</v>
      </c>
      <c r="DI7" s="24">
        <v>4.32</v>
      </c>
      <c r="DJ7" s="24">
        <v>8.6199999999999992</v>
      </c>
      <c r="DK7" s="24">
        <v>12.9</v>
      </c>
      <c r="DL7" s="24">
        <v>17.09</v>
      </c>
      <c r="DM7" s="24">
        <v>21.23</v>
      </c>
      <c r="DN7" s="24">
        <v>24.54</v>
      </c>
      <c r="DO7" s="24">
        <v>23.38</v>
      </c>
      <c r="DP7" s="24">
        <v>24.59</v>
      </c>
      <c r="DQ7" s="24">
        <v>26.87</v>
      </c>
      <c r="DR7" s="24">
        <v>29.31</v>
      </c>
      <c r="DS7" s="24">
        <v>41.09</v>
      </c>
      <c r="DT7" s="24">
        <v>0</v>
      </c>
      <c r="DU7" s="24">
        <v>0</v>
      </c>
      <c r="DV7" s="24">
        <v>0</v>
      </c>
      <c r="DW7" s="24">
        <v>0</v>
      </c>
      <c r="DX7" s="24">
        <v>0</v>
      </c>
      <c r="DY7" s="24">
        <v>7.66</v>
      </c>
      <c r="DZ7" s="24">
        <v>8.1999999999999993</v>
      </c>
      <c r="EA7" s="24">
        <v>9.43</v>
      </c>
      <c r="EB7" s="24">
        <v>12.4</v>
      </c>
      <c r="EC7" s="24">
        <v>13.81</v>
      </c>
      <c r="ED7" s="24">
        <v>8.68</v>
      </c>
      <c r="EE7" s="24">
        <v>0</v>
      </c>
      <c r="EF7" s="24">
        <v>0</v>
      </c>
      <c r="EG7" s="24">
        <v>0</v>
      </c>
      <c r="EH7" s="24">
        <v>0</v>
      </c>
      <c r="EI7" s="24">
        <v>0</v>
      </c>
      <c r="EJ7" s="24">
        <v>0.16</v>
      </c>
      <c r="EK7" s="24">
        <v>0.14000000000000001</v>
      </c>
      <c r="EL7" s="24">
        <v>0.15</v>
      </c>
      <c r="EM7" s="24">
        <v>0.16</v>
      </c>
      <c r="EN7" s="24">
        <v>0.16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2025-01-24T07:00:50Z</dcterms:created>
  <dcterms:modified xsi:type="dcterms:W3CDTF">2025-01-30T07:50:17Z</dcterms:modified>
  <cp:category/>
</cp:coreProperties>
</file>