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N:\My Documents\都市整備部\生活排水対策課\企業会計担当\01_調査・照会・研修関係\東京都市町村課\R7\260115_【東京都市町村課：1月28日（水）〆】公営企業に係る経営比較分析表（令和6年度決算）の分析等について（依頼）\提出用\"/>
    </mc:Choice>
  </mc:AlternateContent>
  <xr:revisionPtr revIDLastSave="0" documentId="13_ncr:1_{EC6A1ECF-5705-4099-A2A5-6FFE3D452854}" xr6:coauthVersionLast="47" xr6:coauthVersionMax="47" xr10:uidLastSave="{00000000-0000-0000-0000-000000000000}"/>
  <workbookProtection workbookAlgorithmName="SHA-512" workbookHashValue="Kg3UFh2LXtotpytOAR59gTvcmA6p9mM44CRBYBCK0nDzaWwVjq5DjVvzVL8ndH5m4R0KMjFtCkChr+SSnLGbRQ==" workbookSaltValue="OjPaVQ7dAmza2lmJhzJ32g==" workbookSpinCount="100000" lockStructure="1"/>
  <bookViews>
    <workbookView xWindow="2304" yWindow="996" windowWidth="13944" windowHeight="12684"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I10" i="4" s="1"/>
  <c r="N6" i="5"/>
  <c r="B10" i="4" s="1"/>
  <c r="M6" i="5"/>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I85" i="4"/>
  <c r="AD8"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<sst xmlns="http://schemas.openxmlformats.org/spreadsheetml/2006/main" count="236" uniqueCount="116">
  <si>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</si>
  <si>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</si>
  <si>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</si>
  <si>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</si>
  <si>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</si>
  <si>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</si>
  <si>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</si>
  <si>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</si>
  <si>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</si>
  <si>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</si>
  <si>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</si>
  <si>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</si>
  <si>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</si>
  <si>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</si>
  <si>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</si>
  <si>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</si>
  <si>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</si>
  <si>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</si>
  <si>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</si>
  <si>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</si>
  <si>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</si>
  <si>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</si>
  <si>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</si>
  <si>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</si>
  <si>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</si>
  <si>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</si>
  <si>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</si>
  <si>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</si>
  <si>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</si>
  <si>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</si>
  <si>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</si>
  <si>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</si>
  <si>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</si>
  <si>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</si>
  <si>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</si>
  <si>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</si>
  <si>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</si>
  <si>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</si>
  <si>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</si>
  <si>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</si>
  <si>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</si>
  <si>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</si>
  <si>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</si>
  <si>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</si>
  <si>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</si>
  <si>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</si>
  <si>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</si>
  <si>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</si>
  <si>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</si>
  <si>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</si>
  <si>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</si>
  <si>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</si>
  <si>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</si>
  <si>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</si>
  <si>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</si>
  <si>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</si>
  <si>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</si>
  <si>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</si>
  <si>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</si>
  <si>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</si>
  <si>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</si>
  <si>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</si>
  <si>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</si>
  <si>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</si>
  <si>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</si>
  <si>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</si>
  <si>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</si>
  <si>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</si>
  <si>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</si>
  <si>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</si>
  <si>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</si>
  <si>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</si>
  <si>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</si>
  <si>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</si>
  <si>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</si>
  <si>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</si>
  <si>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</si>
  <si>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</si>
  <si>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</si>
  <si>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</si>
  <si>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</si>
  <si>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</si>
  <si>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</si>
  <si>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</si>
  <si>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</si>
  <si>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</si>
  <si>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</si>
  <si>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</si>
  <si>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</si>
  <si>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</si>
  <si>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</si>
  <si>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</si>
  <si>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</si>
  <si>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</si>
  <si>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</si>
  <si>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</si>
  <si>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あきる野市</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</si>
  <si>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</si>
  <si>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</si>
  <si>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</si>
  <si>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</si>
  <si>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</si>
  <si>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</si>
  <si>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</si>
  <si>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</si>
  <si>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</si>
  <si>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</si>
  <si>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</si>
  <si>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</si>
  <si>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</si>
  <si>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</si>
  <si>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</si>
  <si>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</si>
  <si>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については、新設の管が多いことから全国平均と比較して低い数値となっていますが、平成4年の供用開始前後に大規模な面整備をしたことにより、今後急激に上昇していくことが見込まれます。
②管渠老朽化率は、昭和60年度から管渠の敷設を開始したため、当面の間は0％での推移が見込まれます。
③管渠改善率は、新設の管渠が比較的多いため、低い数値となっています。今後は老朽化に伴う改築等を行う必要があるため、徐々に増加する見込みです。</t>
    <phoneticPr fontId="4"/>
  </si>
  <si>
    <t>あきる野市の公共下水道は、未だ整備段階であり、計画的な事業の進捗を図るため、市全体の整備計画の見直しを進めています。また、今後は下水道施設の老朽化に伴う維持管理にも多額の費用が見込まれるため、計画的な維持管理を行っていく必要があります。経費の削減や収入の増加について検討し、将来にわたって安定的に事業を継続できるよう努めてまいります。</t>
    <phoneticPr fontId="4"/>
  </si>
  <si>
    <t>あきる野市では平成4年に供用を開始、平成13年度に市街化区域の整備がほぼ完了し、平成14年度からは引き続き市街化調整区域の整備を行っています。
　①経常収支比率について、当市では一般会計から多額の補助金・出資金を受け入れていることから、経常収支比率が100％になるよう他会計補助金の受け入れを調整しています。そのため②累積欠損金比率も0％となっています。
　③流動比率は18.80%と低い値となっています。流動負債の企業債や未払い金等は減少しているものの、減債積立金を取崩し、資本的支出不足額に充当したため、流動資産の現金・預金が大きく減少しました。結果として、流動比率は前年度より悪化しています。
　④企業債残高対事業規模比率については、使用料収入が微増し、企業債残高も減少としたため、前年度より改善しています。しかしながら、資本費平準化債の発行可能額の要件緩和により借入額が増えたことから減少率は鈍化していく見込みです。
　⑤経費回収率は、使用料収入で汚水処理原価を賄えていない状況が続いているため、100％を下回る状況が続いています。また、全国平均と比較して低い数値となっています。令和8年度に使用料を改定するので令和8年度以降は改善する見込みです。
　⑥汚水処理原価は、流域関連公共下水道事業として、汚水処理施設を持たずに効率的な運営ができていることから、全国平均と比較して低い数値になっています。そのため⑦施設利用率についても0％となっています。
　⑧水洗化率は全国平均より高いため、引き続き収入確保と水質保全のため水洗化率の向上に取り組みます。</t>
    <rPh sb="247" eb="249">
      <t>ジュウトウ</t>
    </rPh>
    <rPh sb="254" eb="256">
      <t>リュウドウ</t>
    </rPh>
    <rPh sb="256" eb="258">
      <t>シサン</t>
    </rPh>
    <rPh sb="325" eb="327">
      <t>ビゾウ</t>
    </rPh>
    <rPh sb="348" eb="350">
      <t>カイゼン</t>
    </rPh>
    <rPh sb="363" eb="366">
      <t>シホンヒ</t>
    </rPh>
    <rPh sb="366" eb="369">
      <t>ヘイジュンカ</t>
    </rPh>
    <rPh sb="371" eb="373">
      <t>ハッコウ</t>
    </rPh>
    <rPh sb="373" eb="376">
      <t>カノウガク</t>
    </rPh>
    <rPh sb="388" eb="389">
      <t>フ</t>
    </rPh>
    <rPh sb="405" eb="407">
      <t>ミコ</t>
    </rPh>
    <rPh sb="493" eb="495">
      <t>レイワ</t>
    </rPh>
    <rPh sb="496" eb="498">
      <t>ネンド</t>
    </rPh>
    <rPh sb="499" eb="502">
      <t>シヨウリョウ</t>
    </rPh>
    <rPh sb="503" eb="505">
      <t>カイテイ</t>
    </rPh>
    <rPh sb="509" eb="511">
      <t>レイワ</t>
    </rPh>
    <rPh sb="512" eb="514">
      <t>ネンド</t>
    </rPh>
    <rPh sb="514" eb="516">
      <t>イコウ</t>
    </rPh>
    <rPh sb="517" eb="519">
      <t>カイゼン</t>
    </rPh>
    <rPh sb="521" eb="523">
      <t>ミコ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</si>
</sst>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0.34</c:v>
                </c:pt>
                <c:pt idx="1">
                  <c:v>1.1599999999999999</c:v>
                </c:pt>
                <c:pt idx="2">
                  <c:v>0.54</c:v>
                </c:pt>
                <c:pt idx="3">
                  <c:v>0.44</c:v>
                </c:pt>
                <c:pt idx="4" formatCode="#,##0.00;&quot;△&quot;#,##0.00">
                  <c:v>0</c:v>
                </c:pt>
              </c:numCache>
            </c:numRef>
          </c:val>
          <c:extLst>
            <c:ext xmlns:c16="http://schemas.microsoft.com/office/drawing/2014/chart" uri="{C3380CC4-5D6E-409C-BE32-E72D297353CC}">
              <c16:uniqueId val="{00000000-38E0-4B46-BF64-471E9140500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0.25</c:v>
                </c:pt>
                <c:pt idx="2">
                  <c:v>0.14000000000000001</c:v>
                </c:pt>
                <c:pt idx="3">
                  <c:v>0.06</c:v>
                </c:pt>
                <c:pt idx="4">
                  <c:v>7.0000000000000007E-2</c:v>
                </c:pt>
              </c:numCache>
            </c:numRef>
          </c:val>
          <c:smooth val="0"/>
          <c:extLst>
            <c:ext xmlns:c16="http://schemas.microsoft.com/office/drawing/2014/chart" uri="{C3380CC4-5D6E-409C-BE32-E72D297353CC}">
              <c16:uniqueId val="{00000001-38E0-4B46-BF64-471E9140500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E66-4CAB-A6C0-69F761D6B9B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56.39</c:v>
                </c:pt>
                <c:pt idx="1">
                  <c:v>55.67</c:v>
                </c:pt>
                <c:pt idx="2">
                  <c:v>59.9</c:v>
                </c:pt>
                <c:pt idx="3">
                  <c:v>60.13</c:v>
                </c:pt>
                <c:pt idx="4">
                  <c:v>62.51</c:v>
                </c:pt>
              </c:numCache>
            </c:numRef>
          </c:val>
          <c:smooth val="0"/>
          <c:extLst>
            <c:ext xmlns:c16="http://schemas.microsoft.com/office/drawing/2014/chart" uri="{C3380CC4-5D6E-409C-BE32-E72D297353CC}">
              <c16:uniqueId val="{00000001-3E66-4CAB-A6C0-69F761D6B9B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98.08</c:v>
                </c:pt>
                <c:pt idx="1">
                  <c:v>98.38</c:v>
                </c:pt>
                <c:pt idx="2">
                  <c:v>98.37</c:v>
                </c:pt>
                <c:pt idx="3">
                  <c:v>98.41</c:v>
                </c:pt>
                <c:pt idx="4">
                  <c:v>98.45</c:v>
                </c:pt>
              </c:numCache>
            </c:numRef>
          </c:val>
          <c:extLst>
            <c:ext xmlns:c16="http://schemas.microsoft.com/office/drawing/2014/chart" uri="{C3380CC4-5D6E-409C-BE32-E72D297353CC}">
              <c16:uniqueId val="{00000000-BF1A-4562-8D63-95444E1F21F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91.45</c:v>
                </c:pt>
                <c:pt idx="1">
                  <c:v>91</c:v>
                </c:pt>
                <c:pt idx="2">
                  <c:v>94.46</c:v>
                </c:pt>
                <c:pt idx="3">
                  <c:v>94.37</c:v>
                </c:pt>
                <c:pt idx="4">
                  <c:v>94.61</c:v>
                </c:pt>
              </c:numCache>
            </c:numRef>
          </c:val>
          <c:smooth val="0"/>
          <c:extLst>
            <c:ext xmlns:c16="http://schemas.microsoft.com/office/drawing/2014/chart" uri="{C3380CC4-5D6E-409C-BE32-E72D297353CC}">
              <c16:uniqueId val="{00000001-BF1A-4562-8D63-95444E1F21F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109.69</c:v>
                </c:pt>
                <c:pt idx="1">
                  <c:v>100.08</c:v>
                </c:pt>
                <c:pt idx="2">
                  <c:v>100.15</c:v>
                </c:pt>
                <c:pt idx="3">
                  <c:v>100.11</c:v>
                </c:pt>
                <c:pt idx="4">
                  <c:v>100.89</c:v>
                </c:pt>
              </c:numCache>
            </c:numRef>
          </c:val>
          <c:extLst>
            <c:ext xmlns:c16="http://schemas.microsoft.com/office/drawing/2014/chart" uri="{C3380CC4-5D6E-409C-BE32-E72D297353CC}">
              <c16:uniqueId val="{00000000-69C6-4C29-92FA-A5FB9C23CFE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104.59</c:v>
                </c:pt>
                <c:pt idx="1">
                  <c:v>102.96</c:v>
                </c:pt>
                <c:pt idx="2">
                  <c:v>106.74</c:v>
                </c:pt>
                <c:pt idx="3">
                  <c:v>106.65</c:v>
                </c:pt>
                <c:pt idx="4">
                  <c:v>106.25</c:v>
                </c:pt>
              </c:numCache>
            </c:numRef>
          </c:val>
          <c:smooth val="0"/>
          <c:extLst>
            <c:ext xmlns:c16="http://schemas.microsoft.com/office/drawing/2014/chart" uri="{C3380CC4-5D6E-409C-BE32-E72D297353CC}">
              <c16:uniqueId val="{00000001-69C6-4C29-92FA-A5FB9C23CFE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3.47</c:v>
                </c:pt>
                <c:pt idx="1">
                  <c:v>6.73</c:v>
                </c:pt>
                <c:pt idx="2">
                  <c:v>9.9600000000000009</c:v>
                </c:pt>
                <c:pt idx="3">
                  <c:v>13.18</c:v>
                </c:pt>
                <c:pt idx="4">
                  <c:v>16.29</c:v>
                </c:pt>
              </c:numCache>
            </c:numRef>
          </c:val>
          <c:extLst>
            <c:ext xmlns:c16="http://schemas.microsoft.com/office/drawing/2014/chart" uri="{C3380CC4-5D6E-409C-BE32-E72D297353CC}">
              <c16:uniqueId val="{00000000-3632-40DE-BC2C-407E98BCF6F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14.8</c:v>
                </c:pt>
                <c:pt idx="1">
                  <c:v>17.149999999999999</c:v>
                </c:pt>
                <c:pt idx="2">
                  <c:v>27.42</c:v>
                </c:pt>
                <c:pt idx="3">
                  <c:v>30.01</c:v>
                </c:pt>
                <c:pt idx="4">
                  <c:v>32.229999999999997</c:v>
                </c:pt>
              </c:numCache>
            </c:numRef>
          </c:val>
          <c:smooth val="0"/>
          <c:extLst>
            <c:ext xmlns:c16="http://schemas.microsoft.com/office/drawing/2014/chart" uri="{C3380CC4-5D6E-409C-BE32-E72D297353CC}">
              <c16:uniqueId val="{00000001-3632-40DE-BC2C-407E98BCF6F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BBC-4AB2-B7D7-B8CCF56832E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0.1</c:v>
                </c:pt>
                <c:pt idx="1">
                  <c:v>0.14000000000000001</c:v>
                </c:pt>
                <c:pt idx="2">
                  <c:v>2.67</c:v>
                </c:pt>
                <c:pt idx="3">
                  <c:v>3.43</c:v>
                </c:pt>
                <c:pt idx="4">
                  <c:v>4.25</c:v>
                </c:pt>
              </c:numCache>
            </c:numRef>
          </c:val>
          <c:smooth val="0"/>
          <c:extLst>
            <c:ext xmlns:c16="http://schemas.microsoft.com/office/drawing/2014/chart" uri="{C3380CC4-5D6E-409C-BE32-E72D297353CC}">
              <c16:uniqueId val="{00000001-EBBC-4AB2-B7D7-B8CCF56832E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12B-4610-8CDC-81EAEF40B28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0.83</c:v>
                </c:pt>
                <c:pt idx="1">
                  <c:v>1.22</c:v>
                </c:pt>
                <c:pt idx="2">
                  <c:v>6.49</c:v>
                </c:pt>
                <c:pt idx="3">
                  <c:v>6.74</c:v>
                </c:pt>
                <c:pt idx="4">
                  <c:v>6.65</c:v>
                </c:pt>
              </c:numCache>
            </c:numRef>
          </c:val>
          <c:smooth val="0"/>
          <c:extLst>
            <c:ext xmlns:c16="http://schemas.microsoft.com/office/drawing/2014/chart" uri="{C3380CC4-5D6E-409C-BE32-E72D297353CC}">
              <c16:uniqueId val="{00000001-412B-4610-8CDC-81EAEF40B28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15.82</c:v>
                </c:pt>
                <c:pt idx="1">
                  <c:v>21.52</c:v>
                </c:pt>
                <c:pt idx="2">
                  <c:v>30.06</c:v>
                </c:pt>
                <c:pt idx="3">
                  <c:v>37.33</c:v>
                </c:pt>
                <c:pt idx="4">
                  <c:v>18.8</c:v>
                </c:pt>
              </c:numCache>
            </c:numRef>
          </c:val>
          <c:extLst>
            <c:ext xmlns:c16="http://schemas.microsoft.com/office/drawing/2014/chart" uri="{C3380CC4-5D6E-409C-BE32-E72D297353CC}">
              <c16:uniqueId val="{00000000-4E59-4278-B972-E0B97F78835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57.6</c:v>
                </c:pt>
                <c:pt idx="1">
                  <c:v>58.15</c:v>
                </c:pt>
                <c:pt idx="2">
                  <c:v>81.19</c:v>
                </c:pt>
                <c:pt idx="3">
                  <c:v>85.86</c:v>
                </c:pt>
                <c:pt idx="4">
                  <c:v>94.74</c:v>
                </c:pt>
              </c:numCache>
            </c:numRef>
          </c:val>
          <c:smooth val="0"/>
          <c:extLst>
            <c:ext xmlns:c16="http://schemas.microsoft.com/office/drawing/2014/chart" uri="{C3380CC4-5D6E-409C-BE32-E72D297353CC}">
              <c16:uniqueId val="{00000001-4E59-4278-B972-E0B97F78835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690.1</c:v>
                </c:pt>
                <c:pt idx="1">
                  <c:v>287.70999999999998</c:v>
                </c:pt>
                <c:pt idx="2">
                  <c:v>706.52</c:v>
                </c:pt>
                <c:pt idx="3">
                  <c:v>689.41</c:v>
                </c:pt>
                <c:pt idx="4">
                  <c:v>626.15</c:v>
                </c:pt>
              </c:numCache>
            </c:numRef>
          </c:val>
          <c:extLst>
            <c:ext xmlns:c16="http://schemas.microsoft.com/office/drawing/2014/chart" uri="{C3380CC4-5D6E-409C-BE32-E72D297353CC}">
              <c16:uniqueId val="{00000000-F420-43D2-8B00-D3CC8FC7864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1008.36</c:v>
                </c:pt>
                <c:pt idx="1">
                  <c:v>880.28</c:v>
                </c:pt>
                <c:pt idx="2">
                  <c:v>720.89</c:v>
                </c:pt>
                <c:pt idx="3">
                  <c:v>676.93</c:v>
                </c:pt>
                <c:pt idx="4">
                  <c:v>635.88</c:v>
                </c:pt>
              </c:numCache>
            </c:numRef>
          </c:val>
          <c:smooth val="0"/>
          <c:extLst>
            <c:ext xmlns:c16="http://schemas.microsoft.com/office/drawing/2014/chart" uri="{C3380CC4-5D6E-409C-BE32-E72D297353CC}">
              <c16:uniqueId val="{00000001-F420-43D2-8B00-D3CC8FC7864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91.97</c:v>
                </c:pt>
                <c:pt idx="1">
                  <c:v>96.51</c:v>
                </c:pt>
                <c:pt idx="2">
                  <c:v>96.82</c:v>
                </c:pt>
                <c:pt idx="3">
                  <c:v>96.59</c:v>
                </c:pt>
                <c:pt idx="4">
                  <c:v>93.91</c:v>
                </c:pt>
              </c:numCache>
            </c:numRef>
          </c:val>
          <c:extLst>
            <c:ext xmlns:c16="http://schemas.microsoft.com/office/drawing/2014/chart" uri="{C3380CC4-5D6E-409C-BE32-E72D297353CC}">
              <c16:uniqueId val="{00000000-2952-4CCE-A304-A9F7B7B7B47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85.67</c:v>
                </c:pt>
                <c:pt idx="1">
                  <c:v>86.23</c:v>
                </c:pt>
                <c:pt idx="2">
                  <c:v>90.5</c:v>
                </c:pt>
                <c:pt idx="3">
                  <c:v>92.66</c:v>
                </c:pt>
                <c:pt idx="4">
                  <c:v>93.49</c:v>
                </c:pt>
              </c:numCache>
            </c:numRef>
          </c:val>
          <c:smooth val="0"/>
          <c:extLst>
            <c:ext xmlns:c16="http://schemas.microsoft.com/office/drawing/2014/chart" uri="{C3380CC4-5D6E-409C-BE32-E72D297353CC}">
              <c16:uniqueId val="{00000001-2952-4CCE-A304-A9F7B7B7B47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121.18</c:v>
                </c:pt>
                <c:pt idx="1">
                  <c:v>115.43</c:v>
                </c:pt>
                <c:pt idx="2">
                  <c:v>116.23</c:v>
                </c:pt>
                <c:pt idx="3">
                  <c:v>115.73</c:v>
                </c:pt>
                <c:pt idx="4">
                  <c:v>120.17</c:v>
                </c:pt>
              </c:numCache>
            </c:numRef>
          </c:val>
          <c:extLst>
            <c:ext xmlns:c16="http://schemas.microsoft.com/office/drawing/2014/chart" uri="{C3380CC4-5D6E-409C-BE32-E72D297353CC}">
              <c16:uniqueId val="{00000000-8636-49EB-986E-6AB77E03CE0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146.12</c:v>
                </c:pt>
                <c:pt idx="1">
                  <c:v>150.44</c:v>
                </c:pt>
                <c:pt idx="2">
                  <c:v>138.66999999999999</c:v>
                </c:pt>
                <c:pt idx="3">
                  <c:v>139.12</c:v>
                </c:pt>
                <c:pt idx="4">
                  <c:v>141.68</c:v>
                </c:pt>
              </c:numCache>
            </c:numRef>
          </c:val>
          <c:smooth val="0"/>
          <c:extLst>
            <c:ext xmlns:c16="http://schemas.microsoft.com/office/drawing/2014/chart" uri="{C3380CC4-5D6E-409C-BE32-E72D297353CC}">
              <c16:uniqueId val="{00000001-8636-49EB-986E-6AB77E03CE0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X20" zoomScale="120" zoomScaleNormal="120" workbookViewId="0">
      <selection activeCell="BL45" sqref="BL45:BZ4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東京都　あきる野市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Bc1</v>
      </c>
      <c r="X8" s="39"/>
      <c r="Y8" s="39"/>
      <c r="Z8" s="39"/>
      <c r="AA8" s="39"/>
      <c r="AB8" s="39"/>
      <c r="AC8" s="39"/>
      <c r="AD8" s="40" t="str">
        <f>データ!$M$6</f>
        <v>非設置</v>
      </c>
      <c r="AE8" s="40"/>
      <c r="AF8" s="40"/>
      <c r="AG8" s="40"/>
      <c r="AH8" s="40"/>
      <c r="AI8" s="40"/>
      <c r="AJ8" s="40"/>
      <c r="AK8" s="3"/>
      <c r="AL8" s="41">
        <f>データ!S6</f>
        <v>79244</v>
      </c>
      <c r="AM8" s="41"/>
      <c r="AN8" s="41"/>
      <c r="AO8" s="41"/>
      <c r="AP8" s="41"/>
      <c r="AQ8" s="41"/>
      <c r="AR8" s="41"/>
      <c r="AS8" s="41"/>
      <c r="AT8" s="34">
        <f>データ!T6</f>
        <v>73.47</v>
      </c>
      <c r="AU8" s="34"/>
      <c r="AV8" s="34"/>
      <c r="AW8" s="34"/>
      <c r="AX8" s="34"/>
      <c r="AY8" s="34"/>
      <c r="AZ8" s="34"/>
      <c r="BA8" s="34"/>
      <c r="BB8" s="34">
        <f>データ!U6</f>
        <v>1078.5899999999999</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50.21</v>
      </c>
      <c r="J10" s="34"/>
      <c r="K10" s="34"/>
      <c r="L10" s="34"/>
      <c r="M10" s="34"/>
      <c r="N10" s="34"/>
      <c r="O10" s="34"/>
      <c r="P10" s="34">
        <f>データ!P6</f>
        <v>94.88</v>
      </c>
      <c r="Q10" s="34"/>
      <c r="R10" s="34"/>
      <c r="S10" s="34"/>
      <c r="T10" s="34"/>
      <c r="U10" s="34"/>
      <c r="V10" s="34"/>
      <c r="W10" s="34">
        <f>データ!Q6</f>
        <v>81.94</v>
      </c>
      <c r="X10" s="34"/>
      <c r="Y10" s="34"/>
      <c r="Z10" s="34"/>
      <c r="AA10" s="34"/>
      <c r="AB10" s="34"/>
      <c r="AC10" s="34"/>
      <c r="AD10" s="41">
        <f>データ!R6</f>
        <v>2013</v>
      </c>
      <c r="AE10" s="41"/>
      <c r="AF10" s="41"/>
      <c r="AG10" s="41"/>
      <c r="AH10" s="41"/>
      <c r="AI10" s="41"/>
      <c r="AJ10" s="41"/>
      <c r="AK10" s="2"/>
      <c r="AL10" s="41">
        <f>データ!V6</f>
        <v>74984</v>
      </c>
      <c r="AM10" s="41"/>
      <c r="AN10" s="41"/>
      <c r="AO10" s="41"/>
      <c r="AP10" s="41"/>
      <c r="AQ10" s="41"/>
      <c r="AR10" s="41"/>
      <c r="AS10" s="41"/>
      <c r="AT10" s="34">
        <f>データ!W6</f>
        <v>13.72</v>
      </c>
      <c r="AU10" s="34"/>
      <c r="AV10" s="34"/>
      <c r="AW10" s="34"/>
      <c r="AX10" s="34"/>
      <c r="AY10" s="34"/>
      <c r="AZ10" s="34"/>
      <c r="BA10" s="34"/>
      <c r="BB10" s="34">
        <f>データ!X6</f>
        <v>5465.31</v>
      </c>
      <c r="BC10" s="34"/>
      <c r="BD10" s="34"/>
      <c r="BE10" s="34"/>
      <c r="BF10" s="34"/>
      <c r="BG10" s="34"/>
      <c r="BH10" s="34"/>
      <c r="BI10" s="34"/>
      <c r="BJ10" s="2"/>
      <c r="BK10" s="2"/>
      <c r="BL10" s="67" t="s">
        <v>22</v>
      </c>
      <c r="BM10" s="68"/>
      <c r="BN10" s="69" t="s">
        <v>23</v>
      </c>
      <c r="BO10" s="69"/>
      <c r="BP10" s="69"/>
      <c r="BQ10" s="69"/>
      <c r="BR10" s="69"/>
      <c r="BS10" s="69"/>
      <c r="BT10" s="69"/>
      <c r="BU10" s="69"/>
      <c r="BV10" s="69"/>
      <c r="BW10" s="69"/>
      <c r="BX10" s="69"/>
      <c r="BY10" s="7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3"/>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3"/>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3"/>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3"/>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3"/>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3"/>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3"/>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3"/>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3"/>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3"/>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3"/>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3"/>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3"/>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3"/>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3"/>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3"/>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3"/>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3"/>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3"/>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3"/>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3"/>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3"/>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3"/>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3"/>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3"/>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3"/>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3"/>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113</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3"/>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3"/>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3"/>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3"/>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3"/>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3"/>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3"/>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3"/>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3"/>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3"/>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3"/>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3"/>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3"/>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3"/>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3"/>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114</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3"/>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3"/>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3"/>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3"/>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3"/>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3"/>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3"/>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3"/>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3"/>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3"/>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3"/>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3"/>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3"/>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3"/>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3"/>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2">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ttjKJnpFLpN3ErAr3/5VZ41pJsEUSPy1sbiYJBpXJ6zV5cBap2nXYyG61s3hnGud2+ky3/dIu1uPs4paS+wHPw==" saltValue="hWcarSF3taqEIKD6OR2KT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132284</v>
      </c>
      <c r="D6" s="19">
        <f t="shared" si="3"/>
        <v>46</v>
      </c>
      <c r="E6" s="19">
        <f t="shared" si="3"/>
        <v>17</v>
      </c>
      <c r="F6" s="19">
        <f t="shared" si="3"/>
        <v>1</v>
      </c>
      <c r="G6" s="19">
        <f t="shared" si="3"/>
        <v>0</v>
      </c>
      <c r="H6" s="19" t="str">
        <f t="shared" si="3"/>
        <v>東京都　あきる野市</v>
      </c>
      <c r="I6" s="19" t="str">
        <f t="shared" si="3"/>
        <v>法適用</v>
      </c>
      <c r="J6" s="19" t="str">
        <f t="shared" si="3"/>
        <v>下水道事業</v>
      </c>
      <c r="K6" s="19" t="str">
        <f t="shared" si="3"/>
        <v>公共下水道</v>
      </c>
      <c r="L6" s="19" t="str">
        <f t="shared" si="3"/>
        <v>Bc1</v>
      </c>
      <c r="M6" s="19" t="str">
        <f t="shared" si="3"/>
        <v>非設置</v>
      </c>
      <c r="N6" s="20" t="str">
        <f t="shared" si="3"/>
        <v>-</v>
      </c>
      <c r="O6" s="20">
        <f t="shared" si="3"/>
        <v>50.21</v>
      </c>
      <c r="P6" s="20">
        <f t="shared" si="3"/>
        <v>94.88</v>
      </c>
      <c r="Q6" s="20">
        <f t="shared" si="3"/>
        <v>81.94</v>
      </c>
      <c r="R6" s="20">
        <f t="shared" si="3"/>
        <v>2013</v>
      </c>
      <c r="S6" s="20">
        <f t="shared" si="3"/>
        <v>79244</v>
      </c>
      <c r="T6" s="20">
        <f t="shared" si="3"/>
        <v>73.47</v>
      </c>
      <c r="U6" s="20">
        <f t="shared" si="3"/>
        <v>1078.5899999999999</v>
      </c>
      <c r="V6" s="20">
        <f t="shared" si="3"/>
        <v>74984</v>
      </c>
      <c r="W6" s="20">
        <f t="shared" si="3"/>
        <v>13.72</v>
      </c>
      <c r="X6" s="20">
        <f t="shared" si="3"/>
        <v>5465.31</v>
      </c>
      <c r="Y6" s="21">
        <f>IF(Y7="",NA(),Y7)</f>
        <v>109.69</v>
      </c>
      <c r="Z6" s="21">
        <f t="shared" ref="Z6:AH6" si="4">IF(Z7="",NA(),Z7)</f>
        <v>100.08</v>
      </c>
      <c r="AA6" s="21">
        <f t="shared" si="4"/>
        <v>100.15</v>
      </c>
      <c r="AB6" s="21">
        <f t="shared" si="4"/>
        <v>100.11</v>
      </c>
      <c r="AC6" s="21">
        <f t="shared" si="4"/>
        <v>100.89</v>
      </c>
      <c r="AD6" s="21">
        <f t="shared" si="4"/>
        <v>104.59</v>
      </c>
      <c r="AE6" s="21">
        <f t="shared" si="4"/>
        <v>102.96</v>
      </c>
      <c r="AF6" s="21">
        <f t="shared" si="4"/>
        <v>106.74</v>
      </c>
      <c r="AG6" s="21">
        <f t="shared" si="4"/>
        <v>106.65</v>
      </c>
      <c r="AH6" s="21">
        <f t="shared" si="4"/>
        <v>106.25</v>
      </c>
      <c r="AI6" s="20" t="str">
        <f>IF(AI7="","",IF(AI7="-","【-】","【"&amp;SUBSTITUTE(TEXT(AI7,"#,##0.00"),"-","△")&amp;"】"))</f>
        <v>【105.36】</v>
      </c>
      <c r="AJ6" s="20">
        <f>IF(AJ7="",NA(),AJ7)</f>
        <v>0</v>
      </c>
      <c r="AK6" s="20">
        <f t="shared" ref="AK6:AS6" si="5">IF(AK7="",NA(),AK7)</f>
        <v>0</v>
      </c>
      <c r="AL6" s="20">
        <f t="shared" si="5"/>
        <v>0</v>
      </c>
      <c r="AM6" s="20">
        <f t="shared" si="5"/>
        <v>0</v>
      </c>
      <c r="AN6" s="20">
        <f t="shared" si="5"/>
        <v>0</v>
      </c>
      <c r="AO6" s="21">
        <f t="shared" si="5"/>
        <v>0.83</v>
      </c>
      <c r="AP6" s="21">
        <f t="shared" si="5"/>
        <v>1.22</v>
      </c>
      <c r="AQ6" s="21">
        <f t="shared" si="5"/>
        <v>6.49</v>
      </c>
      <c r="AR6" s="21">
        <f t="shared" si="5"/>
        <v>6.74</v>
      </c>
      <c r="AS6" s="21">
        <f t="shared" si="5"/>
        <v>6.65</v>
      </c>
      <c r="AT6" s="20" t="str">
        <f>IF(AT7="","",IF(AT7="-","【-】","【"&amp;SUBSTITUTE(TEXT(AT7,"#,##0.00"),"-","△")&amp;"】"))</f>
        <v>【3.12】</v>
      </c>
      <c r="AU6" s="21">
        <f>IF(AU7="",NA(),AU7)</f>
        <v>15.82</v>
      </c>
      <c r="AV6" s="21">
        <f t="shared" ref="AV6:BD6" si="6">IF(AV7="",NA(),AV7)</f>
        <v>21.52</v>
      </c>
      <c r="AW6" s="21">
        <f t="shared" si="6"/>
        <v>30.06</v>
      </c>
      <c r="AX6" s="21">
        <f t="shared" si="6"/>
        <v>37.33</v>
      </c>
      <c r="AY6" s="21">
        <f t="shared" si="6"/>
        <v>18.8</v>
      </c>
      <c r="AZ6" s="21">
        <f t="shared" si="6"/>
        <v>57.6</v>
      </c>
      <c r="BA6" s="21">
        <f t="shared" si="6"/>
        <v>58.15</v>
      </c>
      <c r="BB6" s="21">
        <f t="shared" si="6"/>
        <v>81.19</v>
      </c>
      <c r="BC6" s="21">
        <f t="shared" si="6"/>
        <v>85.86</v>
      </c>
      <c r="BD6" s="21">
        <f t="shared" si="6"/>
        <v>94.74</v>
      </c>
      <c r="BE6" s="20" t="str">
        <f>IF(BE7="","",IF(BE7="-","【-】","【"&amp;SUBSTITUTE(TEXT(BE7,"#,##0.00"),"-","△")&amp;"】"))</f>
        <v>【82.75】</v>
      </c>
      <c r="BF6" s="21">
        <f>IF(BF7="",NA(),BF7)</f>
        <v>690.1</v>
      </c>
      <c r="BG6" s="21">
        <f t="shared" ref="BG6:BO6" si="7">IF(BG7="",NA(),BG7)</f>
        <v>287.70999999999998</v>
      </c>
      <c r="BH6" s="21">
        <f t="shared" si="7"/>
        <v>706.52</v>
      </c>
      <c r="BI6" s="21">
        <f t="shared" si="7"/>
        <v>689.41</v>
      </c>
      <c r="BJ6" s="21">
        <f t="shared" si="7"/>
        <v>626.15</v>
      </c>
      <c r="BK6" s="21">
        <f t="shared" si="7"/>
        <v>1008.36</v>
      </c>
      <c r="BL6" s="21">
        <f t="shared" si="7"/>
        <v>880.28</v>
      </c>
      <c r="BM6" s="21">
        <f t="shared" si="7"/>
        <v>720.89</v>
      </c>
      <c r="BN6" s="21">
        <f t="shared" si="7"/>
        <v>676.93</v>
      </c>
      <c r="BO6" s="21">
        <f t="shared" si="7"/>
        <v>635.88</v>
      </c>
      <c r="BP6" s="20" t="str">
        <f>IF(BP7="","",IF(BP7="-","【-】","【"&amp;SUBSTITUTE(TEXT(BP7,"#,##0.00"),"-","△")&amp;"】"))</f>
        <v>【602.56】</v>
      </c>
      <c r="BQ6" s="21">
        <f>IF(BQ7="",NA(),BQ7)</f>
        <v>91.97</v>
      </c>
      <c r="BR6" s="21">
        <f t="shared" ref="BR6:BZ6" si="8">IF(BR7="",NA(),BR7)</f>
        <v>96.51</v>
      </c>
      <c r="BS6" s="21">
        <f t="shared" si="8"/>
        <v>96.82</v>
      </c>
      <c r="BT6" s="21">
        <f t="shared" si="8"/>
        <v>96.59</v>
      </c>
      <c r="BU6" s="21">
        <f t="shared" si="8"/>
        <v>93.91</v>
      </c>
      <c r="BV6" s="21">
        <f t="shared" si="8"/>
        <v>85.67</v>
      </c>
      <c r="BW6" s="21">
        <f t="shared" si="8"/>
        <v>86.23</v>
      </c>
      <c r="BX6" s="21">
        <f t="shared" si="8"/>
        <v>90.5</v>
      </c>
      <c r="BY6" s="21">
        <f t="shared" si="8"/>
        <v>92.66</v>
      </c>
      <c r="BZ6" s="21">
        <f t="shared" si="8"/>
        <v>93.49</v>
      </c>
      <c r="CA6" s="20" t="str">
        <f>IF(CA7="","",IF(CA7="-","【-】","【"&amp;SUBSTITUTE(TEXT(CA7,"#,##0.00"),"-","△")&amp;"】"))</f>
        <v>【97.94】</v>
      </c>
      <c r="CB6" s="21">
        <f>IF(CB7="",NA(),CB7)</f>
        <v>121.18</v>
      </c>
      <c r="CC6" s="21">
        <f t="shared" ref="CC6:CK6" si="9">IF(CC7="",NA(),CC7)</f>
        <v>115.43</v>
      </c>
      <c r="CD6" s="21">
        <f t="shared" si="9"/>
        <v>116.23</v>
      </c>
      <c r="CE6" s="21">
        <f t="shared" si="9"/>
        <v>115.73</v>
      </c>
      <c r="CF6" s="21">
        <f t="shared" si="9"/>
        <v>120.17</v>
      </c>
      <c r="CG6" s="21">
        <f t="shared" si="9"/>
        <v>146.12</v>
      </c>
      <c r="CH6" s="21">
        <f t="shared" si="9"/>
        <v>150.44</v>
      </c>
      <c r="CI6" s="21">
        <f t="shared" si="9"/>
        <v>138.66999999999999</v>
      </c>
      <c r="CJ6" s="21">
        <f t="shared" si="9"/>
        <v>139.12</v>
      </c>
      <c r="CK6" s="21">
        <f t="shared" si="9"/>
        <v>141.68</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56.39</v>
      </c>
      <c r="CS6" s="21">
        <f t="shared" si="10"/>
        <v>55.67</v>
      </c>
      <c r="CT6" s="21">
        <f t="shared" si="10"/>
        <v>59.9</v>
      </c>
      <c r="CU6" s="21">
        <f t="shared" si="10"/>
        <v>60.13</v>
      </c>
      <c r="CV6" s="21">
        <f t="shared" si="10"/>
        <v>62.51</v>
      </c>
      <c r="CW6" s="20" t="str">
        <f>IF(CW7="","",IF(CW7="-","【-】","【"&amp;SUBSTITUTE(TEXT(CW7,"#,##0.00"),"-","△")&amp;"】"))</f>
        <v>【60.13】</v>
      </c>
      <c r="CX6" s="21">
        <f>IF(CX7="",NA(),CX7)</f>
        <v>98.08</v>
      </c>
      <c r="CY6" s="21">
        <f t="shared" ref="CY6:DG6" si="11">IF(CY7="",NA(),CY7)</f>
        <v>98.38</v>
      </c>
      <c r="CZ6" s="21">
        <f t="shared" si="11"/>
        <v>98.37</v>
      </c>
      <c r="DA6" s="21">
        <f t="shared" si="11"/>
        <v>98.41</v>
      </c>
      <c r="DB6" s="21">
        <f t="shared" si="11"/>
        <v>98.45</v>
      </c>
      <c r="DC6" s="21">
        <f t="shared" si="11"/>
        <v>91.45</v>
      </c>
      <c r="DD6" s="21">
        <f t="shared" si="11"/>
        <v>91</v>
      </c>
      <c r="DE6" s="21">
        <f t="shared" si="11"/>
        <v>94.46</v>
      </c>
      <c r="DF6" s="21">
        <f t="shared" si="11"/>
        <v>94.37</v>
      </c>
      <c r="DG6" s="21">
        <f t="shared" si="11"/>
        <v>94.61</v>
      </c>
      <c r="DH6" s="20" t="str">
        <f>IF(DH7="","",IF(DH7="-","【-】","【"&amp;SUBSTITUTE(TEXT(DH7,"#,##0.00"),"-","△")&amp;"】"))</f>
        <v>【96.00】</v>
      </c>
      <c r="DI6" s="21">
        <f>IF(DI7="",NA(),DI7)</f>
        <v>3.47</v>
      </c>
      <c r="DJ6" s="21">
        <f t="shared" ref="DJ6:DR6" si="12">IF(DJ7="",NA(),DJ7)</f>
        <v>6.73</v>
      </c>
      <c r="DK6" s="21">
        <f t="shared" si="12"/>
        <v>9.9600000000000009</v>
      </c>
      <c r="DL6" s="21">
        <f t="shared" si="12"/>
        <v>13.18</v>
      </c>
      <c r="DM6" s="21">
        <f t="shared" si="12"/>
        <v>16.29</v>
      </c>
      <c r="DN6" s="21">
        <f t="shared" si="12"/>
        <v>14.8</v>
      </c>
      <c r="DO6" s="21">
        <f t="shared" si="12"/>
        <v>17.149999999999999</v>
      </c>
      <c r="DP6" s="21">
        <f t="shared" si="12"/>
        <v>27.42</v>
      </c>
      <c r="DQ6" s="21">
        <f t="shared" si="12"/>
        <v>30.01</v>
      </c>
      <c r="DR6" s="21">
        <f t="shared" si="12"/>
        <v>32.229999999999997</v>
      </c>
      <c r="DS6" s="20" t="str">
        <f>IF(DS7="","",IF(DS7="-","【-】","【"&amp;SUBSTITUTE(TEXT(DS7,"#,##0.00"),"-","△")&amp;"】"))</f>
        <v>【42.20】</v>
      </c>
      <c r="DT6" s="20">
        <f>IF(DT7="",NA(),DT7)</f>
        <v>0</v>
      </c>
      <c r="DU6" s="20">
        <f t="shared" ref="DU6:EC6" si="13">IF(DU7="",NA(),DU7)</f>
        <v>0</v>
      </c>
      <c r="DV6" s="20">
        <f t="shared" si="13"/>
        <v>0</v>
      </c>
      <c r="DW6" s="20">
        <f t="shared" si="13"/>
        <v>0</v>
      </c>
      <c r="DX6" s="20">
        <f t="shared" si="13"/>
        <v>0</v>
      </c>
      <c r="DY6" s="21">
        <f t="shared" si="13"/>
        <v>0.1</v>
      </c>
      <c r="DZ6" s="21">
        <f t="shared" si="13"/>
        <v>0.14000000000000001</v>
      </c>
      <c r="EA6" s="21">
        <f t="shared" si="13"/>
        <v>2.67</v>
      </c>
      <c r="EB6" s="21">
        <f t="shared" si="13"/>
        <v>3.43</v>
      </c>
      <c r="EC6" s="21">
        <f t="shared" si="13"/>
        <v>4.25</v>
      </c>
      <c r="ED6" s="20" t="str">
        <f>IF(ED7="","",IF(ED7="-","【-】","【"&amp;SUBSTITUTE(TEXT(ED7,"#,##0.00"),"-","△")&amp;"】"))</f>
        <v>【9.46】</v>
      </c>
      <c r="EE6" s="21">
        <f>IF(EE7="",NA(),EE7)</f>
        <v>0.34</v>
      </c>
      <c r="EF6" s="21">
        <f t="shared" ref="EF6:EN6" si="14">IF(EF7="",NA(),EF7)</f>
        <v>1.1599999999999999</v>
      </c>
      <c r="EG6" s="21">
        <f t="shared" si="14"/>
        <v>0.54</v>
      </c>
      <c r="EH6" s="21">
        <f t="shared" si="14"/>
        <v>0.44</v>
      </c>
      <c r="EI6" s="20">
        <f t="shared" si="14"/>
        <v>0</v>
      </c>
      <c r="EJ6" s="21">
        <f t="shared" si="14"/>
        <v>0.09</v>
      </c>
      <c r="EK6" s="21">
        <f t="shared" si="14"/>
        <v>0.25</v>
      </c>
      <c r="EL6" s="21">
        <f t="shared" si="14"/>
        <v>0.14000000000000001</v>
      </c>
      <c r="EM6" s="21">
        <f t="shared" si="14"/>
        <v>0.06</v>
      </c>
      <c r="EN6" s="21">
        <f t="shared" si="14"/>
        <v>7.0000000000000007E-2</v>
      </c>
      <c r="EO6" s="20" t="str">
        <f>IF(EO7="","",IF(EO7="-","【-】","【"&amp;SUBSTITUTE(TEXT(EO7,"#,##0.00"),"-","△")&amp;"】"))</f>
        <v>【0.19】</v>
      </c>
    </row>
    <row r="7" spans="1:148" s="22" customFormat="1" x14ac:dyDescent="0.2">
      <c r="A7" s="14"/>
      <c r="B7" s="23">
        <v>2024</v>
      </c>
      <c r="C7" s="23">
        <v>132284</v>
      </c>
      <c r="D7" s="23">
        <v>46</v>
      </c>
      <c r="E7" s="23">
        <v>17</v>
      </c>
      <c r="F7" s="23">
        <v>1</v>
      </c>
      <c r="G7" s="23">
        <v>0</v>
      </c>
      <c r="H7" s="23" t="s">
        <v>96</v>
      </c>
      <c r="I7" s="23" t="s">
        <v>97</v>
      </c>
      <c r="J7" s="23" t="s">
        <v>98</v>
      </c>
      <c r="K7" s="23" t="s">
        <v>99</v>
      </c>
      <c r="L7" s="23" t="s">
        <v>100</v>
      </c>
      <c r="M7" s="23" t="s">
        <v>101</v>
      </c>
      <c r="N7" s="24" t="s">
        <v>102</v>
      </c>
      <c r="O7" s="24">
        <v>50.21</v>
      </c>
      <c r="P7" s="24">
        <v>94.88</v>
      </c>
      <c r="Q7" s="24">
        <v>81.94</v>
      </c>
      <c r="R7" s="24">
        <v>2013</v>
      </c>
      <c r="S7" s="24">
        <v>79244</v>
      </c>
      <c r="T7" s="24">
        <v>73.47</v>
      </c>
      <c r="U7" s="24">
        <v>1078.5899999999999</v>
      </c>
      <c r="V7" s="24">
        <v>74984</v>
      </c>
      <c r="W7" s="24">
        <v>13.72</v>
      </c>
      <c r="X7" s="24">
        <v>5465.31</v>
      </c>
      <c r="Y7" s="24">
        <v>109.69</v>
      </c>
      <c r="Z7" s="24">
        <v>100.08</v>
      </c>
      <c r="AA7" s="24">
        <v>100.15</v>
      </c>
      <c r="AB7" s="24">
        <v>100.11</v>
      </c>
      <c r="AC7" s="24">
        <v>100.89</v>
      </c>
      <c r="AD7" s="24">
        <v>104.59</v>
      </c>
      <c r="AE7" s="24">
        <v>102.96</v>
      </c>
      <c r="AF7" s="24">
        <v>106.74</v>
      </c>
      <c r="AG7" s="24">
        <v>106.65</v>
      </c>
      <c r="AH7" s="24">
        <v>106.25</v>
      </c>
      <c r="AI7" s="24">
        <v>105.36</v>
      </c>
      <c r="AJ7" s="24">
        <v>0</v>
      </c>
      <c r="AK7" s="24">
        <v>0</v>
      </c>
      <c r="AL7" s="24">
        <v>0</v>
      </c>
      <c r="AM7" s="24">
        <v>0</v>
      </c>
      <c r="AN7" s="24">
        <v>0</v>
      </c>
      <c r="AO7" s="24">
        <v>0.83</v>
      </c>
      <c r="AP7" s="24">
        <v>1.22</v>
      </c>
      <c r="AQ7" s="24">
        <v>6.49</v>
      </c>
      <c r="AR7" s="24">
        <v>6.74</v>
      </c>
      <c r="AS7" s="24">
        <v>6.65</v>
      </c>
      <c r="AT7" s="24">
        <v>3.12</v>
      </c>
      <c r="AU7" s="24">
        <v>15.82</v>
      </c>
      <c r="AV7" s="24">
        <v>21.52</v>
      </c>
      <c r="AW7" s="24">
        <v>30.06</v>
      </c>
      <c r="AX7" s="24">
        <v>37.33</v>
      </c>
      <c r="AY7" s="24">
        <v>18.8</v>
      </c>
      <c r="AZ7" s="24">
        <v>57.6</v>
      </c>
      <c r="BA7" s="24">
        <v>58.15</v>
      </c>
      <c r="BB7" s="24">
        <v>81.19</v>
      </c>
      <c r="BC7" s="24">
        <v>85.86</v>
      </c>
      <c r="BD7" s="24">
        <v>94.74</v>
      </c>
      <c r="BE7" s="24">
        <v>82.75</v>
      </c>
      <c r="BF7" s="24">
        <v>690.1</v>
      </c>
      <c r="BG7" s="24">
        <v>287.70999999999998</v>
      </c>
      <c r="BH7" s="24">
        <v>706.52</v>
      </c>
      <c r="BI7" s="24">
        <v>689.41</v>
      </c>
      <c r="BJ7" s="24">
        <v>626.15</v>
      </c>
      <c r="BK7" s="24">
        <v>1008.36</v>
      </c>
      <c r="BL7" s="24">
        <v>880.28</v>
      </c>
      <c r="BM7" s="24">
        <v>720.89</v>
      </c>
      <c r="BN7" s="24">
        <v>676.93</v>
      </c>
      <c r="BO7" s="24">
        <v>635.88</v>
      </c>
      <c r="BP7" s="24">
        <v>602.55999999999995</v>
      </c>
      <c r="BQ7" s="24">
        <v>91.97</v>
      </c>
      <c r="BR7" s="24">
        <v>96.51</v>
      </c>
      <c r="BS7" s="24">
        <v>96.82</v>
      </c>
      <c r="BT7" s="24">
        <v>96.59</v>
      </c>
      <c r="BU7" s="24">
        <v>93.91</v>
      </c>
      <c r="BV7" s="24">
        <v>85.67</v>
      </c>
      <c r="BW7" s="24">
        <v>86.23</v>
      </c>
      <c r="BX7" s="24">
        <v>90.5</v>
      </c>
      <c r="BY7" s="24">
        <v>92.66</v>
      </c>
      <c r="BZ7" s="24">
        <v>93.49</v>
      </c>
      <c r="CA7" s="24">
        <v>97.94</v>
      </c>
      <c r="CB7" s="24">
        <v>121.18</v>
      </c>
      <c r="CC7" s="24">
        <v>115.43</v>
      </c>
      <c r="CD7" s="24">
        <v>116.23</v>
      </c>
      <c r="CE7" s="24">
        <v>115.73</v>
      </c>
      <c r="CF7" s="24">
        <v>120.17</v>
      </c>
      <c r="CG7" s="24">
        <v>146.12</v>
      </c>
      <c r="CH7" s="24">
        <v>150.44</v>
      </c>
      <c r="CI7" s="24">
        <v>138.66999999999999</v>
      </c>
      <c r="CJ7" s="24">
        <v>139.12</v>
      </c>
      <c r="CK7" s="24">
        <v>141.68</v>
      </c>
      <c r="CL7" s="24">
        <v>140.97999999999999</v>
      </c>
      <c r="CM7" s="24" t="s">
        <v>102</v>
      </c>
      <c r="CN7" s="24" t="s">
        <v>102</v>
      </c>
      <c r="CO7" s="24" t="s">
        <v>102</v>
      </c>
      <c r="CP7" s="24" t="s">
        <v>102</v>
      </c>
      <c r="CQ7" s="24" t="s">
        <v>102</v>
      </c>
      <c r="CR7" s="24">
        <v>56.39</v>
      </c>
      <c r="CS7" s="24">
        <v>55.67</v>
      </c>
      <c r="CT7" s="24">
        <v>59.9</v>
      </c>
      <c r="CU7" s="24">
        <v>60.13</v>
      </c>
      <c r="CV7" s="24">
        <v>62.51</v>
      </c>
      <c r="CW7" s="24">
        <v>60.13</v>
      </c>
      <c r="CX7" s="24">
        <v>98.08</v>
      </c>
      <c r="CY7" s="24">
        <v>98.38</v>
      </c>
      <c r="CZ7" s="24">
        <v>98.37</v>
      </c>
      <c r="DA7" s="24">
        <v>98.41</v>
      </c>
      <c r="DB7" s="24">
        <v>98.45</v>
      </c>
      <c r="DC7" s="24">
        <v>91.45</v>
      </c>
      <c r="DD7" s="24">
        <v>91</v>
      </c>
      <c r="DE7" s="24">
        <v>94.46</v>
      </c>
      <c r="DF7" s="24">
        <v>94.37</v>
      </c>
      <c r="DG7" s="24">
        <v>94.61</v>
      </c>
      <c r="DH7" s="24">
        <v>96</v>
      </c>
      <c r="DI7" s="24">
        <v>3.47</v>
      </c>
      <c r="DJ7" s="24">
        <v>6.73</v>
      </c>
      <c r="DK7" s="24">
        <v>9.9600000000000009</v>
      </c>
      <c r="DL7" s="24">
        <v>13.18</v>
      </c>
      <c r="DM7" s="24">
        <v>16.29</v>
      </c>
      <c r="DN7" s="24">
        <v>14.8</v>
      </c>
      <c r="DO7" s="24">
        <v>17.149999999999999</v>
      </c>
      <c r="DP7" s="24">
        <v>27.42</v>
      </c>
      <c r="DQ7" s="24">
        <v>30.01</v>
      </c>
      <c r="DR7" s="24">
        <v>32.229999999999997</v>
      </c>
      <c r="DS7" s="24">
        <v>42.2</v>
      </c>
      <c r="DT7" s="24">
        <v>0</v>
      </c>
      <c r="DU7" s="24">
        <v>0</v>
      </c>
      <c r="DV7" s="24">
        <v>0</v>
      </c>
      <c r="DW7" s="24">
        <v>0</v>
      </c>
      <c r="DX7" s="24">
        <v>0</v>
      </c>
      <c r="DY7" s="24">
        <v>0.1</v>
      </c>
      <c r="DZ7" s="24">
        <v>0.14000000000000001</v>
      </c>
      <c r="EA7" s="24">
        <v>2.67</v>
      </c>
      <c r="EB7" s="24">
        <v>3.43</v>
      </c>
      <c r="EC7" s="24">
        <v>4.25</v>
      </c>
      <c r="ED7" s="24">
        <v>9.4600000000000009</v>
      </c>
      <c r="EE7" s="24">
        <v>0.34</v>
      </c>
      <c r="EF7" s="24">
        <v>1.1599999999999999</v>
      </c>
      <c r="EG7" s="24">
        <v>0.54</v>
      </c>
      <c r="EH7" s="24">
        <v>0.44</v>
      </c>
      <c r="EI7" s="24">
        <v>0</v>
      </c>
      <c r="EJ7" s="24">
        <v>0.09</v>
      </c>
      <c r="EK7" s="24">
        <v>0.25</v>
      </c>
      <c r="EL7" s="24">
        <v>0.14000000000000001</v>
      </c>
      <c r="EM7" s="24">
        <v>0.06</v>
      </c>
      <c r="EN7" s="24">
        <v>7.0000000000000007E-2</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繁内　遼太</cp:lastModifiedBy>
  <cp:lastPrinted>2026-01-23T02:56:13Z</cp:lastPrinted>
  <dcterms:created xsi:type="dcterms:W3CDTF">2025-12-23T05:59:35Z</dcterms:created>
  <dcterms:modified xsi:type="dcterms:W3CDTF">2026-01-23T03:05:01Z</dcterms:modified>
  <cp:category/>
</cp:coreProperties>
</file>