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1kSk5ayAp3G+M/eR5O6qEielanUQX7LggtkpkRaU/AIlx7rNP7SK38pmN8AJvVRL3r+0DUrKDuyAzMHpnbgQcQ==" workbookSaltValue="GFzEIuj218Ith1jTTAJ1q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<sst xmlns="http://schemas.openxmlformats.org/spreadsheetml/2006/main" xmlns:r="http://schemas.openxmlformats.org/officeDocument/2006/relationships" count="111" uniqueCount="111">
  <si>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</si>
  <si>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</si>
  <si>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</si>
  <si>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</si>
  <si>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</si>
  <si>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</si>
  <si>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</si>
  <si>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管理者の情報</t>
    <rPh sb="0" eb="3">
      <t>カンリシャ</t>
    </rPh>
    <rPh sb="4" eb="6">
      <t>ジョウホウ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</si>
  <si>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</si>
  <si>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</si>
  <si>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</si>
  <si>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</si>
  <si>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</si>
  <si>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</si>
  <si>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</si>
  <si>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</si>
  <si>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</si>
  <si>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</si>
  <si>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</si>
  <si>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</si>
  <si>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</si>
  <si>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</si>
  <si>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</si>
  <si>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</si>
  <si>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</si>
  <si>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</si>
  <si>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</si>
  <si>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</si>
  <si>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</si>
  <si>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</si>
  <si>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</si>
  <si>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</si>
  <si>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</si>
  <si>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</si>
  <si>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</si>
  <si>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</si>
  <si>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</si>
  <si>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</si>
  <si>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</si>
  <si>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</si>
  <si>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</si>
  <si>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</si>
  <si>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</si>
  <si>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</si>
  <si>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</si>
  <si>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</si>
  <si>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</si>
  <si>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</si>
  <si>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</si>
  <si>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</si>
  <si>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</si>
  <si>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</si>
  <si>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</si>
  <si>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</si>
  <si>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</si>
  <si>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</si>
  <si>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</si>
  <si>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</si>
  <si>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</si>
  <si>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</si>
  <si>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</si>
  <si>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</si>
  <si>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</si>
  <si>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</si>
  <si>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</si>
  <si>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</si>
  <si>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</si>
  <si>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</si>
  <si>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</si>
  <si>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</si>
  <si>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</si>
  <si>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</si>
  <si>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</si>
  <si>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</si>
  <si>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</si>
  <si>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</si>
  <si>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</si>
  <si>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</si>
  <si>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</si>
  <si>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</si>
  <si>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</si>
  <si>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</si>
  <si>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</si>
  <si>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</si>
  <si>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</si>
  <si>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</si>
  <si>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労務単価の上昇や資材価格の高騰などにより工事費や維持管理経費が引き続き増加傾向にある中で、施設の更新需要への対応、災害に備えた管路の耐震化、技術職員の確保及び技術の継承が課題となっている。
羽村市ではこれらの課題に対応するため、「第二次羽村市水道ビジョン」及び「水道管路耐震化更新計画」に基づき計画的に施設の更新・修繕及び管路の耐震化を着実に進めていくとともに有収水量及び給水収益の減少傾向が続いていることから、令和7年4月から水道料金を改定し、将来に向け安定した財政基盤を確保する。
また、様々な課題対応のため水道事業体の広域的な連携を推進していく。</t>
    <rPh sb="31" eb="32">
      <t>ヒ</t>
    </rPh>
    <rPh sb="33" eb="34">
      <t>ツヅ</t>
    </rPh>
    <rPh sb="70" eb="72">
      <t>ギジュツ</t>
    </rPh>
    <rPh sb="72" eb="74">
      <t>ショクイン</t>
    </rPh>
    <rPh sb="75" eb="77">
      <t>カクホ</t>
    </rPh>
    <rPh sb="77" eb="78">
      <t>オヨ</t>
    </rPh>
    <rPh sb="79" eb="81">
      <t>ギジュツ</t>
    </rPh>
    <rPh sb="82" eb="84">
      <t>ケイショウ</t>
    </rPh>
    <rPh sb="246" eb="248">
      <t>サマザマ</t>
    </rPh>
    <rPh sb="249" eb="251">
      <t>カダイ</t>
    </rPh>
    <rPh sb="251" eb="253">
      <t>タイオウ</t>
    </rPh>
    <rPh sb="269" eb="271">
      <t>スイシン</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</si>
  <si>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</si>
  <si>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</si>
  <si>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</si>
  <si>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</si>
  <si>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</si>
  <si>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</si>
  <si>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</si>
  <si>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</si>
  <si>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東京都　羽村市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</si>
  <si>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</si>
  <si>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</si>
  <si>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</si>
  <si>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</si>
  <si>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</si>
  <si>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</si>
  <si>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</si>
  <si>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</si>
  <si>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</si>
  <si>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</si>
  <si>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</si>
  <si>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</si>
  <si>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</si>
  <si>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①有形固定資産減価償却率については、全国平均及び類似団体平均より2割程度高い値となっており、管路及び施設の老朽化が進んでいることがわかる。
②管路経年化率は、全国平均及び類似団体平均と同様に上昇傾向で推移している。これは羽村市の都市化が進み急増する水需要に対応するため、事業の拡張を図った昭和40年代から50年代に布設した多くの管路が耐用年数に達しているためである。
③管路更新率については、全国平均及び類似団体平均と比較して高い割合となっているが、市内には老朽化した管や耐震性の低い管が未だ多く残存していることから、今後も計画的に管路の更新と耐震化に取り組む必要がある。</t>
    <rPh sb="244" eb="245">
      <t>イマ</t>
    </rPh>
    <rPh sb="246" eb="247">
      <t>オオ</t>
    </rPh>
    <phoneticPr fontId="1"/>
  </si>
  <si>
    <t>羽村市の水道事業経営の現状については、①経常収支比率が100%以上（黒字）であることから比較的健全な経営状態にある。
③流動比率については、令和6年度も引き続き100％を超え、上昇傾向で推移しており財政の安全性を確保している。ただし、全国平均及び類似団体平均との比較では低い値となっていることから、今後の管路耐震化や施設の更新需要への対応のため、更なる経営の安定化を図る必要がある。
④企業債残高対給水収益比率は、令和6年度も前年度と比較して給水収益が減少したことに加え、新たな借入により企業債残高が増加したため比率が高くなっている。
⑤料金回収率については、令和6年度も引き続き100%を超えて推移しており、現状としては給水に係る費用を料金収入で賄えている。
⑥給水原価については、全国平均及び類似団体平均を下回っていることから効率的に事業を運営していることがわかる。
⑦施設利用率については、全国平均及び類似団体平均と同程度ではあるが、近年減少傾向にあることから、事業規模の適正化について検討していく必要がある。
⑧有収率については、令和4年度に配水支管の大量漏水により値が大きく低下したが、令和5年度以降回復傾向にある。</t>
    <rPh sb="88" eb="90">
      <t>ジョウショウ</t>
    </rPh>
    <rPh sb="90" eb="92">
      <t>ケイコウ</t>
    </rPh>
    <rPh sb="213" eb="216">
      <t>ゼンネンド</t>
    </rPh>
    <rPh sb="217" eb="219">
      <t>ヒカク</t>
    </rPh>
    <rPh sb="226" eb="228">
      <t>ゲンショウ</t>
    </rPh>
    <rPh sb="411" eb="412">
      <t>ドウ</t>
    </rPh>
    <rPh sb="412" eb="414">
      <t>テイド</t>
    </rPh>
    <rPh sb="420" eb="422">
      <t>キンネン</t>
    </rPh>
    <rPh sb="422" eb="424">
      <t>ゲンショウ</t>
    </rPh>
    <rPh sb="424" eb="426">
      <t>ケイコウ</t>
    </rPh>
    <rPh sb="434" eb="436">
      <t>ジギョウ</t>
    </rPh>
    <rPh sb="436" eb="438">
      <t>キボ</t>
    </rPh>
    <rPh sb="439" eb="442">
      <t>テキセイカ</t>
    </rPh>
    <rPh sb="446" eb="448">
      <t>ケントウ</t>
    </rPh>
    <rPh sb="452" eb="454">
      <t>ヒツヨウ</t>
    </rPh>
    <rPh sb="489" eb="490">
      <t>オオ</t>
    </rPh>
    <rPh sb="498" eb="500">
      <t>レイワ</t>
    </rPh>
    <rPh sb="501" eb="503">
      <t>ネンド</t>
    </rPh>
    <rPh sb="503" eb="505">
      <t>イコウ</t>
    </rPh>
    <rPh sb="507" eb="509">
      <t>ケイコウ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</si>
</sst>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1.06</c:v>
                </c:pt>
                <c:pt idx="1">
                  <c:v>0.99</c:v>
                </c:pt>
                <c:pt idx="2">
                  <c:v>1.39</c:v>
                </c:pt>
                <c:pt idx="3">
                  <c:v>1.33</c:v>
                </c:pt>
                <c:pt idx="4">
                  <c:v>1.44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51.54</c:v>
                </c:pt>
                <c:pt idx="1">
                  <c:v>62.71</c:v>
                </c:pt>
                <c:pt idx="2">
                  <c:v>64.87</c:v>
                </c:pt>
                <c:pt idx="3">
                  <c:v>62.86</c:v>
                </c:pt>
                <c:pt idx="4">
                  <c:v>59.92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93.04</c:v>
                </c:pt>
                <c:pt idx="1">
                  <c:v>92.49</c:v>
                </c:pt>
                <c:pt idx="2">
                  <c:v>88.53</c:v>
                </c:pt>
                <c:pt idx="3">
                  <c:v>90.18</c:v>
                </c:pt>
                <c:pt idx="4">
                  <c:v>94.43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118.98</c:v>
                </c:pt>
                <c:pt idx="1">
                  <c:v>130.13</c:v>
                </c:pt>
                <c:pt idx="2">
                  <c:v>118.32</c:v>
                </c:pt>
                <c:pt idx="3">
                  <c:v>124.09</c:v>
                </c:pt>
                <c:pt idx="4">
                  <c:v>119.38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63.51</c:v>
                </c:pt>
                <c:pt idx="1">
                  <c:v>64.03</c:v>
                </c:pt>
                <c:pt idx="2">
                  <c:v>61.41</c:v>
                </c:pt>
                <c:pt idx="3">
                  <c:v>61.63</c:v>
                </c:pt>
                <c:pt idx="4">
                  <c:v>61.78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28.48</c:v>
                </c:pt>
                <c:pt idx="1">
                  <c:v>27.75</c:v>
                </c:pt>
                <c:pt idx="2">
                  <c:v>29.32</c:v>
                </c:pt>
                <c:pt idx="3">
                  <c:v>32.4</c:v>
                </c:pt>
                <c:pt idx="4">
                  <c:v>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121.72</c:v>
                </c:pt>
                <c:pt idx="1">
                  <c:v>113.26</c:v>
                </c:pt>
                <c:pt idx="2">
                  <c:v>134.59</c:v>
                </c:pt>
                <c:pt idx="3">
                  <c:v>160.04</c:v>
                </c:pt>
                <c:pt idx="4">
                  <c:v>198.06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246.17</c:v>
                </c:pt>
                <c:pt idx="1">
                  <c:v>250.28</c:v>
                </c:pt>
                <c:pt idx="2">
                  <c:v>249.88</c:v>
                </c:pt>
                <c:pt idx="3">
                  <c:v>255.98</c:v>
                </c:pt>
                <c:pt idx="4">
                  <c:v>264.76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110.91</c:v>
                </c:pt>
                <c:pt idx="1">
                  <c:v>119.77</c:v>
                </c:pt>
                <c:pt idx="2">
                  <c:v>109.02</c:v>
                </c:pt>
                <c:pt idx="3">
                  <c:v>113.79</c:v>
                </c:pt>
                <c:pt idx="4">
                  <c:v>108.43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138.44</c:v>
                </c:pt>
                <c:pt idx="1">
                  <c:v>128.97999999999999</c:v>
                </c:pt>
                <c:pt idx="2">
                  <c:v>143.19999999999999</c:v>
                </c:pt>
                <c:pt idx="3">
                  <c:v>136.44999999999999</c:v>
                </c:pt>
                <c:pt idx="4">
                  <c:v>143.59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M14" zoomScale="85" zoomScaleNormal="85" workbookViewId="0">
      <selection activeCell="BG36" sqref="BG36"/>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羽村市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7</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54126</v>
      </c>
      <c r="AM8" s="29"/>
      <c r="AN8" s="29"/>
      <c r="AO8" s="29"/>
      <c r="AP8" s="29"/>
      <c r="AQ8" s="29"/>
      <c r="AR8" s="29"/>
      <c r="AS8" s="29"/>
      <c r="AT8" s="7">
        <f>データ!$S$6</f>
        <v>9.9</v>
      </c>
      <c r="AU8" s="15"/>
      <c r="AV8" s="15"/>
      <c r="AW8" s="15"/>
      <c r="AX8" s="15"/>
      <c r="AY8" s="15"/>
      <c r="AZ8" s="15"/>
      <c r="BA8" s="15"/>
      <c r="BB8" s="27">
        <f>データ!$T$6</f>
        <v>5467.27</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66.930000000000007</v>
      </c>
      <c r="J10" s="15"/>
      <c r="K10" s="15"/>
      <c r="L10" s="15"/>
      <c r="M10" s="15"/>
      <c r="N10" s="15"/>
      <c r="O10" s="24"/>
      <c r="P10" s="27">
        <f>データ!$P$6</f>
        <v>99.89</v>
      </c>
      <c r="Q10" s="27"/>
      <c r="R10" s="27"/>
      <c r="S10" s="27"/>
      <c r="T10" s="27"/>
      <c r="U10" s="27"/>
      <c r="V10" s="27"/>
      <c r="W10" s="29">
        <f>データ!$Q$6</f>
        <v>2277</v>
      </c>
      <c r="X10" s="29"/>
      <c r="Y10" s="29"/>
      <c r="Z10" s="29"/>
      <c r="AA10" s="29"/>
      <c r="AB10" s="29"/>
      <c r="AC10" s="29"/>
      <c r="AD10" s="2"/>
      <c r="AE10" s="2"/>
      <c r="AF10" s="2"/>
      <c r="AG10" s="2"/>
      <c r="AH10" s="2"/>
      <c r="AI10" s="2"/>
      <c r="AJ10" s="2"/>
      <c r="AK10" s="2"/>
      <c r="AL10" s="29">
        <f>データ!$U$6</f>
        <v>53853</v>
      </c>
      <c r="AM10" s="29"/>
      <c r="AN10" s="29"/>
      <c r="AO10" s="29"/>
      <c r="AP10" s="29"/>
      <c r="AQ10" s="29"/>
      <c r="AR10" s="29"/>
      <c r="AS10" s="29"/>
      <c r="AT10" s="7">
        <f>データ!$V$6</f>
        <v>9.48</v>
      </c>
      <c r="AU10" s="15"/>
      <c r="AV10" s="15"/>
      <c r="AW10" s="15"/>
      <c r="AX10" s="15"/>
      <c r="AY10" s="15"/>
      <c r="AZ10" s="15"/>
      <c r="BA10" s="15"/>
      <c r="BB10" s="27">
        <f>データ!$W$6</f>
        <v>5680.7</v>
      </c>
      <c r="BC10" s="27"/>
      <c r="BD10" s="27"/>
      <c r="BE10" s="27"/>
      <c r="BF10" s="27"/>
      <c r="BG10" s="27"/>
      <c r="BH10" s="27"/>
      <c r="BI10" s="27"/>
      <c r="BJ10" s="2"/>
      <c r="BK10" s="2"/>
      <c r="BL10" s="38" t="s">
        <v>36</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86</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27</v>
      </c>
      <c r="K84" s="12" t="s">
        <v>52</v>
      </c>
      <c r="L84" s="12" t="s">
        <v>54</v>
      </c>
      <c r="M84" s="12" t="s">
        <v>33</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VUVSD4UOaA/2c+ImD4jMhF+bKIhmVDXEfSxbN1yTfzTLPB37KlvYuyXJ5tmXrBPUj2AtFEXeS8wIaqsvbo6bRg==" saltValue="SEsMlw/WvZW6PJslGlrjZ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8</v>
      </c>
      <c r="F3" s="67" t="s">
        <v>6</v>
      </c>
      <c r="G3" s="67" t="s">
        <v>25</v>
      </c>
      <c r="H3" s="74" t="s">
        <v>30</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28</v>
      </c>
      <c r="B5" s="69"/>
      <c r="C5" s="69"/>
      <c r="D5" s="69"/>
      <c r="E5" s="69"/>
      <c r="F5" s="69"/>
      <c r="G5" s="69"/>
      <c r="H5" s="76" t="s">
        <v>60</v>
      </c>
      <c r="I5" s="76" t="s">
        <v>69</v>
      </c>
      <c r="J5" s="76" t="s">
        <v>70</v>
      </c>
      <c r="K5" s="76" t="s">
        <v>71</v>
      </c>
      <c r="L5" s="76" t="s">
        <v>72</v>
      </c>
      <c r="M5" s="76" t="s">
        <v>7</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87</v>
      </c>
      <c r="AC5" s="76" t="s">
        <v>89</v>
      </c>
      <c r="AD5" s="76" t="s">
        <v>90</v>
      </c>
      <c r="AE5" s="76" t="s">
        <v>91</v>
      </c>
      <c r="AF5" s="76" t="s">
        <v>92</v>
      </c>
      <c r="AG5" s="76" t="s">
        <v>93</v>
      </c>
      <c r="AH5" s="76" t="s">
        <v>46</v>
      </c>
      <c r="AI5" s="76" t="s">
        <v>82</v>
      </c>
      <c r="AJ5" s="76" t="s">
        <v>83</v>
      </c>
      <c r="AK5" s="76" t="s">
        <v>84</v>
      </c>
      <c r="AL5" s="76" t="s">
        <v>85</v>
      </c>
      <c r="AM5" s="76" t="s">
        <v>87</v>
      </c>
      <c r="AN5" s="76" t="s">
        <v>89</v>
      </c>
      <c r="AO5" s="76" t="s">
        <v>90</v>
      </c>
      <c r="AP5" s="76" t="s">
        <v>91</v>
      </c>
      <c r="AQ5" s="76" t="s">
        <v>92</v>
      </c>
      <c r="AR5" s="76" t="s">
        <v>93</v>
      </c>
      <c r="AS5" s="76" t="s">
        <v>88</v>
      </c>
      <c r="AT5" s="76" t="s">
        <v>82</v>
      </c>
      <c r="AU5" s="76" t="s">
        <v>83</v>
      </c>
      <c r="AV5" s="76" t="s">
        <v>84</v>
      </c>
      <c r="AW5" s="76" t="s">
        <v>85</v>
      </c>
      <c r="AX5" s="76" t="s">
        <v>87</v>
      </c>
      <c r="AY5" s="76" t="s">
        <v>89</v>
      </c>
      <c r="AZ5" s="76" t="s">
        <v>90</v>
      </c>
      <c r="BA5" s="76" t="s">
        <v>91</v>
      </c>
      <c r="BB5" s="76" t="s">
        <v>92</v>
      </c>
      <c r="BC5" s="76" t="s">
        <v>93</v>
      </c>
      <c r="BD5" s="76" t="s">
        <v>88</v>
      </c>
      <c r="BE5" s="76" t="s">
        <v>82</v>
      </c>
      <c r="BF5" s="76" t="s">
        <v>83</v>
      </c>
      <c r="BG5" s="76" t="s">
        <v>84</v>
      </c>
      <c r="BH5" s="76" t="s">
        <v>85</v>
      </c>
      <c r="BI5" s="76" t="s">
        <v>87</v>
      </c>
      <c r="BJ5" s="76" t="s">
        <v>89</v>
      </c>
      <c r="BK5" s="76" t="s">
        <v>90</v>
      </c>
      <c r="BL5" s="76" t="s">
        <v>91</v>
      </c>
      <c r="BM5" s="76" t="s">
        <v>92</v>
      </c>
      <c r="BN5" s="76" t="s">
        <v>93</v>
      </c>
      <c r="BO5" s="76" t="s">
        <v>88</v>
      </c>
      <c r="BP5" s="76" t="s">
        <v>82</v>
      </c>
      <c r="BQ5" s="76" t="s">
        <v>83</v>
      </c>
      <c r="BR5" s="76" t="s">
        <v>84</v>
      </c>
      <c r="BS5" s="76" t="s">
        <v>85</v>
      </c>
      <c r="BT5" s="76" t="s">
        <v>87</v>
      </c>
      <c r="BU5" s="76" t="s">
        <v>89</v>
      </c>
      <c r="BV5" s="76" t="s">
        <v>90</v>
      </c>
      <c r="BW5" s="76" t="s">
        <v>91</v>
      </c>
      <c r="BX5" s="76" t="s">
        <v>92</v>
      </c>
      <c r="BY5" s="76" t="s">
        <v>93</v>
      </c>
      <c r="BZ5" s="76" t="s">
        <v>88</v>
      </c>
      <c r="CA5" s="76" t="s">
        <v>82</v>
      </c>
      <c r="CB5" s="76" t="s">
        <v>83</v>
      </c>
      <c r="CC5" s="76" t="s">
        <v>84</v>
      </c>
      <c r="CD5" s="76" t="s">
        <v>85</v>
      </c>
      <c r="CE5" s="76" t="s">
        <v>87</v>
      </c>
      <c r="CF5" s="76" t="s">
        <v>89</v>
      </c>
      <c r="CG5" s="76" t="s">
        <v>90</v>
      </c>
      <c r="CH5" s="76" t="s">
        <v>91</v>
      </c>
      <c r="CI5" s="76" t="s">
        <v>92</v>
      </c>
      <c r="CJ5" s="76" t="s">
        <v>93</v>
      </c>
      <c r="CK5" s="76" t="s">
        <v>88</v>
      </c>
      <c r="CL5" s="76" t="s">
        <v>82</v>
      </c>
      <c r="CM5" s="76" t="s">
        <v>83</v>
      </c>
      <c r="CN5" s="76" t="s">
        <v>84</v>
      </c>
      <c r="CO5" s="76" t="s">
        <v>85</v>
      </c>
      <c r="CP5" s="76" t="s">
        <v>87</v>
      </c>
      <c r="CQ5" s="76" t="s">
        <v>89</v>
      </c>
      <c r="CR5" s="76" t="s">
        <v>90</v>
      </c>
      <c r="CS5" s="76" t="s">
        <v>91</v>
      </c>
      <c r="CT5" s="76" t="s">
        <v>92</v>
      </c>
      <c r="CU5" s="76" t="s">
        <v>93</v>
      </c>
      <c r="CV5" s="76" t="s">
        <v>88</v>
      </c>
      <c r="CW5" s="76" t="s">
        <v>82</v>
      </c>
      <c r="CX5" s="76" t="s">
        <v>83</v>
      </c>
      <c r="CY5" s="76" t="s">
        <v>84</v>
      </c>
      <c r="CZ5" s="76" t="s">
        <v>85</v>
      </c>
      <c r="DA5" s="76" t="s">
        <v>87</v>
      </c>
      <c r="DB5" s="76" t="s">
        <v>89</v>
      </c>
      <c r="DC5" s="76" t="s">
        <v>90</v>
      </c>
      <c r="DD5" s="76" t="s">
        <v>91</v>
      </c>
      <c r="DE5" s="76" t="s">
        <v>92</v>
      </c>
      <c r="DF5" s="76" t="s">
        <v>93</v>
      </c>
      <c r="DG5" s="76" t="s">
        <v>88</v>
      </c>
      <c r="DH5" s="76" t="s">
        <v>82</v>
      </c>
      <c r="DI5" s="76" t="s">
        <v>83</v>
      </c>
      <c r="DJ5" s="76" t="s">
        <v>84</v>
      </c>
      <c r="DK5" s="76" t="s">
        <v>85</v>
      </c>
      <c r="DL5" s="76" t="s">
        <v>87</v>
      </c>
      <c r="DM5" s="76" t="s">
        <v>89</v>
      </c>
      <c r="DN5" s="76" t="s">
        <v>90</v>
      </c>
      <c r="DO5" s="76" t="s">
        <v>91</v>
      </c>
      <c r="DP5" s="76" t="s">
        <v>92</v>
      </c>
      <c r="DQ5" s="76" t="s">
        <v>93</v>
      </c>
      <c r="DR5" s="76" t="s">
        <v>88</v>
      </c>
      <c r="DS5" s="76" t="s">
        <v>82</v>
      </c>
      <c r="DT5" s="76" t="s">
        <v>83</v>
      </c>
      <c r="DU5" s="76" t="s">
        <v>84</v>
      </c>
      <c r="DV5" s="76" t="s">
        <v>85</v>
      </c>
      <c r="DW5" s="76" t="s">
        <v>87</v>
      </c>
      <c r="DX5" s="76" t="s">
        <v>89</v>
      </c>
      <c r="DY5" s="76" t="s">
        <v>90</v>
      </c>
      <c r="DZ5" s="76" t="s">
        <v>91</v>
      </c>
      <c r="EA5" s="76" t="s">
        <v>92</v>
      </c>
      <c r="EB5" s="76" t="s">
        <v>93</v>
      </c>
      <c r="EC5" s="76" t="s">
        <v>88</v>
      </c>
      <c r="ED5" s="76" t="s">
        <v>82</v>
      </c>
      <c r="EE5" s="76" t="s">
        <v>83</v>
      </c>
      <c r="EF5" s="76" t="s">
        <v>84</v>
      </c>
      <c r="EG5" s="76" t="s">
        <v>85</v>
      </c>
      <c r="EH5" s="76" t="s">
        <v>87</v>
      </c>
      <c r="EI5" s="76" t="s">
        <v>89</v>
      </c>
      <c r="EJ5" s="76" t="s">
        <v>90</v>
      </c>
      <c r="EK5" s="76" t="s">
        <v>91</v>
      </c>
      <c r="EL5" s="76" t="s">
        <v>92</v>
      </c>
      <c r="EM5" s="76" t="s">
        <v>93</v>
      </c>
      <c r="EN5" s="76" t="s">
        <v>88</v>
      </c>
    </row>
    <row r="6" spans="1:144" s="64" customFormat="1">
      <c r="A6" s="65" t="s">
        <v>94</v>
      </c>
      <c r="B6" s="70">
        <f t="shared" ref="B6:W6" si="1">B7</f>
        <v>2024</v>
      </c>
      <c r="C6" s="70">
        <f t="shared" si="1"/>
        <v>132276</v>
      </c>
      <c r="D6" s="70">
        <f t="shared" si="1"/>
        <v>46</v>
      </c>
      <c r="E6" s="70">
        <f t="shared" si="1"/>
        <v>1</v>
      </c>
      <c r="F6" s="70">
        <f t="shared" si="1"/>
        <v>0</v>
      </c>
      <c r="G6" s="70">
        <f t="shared" si="1"/>
        <v>1</v>
      </c>
      <c r="H6" s="70" t="str">
        <f t="shared" si="1"/>
        <v>東京都　羽村市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66.930000000000007</v>
      </c>
      <c r="P6" s="79">
        <f t="shared" si="1"/>
        <v>99.89</v>
      </c>
      <c r="Q6" s="79">
        <f t="shared" si="1"/>
        <v>2277</v>
      </c>
      <c r="R6" s="79">
        <f t="shared" si="1"/>
        <v>54126</v>
      </c>
      <c r="S6" s="79">
        <f t="shared" si="1"/>
        <v>9.9</v>
      </c>
      <c r="T6" s="79">
        <f t="shared" si="1"/>
        <v>5467.27</v>
      </c>
      <c r="U6" s="79">
        <f t="shared" si="1"/>
        <v>53853</v>
      </c>
      <c r="V6" s="79">
        <f t="shared" si="1"/>
        <v>9.48</v>
      </c>
      <c r="W6" s="79">
        <f t="shared" si="1"/>
        <v>5680.7</v>
      </c>
      <c r="X6" s="85">
        <f t="shared" ref="X6:AG6" si="2">IF(X7="",NA(),X7)</f>
        <v>118.98</v>
      </c>
      <c r="Y6" s="85">
        <f t="shared" si="2"/>
        <v>130.13</v>
      </c>
      <c r="Z6" s="85">
        <f t="shared" si="2"/>
        <v>118.32</v>
      </c>
      <c r="AA6" s="85">
        <f t="shared" si="2"/>
        <v>124.09</v>
      </c>
      <c r="AB6" s="85">
        <f t="shared" si="2"/>
        <v>119.38</v>
      </c>
      <c r="AC6" s="85">
        <f t="shared" si="2"/>
        <v>110.91</v>
      </c>
      <c r="AD6" s="85">
        <f t="shared" si="2"/>
        <v>111.49</v>
      </c>
      <c r="AE6" s="85">
        <f t="shared" si="2"/>
        <v>109.09</v>
      </c>
      <c r="AF6" s="85">
        <f t="shared" si="2"/>
        <v>109.05</v>
      </c>
      <c r="AG6" s="85">
        <f t="shared" si="2"/>
        <v>107.61</v>
      </c>
      <c r="AH6" s="79" t="str">
        <f>IF(AH7="","",IF(AH7="-","【-】","【"&amp;SUBSTITUTE(TEXT(AH7,"#,##0.00"),"-","△")&amp;"】"))</f>
        <v>【107.26】</v>
      </c>
      <c r="AI6" s="79">
        <f t="shared" ref="AI6:AR6" si="3">IF(AI7="",NA(),AI7)</f>
        <v>0</v>
      </c>
      <c r="AJ6" s="79">
        <f t="shared" si="3"/>
        <v>0</v>
      </c>
      <c r="AK6" s="79">
        <f t="shared" si="3"/>
        <v>0</v>
      </c>
      <c r="AL6" s="79">
        <f t="shared" si="3"/>
        <v>0</v>
      </c>
      <c r="AM6" s="79">
        <f t="shared" si="3"/>
        <v>0</v>
      </c>
      <c r="AN6" s="85">
        <f t="shared" si="3"/>
        <v>0.92</v>
      </c>
      <c r="AO6" s="85">
        <f t="shared" si="3"/>
        <v>0.87</v>
      </c>
      <c r="AP6" s="85">
        <f t="shared" si="3"/>
        <v>0.93</v>
      </c>
      <c r="AQ6" s="85">
        <f t="shared" si="3"/>
        <v>1.02</v>
      </c>
      <c r="AR6" s="85">
        <f t="shared" si="3"/>
        <v>1.24</v>
      </c>
      <c r="AS6" s="79" t="str">
        <f>IF(AS7="","",IF(AS7="-","【-】","【"&amp;SUBSTITUTE(TEXT(AS7,"#,##0.00"),"-","△")&amp;"】"))</f>
        <v>【1.61】</v>
      </c>
      <c r="AT6" s="85">
        <f t="shared" ref="AT6:BC6" si="4">IF(AT7="",NA(),AT7)</f>
        <v>121.72</v>
      </c>
      <c r="AU6" s="85">
        <f t="shared" si="4"/>
        <v>113.26</v>
      </c>
      <c r="AV6" s="85">
        <f t="shared" si="4"/>
        <v>134.59</v>
      </c>
      <c r="AW6" s="85">
        <f t="shared" si="4"/>
        <v>160.04</v>
      </c>
      <c r="AX6" s="85">
        <f t="shared" si="4"/>
        <v>198.06</v>
      </c>
      <c r="AY6" s="85">
        <f t="shared" si="4"/>
        <v>350.79</v>
      </c>
      <c r="AZ6" s="85">
        <f t="shared" si="4"/>
        <v>354.57</v>
      </c>
      <c r="BA6" s="85">
        <f t="shared" si="4"/>
        <v>357.74</v>
      </c>
      <c r="BB6" s="85">
        <f t="shared" si="4"/>
        <v>344.88</v>
      </c>
      <c r="BC6" s="85">
        <f t="shared" si="4"/>
        <v>326.02</v>
      </c>
      <c r="BD6" s="79" t="str">
        <f>IF(BD7="","",IF(BD7="-","【-】","【"&amp;SUBSTITUTE(TEXT(BD7,"#,##0.00"),"-","△")&amp;"】"))</f>
        <v>【239.69】</v>
      </c>
      <c r="BE6" s="85">
        <f t="shared" ref="BE6:BN6" si="5">IF(BE7="",NA(),BE7)</f>
        <v>246.17</v>
      </c>
      <c r="BF6" s="85">
        <f t="shared" si="5"/>
        <v>250.28</v>
      </c>
      <c r="BG6" s="85">
        <f t="shared" si="5"/>
        <v>249.88</v>
      </c>
      <c r="BH6" s="85">
        <f t="shared" si="5"/>
        <v>255.98</v>
      </c>
      <c r="BI6" s="85">
        <f t="shared" si="5"/>
        <v>264.76</v>
      </c>
      <c r="BJ6" s="85">
        <f t="shared" si="5"/>
        <v>322.92</v>
      </c>
      <c r="BK6" s="85">
        <f t="shared" si="5"/>
        <v>303.45999999999998</v>
      </c>
      <c r="BL6" s="85">
        <f t="shared" si="5"/>
        <v>307.27999999999997</v>
      </c>
      <c r="BM6" s="85">
        <f t="shared" si="5"/>
        <v>304.02</v>
      </c>
      <c r="BN6" s="85">
        <f t="shared" si="5"/>
        <v>300.54000000000002</v>
      </c>
      <c r="BO6" s="79" t="str">
        <f>IF(BO7="","",IF(BO7="-","【-】","【"&amp;SUBSTITUTE(TEXT(BO7,"#,##0.00"),"-","△")&amp;"】"))</f>
        <v>【264.86】</v>
      </c>
      <c r="BP6" s="85">
        <f t="shared" ref="BP6:BY6" si="6">IF(BP7="",NA(),BP7)</f>
        <v>110.91</v>
      </c>
      <c r="BQ6" s="85">
        <f t="shared" si="6"/>
        <v>119.77</v>
      </c>
      <c r="BR6" s="85">
        <f t="shared" si="6"/>
        <v>109.02</v>
      </c>
      <c r="BS6" s="85">
        <f t="shared" si="6"/>
        <v>113.79</v>
      </c>
      <c r="BT6" s="85">
        <f t="shared" si="6"/>
        <v>108.43</v>
      </c>
      <c r="BU6" s="85">
        <f t="shared" si="6"/>
        <v>100.85</v>
      </c>
      <c r="BV6" s="85">
        <f t="shared" si="6"/>
        <v>103.79</v>
      </c>
      <c r="BW6" s="85">
        <f t="shared" si="6"/>
        <v>98.3</v>
      </c>
      <c r="BX6" s="85">
        <f t="shared" si="6"/>
        <v>98.89</v>
      </c>
      <c r="BY6" s="85">
        <f t="shared" si="6"/>
        <v>99.25</v>
      </c>
      <c r="BZ6" s="79" t="str">
        <f>IF(BZ7="","",IF(BZ7="-","【-】","【"&amp;SUBSTITUTE(TEXT(BZ7,"#,##0.00"),"-","△")&amp;"】"))</f>
        <v>【97.59】</v>
      </c>
      <c r="CA6" s="85">
        <f t="shared" ref="CA6:CJ6" si="7">IF(CA7="",NA(),CA7)</f>
        <v>138.44</v>
      </c>
      <c r="CB6" s="85">
        <f t="shared" si="7"/>
        <v>128.97999999999999</v>
      </c>
      <c r="CC6" s="85">
        <f t="shared" si="7"/>
        <v>143.19999999999999</v>
      </c>
      <c r="CD6" s="85">
        <f t="shared" si="7"/>
        <v>136.44999999999999</v>
      </c>
      <c r="CE6" s="85">
        <f t="shared" si="7"/>
        <v>143.59</v>
      </c>
      <c r="CF6" s="85">
        <f t="shared" si="7"/>
        <v>167.1</v>
      </c>
      <c r="CG6" s="85">
        <f t="shared" si="7"/>
        <v>167.86</v>
      </c>
      <c r="CH6" s="85">
        <f t="shared" si="7"/>
        <v>173.68</v>
      </c>
      <c r="CI6" s="85">
        <f t="shared" si="7"/>
        <v>174.52</v>
      </c>
      <c r="CJ6" s="85">
        <f t="shared" si="7"/>
        <v>178.92</v>
      </c>
      <c r="CK6" s="79" t="str">
        <f>IF(CK7="","",IF(CK7="-","【-】","【"&amp;SUBSTITUTE(TEXT(CK7,"#,##0.00"),"-","△")&amp;"】"))</f>
        <v>【181.66】</v>
      </c>
      <c r="CL6" s="85">
        <f t="shared" ref="CL6:CU6" si="8">IF(CL7="",NA(),CL7)</f>
        <v>51.54</v>
      </c>
      <c r="CM6" s="85">
        <f t="shared" si="8"/>
        <v>62.71</v>
      </c>
      <c r="CN6" s="85">
        <f t="shared" si="8"/>
        <v>64.87</v>
      </c>
      <c r="CO6" s="85">
        <f t="shared" si="8"/>
        <v>62.86</v>
      </c>
      <c r="CP6" s="85">
        <f t="shared" si="8"/>
        <v>59.92</v>
      </c>
      <c r="CQ6" s="85">
        <f t="shared" si="8"/>
        <v>59.91</v>
      </c>
      <c r="CR6" s="85">
        <f t="shared" si="8"/>
        <v>59.4</v>
      </c>
      <c r="CS6" s="85">
        <f t="shared" si="8"/>
        <v>59.24</v>
      </c>
      <c r="CT6" s="85">
        <f t="shared" si="8"/>
        <v>58.77</v>
      </c>
      <c r="CU6" s="85">
        <f t="shared" si="8"/>
        <v>59.17</v>
      </c>
      <c r="CV6" s="79" t="str">
        <f>IF(CV7="","",IF(CV7="-","【-】","【"&amp;SUBSTITUTE(TEXT(CV7,"#,##0.00"),"-","△")&amp;"】"))</f>
        <v>【60.21】</v>
      </c>
      <c r="CW6" s="85">
        <f t="shared" ref="CW6:DF6" si="9">IF(CW7="",NA(),CW7)</f>
        <v>93.04</v>
      </c>
      <c r="CX6" s="85">
        <f t="shared" si="9"/>
        <v>92.49</v>
      </c>
      <c r="CY6" s="85">
        <f t="shared" si="9"/>
        <v>88.53</v>
      </c>
      <c r="CZ6" s="85">
        <f t="shared" si="9"/>
        <v>90.18</v>
      </c>
      <c r="DA6" s="85">
        <f t="shared" si="9"/>
        <v>94.43</v>
      </c>
      <c r="DB6" s="85">
        <f t="shared" si="9"/>
        <v>87.26</v>
      </c>
      <c r="DC6" s="85">
        <f t="shared" si="9"/>
        <v>87.57</v>
      </c>
      <c r="DD6" s="85">
        <f t="shared" si="9"/>
        <v>87.26</v>
      </c>
      <c r="DE6" s="85">
        <f t="shared" si="9"/>
        <v>86.95</v>
      </c>
      <c r="DF6" s="85">
        <f t="shared" si="9"/>
        <v>86.58</v>
      </c>
      <c r="DG6" s="79" t="str">
        <f>IF(DG7="","",IF(DG7="-","【-】","【"&amp;SUBSTITUTE(TEXT(DG7,"#,##0.00"),"-","△")&amp;"】"))</f>
        <v>【89.21】</v>
      </c>
      <c r="DH6" s="85">
        <f t="shared" ref="DH6:DQ6" si="10">IF(DH7="",NA(),DH7)</f>
        <v>63.51</v>
      </c>
      <c r="DI6" s="85">
        <f t="shared" si="10"/>
        <v>64.03</v>
      </c>
      <c r="DJ6" s="85">
        <f t="shared" si="10"/>
        <v>61.41</v>
      </c>
      <c r="DK6" s="85">
        <f t="shared" si="10"/>
        <v>61.63</v>
      </c>
      <c r="DL6" s="85">
        <f t="shared" si="10"/>
        <v>61.78</v>
      </c>
      <c r="DM6" s="85">
        <f t="shared" si="10"/>
        <v>49.2</v>
      </c>
      <c r="DN6" s="85">
        <f t="shared" si="10"/>
        <v>50.01</v>
      </c>
      <c r="DO6" s="85">
        <f t="shared" si="10"/>
        <v>50.99</v>
      </c>
      <c r="DP6" s="85">
        <f t="shared" si="10"/>
        <v>51.79</v>
      </c>
      <c r="DQ6" s="85">
        <f t="shared" si="10"/>
        <v>52.02</v>
      </c>
      <c r="DR6" s="79" t="str">
        <f>IF(DR7="","",IF(DR7="-","【-】","【"&amp;SUBSTITUTE(TEXT(DR7,"#,##0.00"),"-","△")&amp;"】"))</f>
        <v>【52.41】</v>
      </c>
      <c r="DS6" s="85">
        <f t="shared" ref="DS6:EB6" si="11">IF(DS7="",NA(),DS7)</f>
        <v>28.48</v>
      </c>
      <c r="DT6" s="85">
        <f t="shared" si="11"/>
        <v>27.75</v>
      </c>
      <c r="DU6" s="85">
        <f t="shared" si="11"/>
        <v>29.32</v>
      </c>
      <c r="DV6" s="85">
        <f t="shared" si="11"/>
        <v>32.4</v>
      </c>
      <c r="DW6" s="85">
        <f t="shared" si="11"/>
        <v>35</v>
      </c>
      <c r="DX6" s="85">
        <f t="shared" si="11"/>
        <v>18.329999999999998</v>
      </c>
      <c r="DY6" s="85">
        <f t="shared" si="11"/>
        <v>20.27</v>
      </c>
      <c r="DZ6" s="85">
        <f t="shared" si="11"/>
        <v>21.69</v>
      </c>
      <c r="EA6" s="85">
        <f t="shared" si="11"/>
        <v>23.19</v>
      </c>
      <c r="EB6" s="85">
        <f t="shared" si="11"/>
        <v>24.61</v>
      </c>
      <c r="EC6" s="79" t="str">
        <f>IF(EC7="","",IF(EC7="-","【-】","【"&amp;SUBSTITUTE(TEXT(EC7,"#,##0.00"),"-","△")&amp;"】"))</f>
        <v>【26.78】</v>
      </c>
      <c r="ED6" s="85">
        <f t="shared" ref="ED6:EM6" si="12">IF(ED7="",NA(),ED7)</f>
        <v>1.06</v>
      </c>
      <c r="EE6" s="85">
        <f t="shared" si="12"/>
        <v>0.99</v>
      </c>
      <c r="EF6" s="85">
        <f t="shared" si="12"/>
        <v>1.39</v>
      </c>
      <c r="EG6" s="85">
        <f t="shared" si="12"/>
        <v>1.33</v>
      </c>
      <c r="EH6" s="85">
        <f t="shared" si="12"/>
        <v>1.44</v>
      </c>
      <c r="EI6" s="85">
        <f t="shared" si="12"/>
        <v>0.6</v>
      </c>
      <c r="EJ6" s="85">
        <f t="shared" si="12"/>
        <v>0.56000000000000005</v>
      </c>
      <c r="EK6" s="85">
        <f t="shared" si="12"/>
        <v>0.6</v>
      </c>
      <c r="EL6" s="85">
        <f t="shared" si="12"/>
        <v>0.53</v>
      </c>
      <c r="EM6" s="85">
        <f t="shared" si="12"/>
        <v>0.54</v>
      </c>
      <c r="EN6" s="79" t="str">
        <f>IF(EN7="","",IF(EN7="-","【-】","【"&amp;SUBSTITUTE(TEXT(EN7,"#,##0.00"),"-","△")&amp;"】"))</f>
        <v>【0.59】</v>
      </c>
    </row>
    <row r="7" spans="1:144" s="64" customFormat="1">
      <c r="A7" s="65"/>
      <c r="B7" s="71">
        <v>2024</v>
      </c>
      <c r="C7" s="71">
        <v>132276</v>
      </c>
      <c r="D7" s="71">
        <v>46</v>
      </c>
      <c r="E7" s="71">
        <v>1</v>
      </c>
      <c r="F7" s="71">
        <v>0</v>
      </c>
      <c r="G7" s="71">
        <v>1</v>
      </c>
      <c r="H7" s="71" t="s">
        <v>95</v>
      </c>
      <c r="I7" s="71" t="s">
        <v>96</v>
      </c>
      <c r="J7" s="71" t="s">
        <v>97</v>
      </c>
      <c r="K7" s="71" t="s">
        <v>98</v>
      </c>
      <c r="L7" s="71" t="s">
        <v>37</v>
      </c>
      <c r="M7" s="71" t="s">
        <v>0</v>
      </c>
      <c r="N7" s="80" t="s">
        <v>99</v>
      </c>
      <c r="O7" s="80">
        <v>66.930000000000007</v>
      </c>
      <c r="P7" s="80">
        <v>99.89</v>
      </c>
      <c r="Q7" s="80">
        <v>2277</v>
      </c>
      <c r="R7" s="80">
        <v>54126</v>
      </c>
      <c r="S7" s="80">
        <v>9.9</v>
      </c>
      <c r="T7" s="80">
        <v>5467.27</v>
      </c>
      <c r="U7" s="80">
        <v>53853</v>
      </c>
      <c r="V7" s="80">
        <v>9.48</v>
      </c>
      <c r="W7" s="80">
        <v>5680.7</v>
      </c>
      <c r="X7" s="80">
        <v>118.98</v>
      </c>
      <c r="Y7" s="80">
        <v>130.13</v>
      </c>
      <c r="Z7" s="80">
        <v>118.32</v>
      </c>
      <c r="AA7" s="80">
        <v>124.09</v>
      </c>
      <c r="AB7" s="80">
        <v>119.38</v>
      </c>
      <c r="AC7" s="80">
        <v>110.91</v>
      </c>
      <c r="AD7" s="80">
        <v>111.49</v>
      </c>
      <c r="AE7" s="80">
        <v>109.09</v>
      </c>
      <c r="AF7" s="80">
        <v>109.05</v>
      </c>
      <c r="AG7" s="80">
        <v>107.61</v>
      </c>
      <c r="AH7" s="80">
        <v>107.26</v>
      </c>
      <c r="AI7" s="80">
        <v>0</v>
      </c>
      <c r="AJ7" s="80">
        <v>0</v>
      </c>
      <c r="AK7" s="80">
        <v>0</v>
      </c>
      <c r="AL7" s="80">
        <v>0</v>
      </c>
      <c r="AM7" s="80">
        <v>0</v>
      </c>
      <c r="AN7" s="80">
        <v>0.92</v>
      </c>
      <c r="AO7" s="80">
        <v>0.87</v>
      </c>
      <c r="AP7" s="80">
        <v>0.93</v>
      </c>
      <c r="AQ7" s="80">
        <v>1.02</v>
      </c>
      <c r="AR7" s="80">
        <v>1.24</v>
      </c>
      <c r="AS7" s="80">
        <v>1.61</v>
      </c>
      <c r="AT7" s="80">
        <v>121.72</v>
      </c>
      <c r="AU7" s="80">
        <v>113.26</v>
      </c>
      <c r="AV7" s="80">
        <v>134.59</v>
      </c>
      <c r="AW7" s="80">
        <v>160.04</v>
      </c>
      <c r="AX7" s="80">
        <v>198.06</v>
      </c>
      <c r="AY7" s="80">
        <v>350.79</v>
      </c>
      <c r="AZ7" s="80">
        <v>354.57</v>
      </c>
      <c r="BA7" s="80">
        <v>357.74</v>
      </c>
      <c r="BB7" s="80">
        <v>344.88</v>
      </c>
      <c r="BC7" s="80">
        <v>326.02</v>
      </c>
      <c r="BD7" s="80">
        <v>239.69</v>
      </c>
      <c r="BE7" s="80">
        <v>246.17</v>
      </c>
      <c r="BF7" s="80">
        <v>250.28</v>
      </c>
      <c r="BG7" s="80">
        <v>249.88</v>
      </c>
      <c r="BH7" s="80">
        <v>255.98</v>
      </c>
      <c r="BI7" s="80">
        <v>264.76</v>
      </c>
      <c r="BJ7" s="80">
        <v>322.92</v>
      </c>
      <c r="BK7" s="80">
        <v>303.45999999999998</v>
      </c>
      <c r="BL7" s="80">
        <v>307.27999999999997</v>
      </c>
      <c r="BM7" s="80">
        <v>304.02</v>
      </c>
      <c r="BN7" s="80">
        <v>300.54000000000002</v>
      </c>
      <c r="BO7" s="80">
        <v>264.86</v>
      </c>
      <c r="BP7" s="80">
        <v>110.91</v>
      </c>
      <c r="BQ7" s="80">
        <v>119.77</v>
      </c>
      <c r="BR7" s="80">
        <v>109.02</v>
      </c>
      <c r="BS7" s="80">
        <v>113.79</v>
      </c>
      <c r="BT7" s="80">
        <v>108.43</v>
      </c>
      <c r="BU7" s="80">
        <v>100.85</v>
      </c>
      <c r="BV7" s="80">
        <v>103.79</v>
      </c>
      <c r="BW7" s="80">
        <v>98.3</v>
      </c>
      <c r="BX7" s="80">
        <v>98.89</v>
      </c>
      <c r="BY7" s="80">
        <v>99.25</v>
      </c>
      <c r="BZ7" s="80">
        <v>97.59</v>
      </c>
      <c r="CA7" s="80">
        <v>138.44</v>
      </c>
      <c r="CB7" s="80">
        <v>128.97999999999999</v>
      </c>
      <c r="CC7" s="80">
        <v>143.19999999999999</v>
      </c>
      <c r="CD7" s="80">
        <v>136.44999999999999</v>
      </c>
      <c r="CE7" s="80">
        <v>143.59</v>
      </c>
      <c r="CF7" s="80">
        <v>167.1</v>
      </c>
      <c r="CG7" s="80">
        <v>167.86</v>
      </c>
      <c r="CH7" s="80">
        <v>173.68</v>
      </c>
      <c r="CI7" s="80">
        <v>174.52</v>
      </c>
      <c r="CJ7" s="80">
        <v>178.92</v>
      </c>
      <c r="CK7" s="80">
        <v>181.66</v>
      </c>
      <c r="CL7" s="80">
        <v>51.54</v>
      </c>
      <c r="CM7" s="80">
        <v>62.71</v>
      </c>
      <c r="CN7" s="80">
        <v>64.87</v>
      </c>
      <c r="CO7" s="80">
        <v>62.86</v>
      </c>
      <c r="CP7" s="80">
        <v>59.92</v>
      </c>
      <c r="CQ7" s="80">
        <v>59.91</v>
      </c>
      <c r="CR7" s="80">
        <v>59.4</v>
      </c>
      <c r="CS7" s="80">
        <v>59.24</v>
      </c>
      <c r="CT7" s="80">
        <v>58.77</v>
      </c>
      <c r="CU7" s="80">
        <v>59.17</v>
      </c>
      <c r="CV7" s="80">
        <v>60.21</v>
      </c>
      <c r="CW7" s="80">
        <v>93.04</v>
      </c>
      <c r="CX7" s="80">
        <v>92.49</v>
      </c>
      <c r="CY7" s="80">
        <v>88.53</v>
      </c>
      <c r="CZ7" s="80">
        <v>90.18</v>
      </c>
      <c r="DA7" s="80">
        <v>94.43</v>
      </c>
      <c r="DB7" s="80">
        <v>87.26</v>
      </c>
      <c r="DC7" s="80">
        <v>87.57</v>
      </c>
      <c r="DD7" s="80">
        <v>87.26</v>
      </c>
      <c r="DE7" s="80">
        <v>86.95</v>
      </c>
      <c r="DF7" s="80">
        <v>86.58</v>
      </c>
      <c r="DG7" s="80">
        <v>89.21</v>
      </c>
      <c r="DH7" s="80">
        <v>63.51</v>
      </c>
      <c r="DI7" s="80">
        <v>64.03</v>
      </c>
      <c r="DJ7" s="80">
        <v>61.41</v>
      </c>
      <c r="DK7" s="80">
        <v>61.63</v>
      </c>
      <c r="DL7" s="80">
        <v>61.78</v>
      </c>
      <c r="DM7" s="80">
        <v>49.2</v>
      </c>
      <c r="DN7" s="80">
        <v>50.01</v>
      </c>
      <c r="DO7" s="80">
        <v>50.99</v>
      </c>
      <c r="DP7" s="80">
        <v>51.79</v>
      </c>
      <c r="DQ7" s="80">
        <v>52.02</v>
      </c>
      <c r="DR7" s="80">
        <v>52.41</v>
      </c>
      <c r="DS7" s="80">
        <v>28.48</v>
      </c>
      <c r="DT7" s="80">
        <v>27.75</v>
      </c>
      <c r="DU7" s="80">
        <v>29.32</v>
      </c>
      <c r="DV7" s="80">
        <v>32.4</v>
      </c>
      <c r="DW7" s="80">
        <v>35</v>
      </c>
      <c r="DX7" s="80">
        <v>18.329999999999998</v>
      </c>
      <c r="DY7" s="80">
        <v>20.27</v>
      </c>
      <c r="DZ7" s="80">
        <v>21.69</v>
      </c>
      <c r="EA7" s="80">
        <v>23.19</v>
      </c>
      <c r="EB7" s="80">
        <v>24.61</v>
      </c>
      <c r="EC7" s="80">
        <v>26.78</v>
      </c>
      <c r="ED7" s="80">
        <v>1.06</v>
      </c>
      <c r="EE7" s="80">
        <v>0.99</v>
      </c>
      <c r="EF7" s="80">
        <v>1.39</v>
      </c>
      <c r="EG7" s="80">
        <v>1.33</v>
      </c>
      <c r="EH7" s="80">
        <v>1.44</v>
      </c>
      <c r="EI7" s="80">
        <v>0.6</v>
      </c>
      <c r="EJ7" s="80">
        <v>0.56000000000000005</v>
      </c>
      <c r="EK7" s="80">
        <v>0.6</v>
      </c>
      <c r="EL7" s="80">
        <v>0.53</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648378</cp:lastModifiedBy>
  <dcterms:created xsi:type="dcterms:W3CDTF">2025-12-12T09:14:50Z</dcterms:created>
  <dcterms:modified xsi:type="dcterms:W3CDTF">2026-01-23T04:39:37Z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2026-01-23T04:39:37Z</vt:filetime>
  </property>
</Properties>
</file>