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oTB1a3uF6UudSWL7WlpQ2ArVdn7ZDHsldvXheENyeTMD6hv4qaoAKtGn7ackLRpFprO0GAOejMg+bD4Q9+gDQ==" workbookSaltValue="DcjUmr7Ug3+m1GouhOkA5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<sst xmlns="http://schemas.openxmlformats.org/spreadsheetml/2006/main" xmlns:r="http://schemas.openxmlformats.org/officeDocument/2006/relationships" count="111" uniqueCount="111">
  <si>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</si>
  <si>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</si>
  <si>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</si>
  <si>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</si>
  <si>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①有形固定資産減価償却率については、全国平均及び類似団体平均より2割程度高い値となっており、管路及び施設の老朽化が進んでいることがわかる。
②管路経年化率は、全国平均及び類似団体平均と同様に上昇傾向で推移している。羽村市においては都市化が進み急増する水需要に対応するため、事業の拡張を図った昭和40年代から50年代に布設した多くの管路が耐用年数に達しているためである。
③管路更新率については、全国平均及び類似団体平均と比較して高い割合となっているが、市内には老朽化した管や耐震性の低い管が残存していることから、今後も計画的に管路の更新と耐震化に取り組む必要がある。</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</si>
  <si>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</si>
  <si>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</si>
  <si>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</si>
  <si>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</si>
  <si>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</si>
  <si>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</si>
  <si>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</si>
  <si>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</si>
  <si>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</si>
  <si>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</si>
  <si>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</si>
  <si>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</si>
  <si>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</si>
  <si>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</si>
  <si>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</si>
  <si>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</si>
  <si>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</si>
  <si>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</si>
  <si>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</si>
  <si>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</si>
  <si>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</si>
  <si>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</si>
  <si>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</si>
  <si>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</si>
  <si>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</si>
  <si>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</si>
  <si>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</si>
  <si>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</si>
  <si>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</si>
  <si>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</si>
  <si>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</si>
  <si>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</si>
  <si>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</si>
  <si>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</si>
  <si>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</si>
  <si>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</si>
  <si>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</si>
  <si>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</si>
  <si>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</si>
  <si>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</si>
  <si>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</si>
  <si>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</si>
  <si>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</si>
  <si>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</si>
  <si>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</si>
  <si>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</si>
  <si>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</si>
  <si>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</si>
  <si>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</si>
  <si>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</si>
  <si>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</si>
  <si>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</si>
  <si>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</si>
  <si>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</si>
  <si>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A4</t>
  </si>
  <si>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</si>
  <si>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</si>
  <si>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</si>
  <si>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</si>
  <si>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</si>
  <si>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</si>
  <si>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</si>
  <si>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</si>
  <si>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</si>
  <si>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</si>
  <si>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</si>
  <si>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</si>
  <si>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</si>
  <si>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</si>
  <si>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</si>
  <si>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</si>
  <si>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</si>
  <si>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</si>
  <si>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</si>
  <si>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</si>
  <si>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</si>
  <si>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</si>
  <si>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</si>
  <si>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</si>
  <si>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</si>
  <si>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</si>
  <si>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</si>
  <si>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</si>
  <si>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</si>
  <si>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</si>
  <si>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</si>
  <si>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</si>
  <si>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</si>
  <si>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</si>
  <si>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</si>
  <si>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東京都　羽村市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</si>
  <si>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</si>
  <si>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</si>
  <si>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</si>
  <si>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</si>
  <si>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</si>
  <si>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</si>
  <si>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</si>
  <si>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</si>
  <si>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</si>
  <si>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</si>
  <si>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</si>
  <si>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</si>
  <si>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</si>
  <si>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羽村市の水道事業経営の現状については、①経常収支比率が100%以上（黒字）であることから比較的健全な経営状態にある。
③流動比率については、令和5年度も引き続き100％を超えて推移しており財政の安全性を確保している。ただし、全国平均及び類似団体平均との比較では低い値となっており、今後の管路の耐震化や施設の更新需要への対応のため、更なる経営の安定化を図る必要がある。
④企業債残高対給水収益比率は、令和5年度の給水収益が前年度と比較し減少したことに加え、新たな借入により企業債残高が増加したため比率が高くなっている。
⑤料金回収率については、令和5年度も引き続き100%を超えて推移しており、現状としては給水に係る費用を料金収入で賄えている。
⑥給水原価については、全国平均及び類似団体平均を下回っていることから効率的に事業を運営していることがわかる。
⑦施設利用率については、引き続き全国平均及び類似団体平均を上回っていることから比較的適切な施設規模で事業を運営していることがわかる。
⑧有収率については、令和4年度に配水支管の大量漏水により値が低下したが、令和5年度は漏水箇所の修繕が完了したことにより有収率が回復している。</t>
  </si>
  <si>
    <t>近年の労務単価の上昇や資材価格の高騰などにより工事費や維持管理経費が増加傾向にある中で、施設の更新需要への対応、災害に備えた管路の耐震化が喫緊の課題となっている。
羽村市ではこれらの課題に対応するため、「第二次羽村市水道ビジョン」及び「水道管路耐震化更新計画」に基づき計画的に施設の更新・修繕及び管路の耐震化を着実に進めていくとともに、有収水量及び給水収益の減少傾向が続いていることから、令和7年4月から水道料金を改定し、将来に向け安定した財政基盤を確保す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</si>
</sst>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0.77</c:v>
                </c:pt>
                <c:pt idx="1">
                  <c:v>1.06</c:v>
                </c:pt>
                <c:pt idx="2">
                  <c:v>0.99</c:v>
                </c:pt>
                <c:pt idx="3">
                  <c:v>1.39</c:v>
                </c:pt>
                <c:pt idx="4">
                  <c:v>1.33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0.63</c:v>
                </c:pt>
                <c:pt idx="1">
                  <c:v>0.6</c:v>
                </c:pt>
                <c:pt idx="2">
                  <c:v>0.56000000000000005</c:v>
                </c:pt>
                <c:pt idx="3">
                  <c:v>0.6</c:v>
                </c:pt>
                <c:pt idx="4">
                  <c:v>0.53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51.8</c:v>
                </c:pt>
                <c:pt idx="1">
                  <c:v>51.54</c:v>
                </c:pt>
                <c:pt idx="2">
                  <c:v>62.71</c:v>
                </c:pt>
                <c:pt idx="3">
                  <c:v>64.87</c:v>
                </c:pt>
                <c:pt idx="4">
                  <c:v>62.86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59.51</c:v>
                </c:pt>
                <c:pt idx="1">
                  <c:v>59.91</c:v>
                </c:pt>
                <c:pt idx="2">
                  <c:v>59.4</c:v>
                </c:pt>
                <c:pt idx="3">
                  <c:v>59.24</c:v>
                </c:pt>
                <c:pt idx="4">
                  <c:v>58.77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91.99</c:v>
                </c:pt>
                <c:pt idx="1">
                  <c:v>93.04</c:v>
                </c:pt>
                <c:pt idx="2">
                  <c:v>92.49</c:v>
                </c:pt>
                <c:pt idx="3">
                  <c:v>88.53</c:v>
                </c:pt>
                <c:pt idx="4">
                  <c:v>90.18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87.08</c:v>
                </c:pt>
                <c:pt idx="1">
                  <c:v>87.26</c:v>
                </c:pt>
                <c:pt idx="2">
                  <c:v>87.57</c:v>
                </c:pt>
                <c:pt idx="3">
                  <c:v>87.26</c:v>
                </c:pt>
                <c:pt idx="4">
                  <c:v>86.95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118.17</c:v>
                </c:pt>
                <c:pt idx="1">
                  <c:v>118.98</c:v>
                </c:pt>
                <c:pt idx="2">
                  <c:v>130.13</c:v>
                </c:pt>
                <c:pt idx="3">
                  <c:v>118.32</c:v>
                </c:pt>
                <c:pt idx="4">
                  <c:v>124.09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111.17</c:v>
                </c:pt>
                <c:pt idx="1">
                  <c:v>110.91</c:v>
                </c:pt>
                <c:pt idx="2">
                  <c:v>111.49</c:v>
                </c:pt>
                <c:pt idx="3">
                  <c:v>109.09</c:v>
                </c:pt>
                <c:pt idx="4">
                  <c:v>109.05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62.56</c:v>
                </c:pt>
                <c:pt idx="1">
                  <c:v>63.51</c:v>
                </c:pt>
                <c:pt idx="2">
                  <c:v>64.03</c:v>
                </c:pt>
                <c:pt idx="3">
                  <c:v>61.41</c:v>
                </c:pt>
                <c:pt idx="4">
                  <c:v>61.63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48.55</c:v>
                </c:pt>
                <c:pt idx="1">
                  <c:v>49.2</c:v>
                </c:pt>
                <c:pt idx="2">
                  <c:v>50.01</c:v>
                </c:pt>
                <c:pt idx="3">
                  <c:v>50.99</c:v>
                </c:pt>
                <c:pt idx="4">
                  <c:v>51.79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25.82</c:v>
                </c:pt>
                <c:pt idx="1">
                  <c:v>28.48</c:v>
                </c:pt>
                <c:pt idx="2">
                  <c:v>27.75</c:v>
                </c:pt>
                <c:pt idx="3">
                  <c:v>29.32</c:v>
                </c:pt>
                <c:pt idx="4">
                  <c:v>32.4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17.11</c:v>
                </c:pt>
                <c:pt idx="1">
                  <c:v>18.329999999999998</c:v>
                </c:pt>
                <c:pt idx="2">
                  <c:v>20.27</c:v>
                </c:pt>
                <c:pt idx="3">
                  <c:v>21.69</c:v>
                </c:pt>
                <c:pt idx="4">
                  <c:v>23.19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0.78</c:v>
                </c:pt>
                <c:pt idx="1">
                  <c:v>0.92</c:v>
                </c:pt>
                <c:pt idx="2">
                  <c:v>0.87</c:v>
                </c:pt>
                <c:pt idx="3">
                  <c:v>0.93</c:v>
                </c:pt>
                <c:pt idx="4">
                  <c:v>1.02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106.7</c:v>
                </c:pt>
                <c:pt idx="1">
                  <c:v>121.72</c:v>
                </c:pt>
                <c:pt idx="2">
                  <c:v>113.26</c:v>
                </c:pt>
                <c:pt idx="3">
                  <c:v>134.59</c:v>
                </c:pt>
                <c:pt idx="4">
                  <c:v>160.04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360.86</c:v>
                </c:pt>
                <c:pt idx="1">
                  <c:v>350.79</c:v>
                </c:pt>
                <c:pt idx="2">
                  <c:v>354.57</c:v>
                </c:pt>
                <c:pt idx="3">
                  <c:v>357.74</c:v>
                </c:pt>
                <c:pt idx="4">
                  <c:v>344.88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256.89999999999998</c:v>
                </c:pt>
                <c:pt idx="1">
                  <c:v>246.17</c:v>
                </c:pt>
                <c:pt idx="2">
                  <c:v>250.28</c:v>
                </c:pt>
                <c:pt idx="3">
                  <c:v>249.88</c:v>
                </c:pt>
                <c:pt idx="4">
                  <c:v>255.98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309.27999999999997</c:v>
                </c:pt>
                <c:pt idx="1">
                  <c:v>322.92</c:v>
                </c:pt>
                <c:pt idx="2">
                  <c:v>303.45999999999998</c:v>
                </c:pt>
                <c:pt idx="3">
                  <c:v>307.27999999999997</c:v>
                </c:pt>
                <c:pt idx="4">
                  <c:v>304.02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109.74</c:v>
                </c:pt>
                <c:pt idx="1">
                  <c:v>110.91</c:v>
                </c:pt>
                <c:pt idx="2">
                  <c:v>119.77</c:v>
                </c:pt>
                <c:pt idx="3">
                  <c:v>109.02</c:v>
                </c:pt>
                <c:pt idx="4">
                  <c:v>113.79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103.32</c:v>
                </c:pt>
                <c:pt idx="1">
                  <c:v>100.85</c:v>
                </c:pt>
                <c:pt idx="2">
                  <c:v>103.79</c:v>
                </c:pt>
                <c:pt idx="3">
                  <c:v>98.3</c:v>
                </c:pt>
                <c:pt idx="4">
                  <c:v>98.89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143.63999999999999</c:v>
                </c:pt>
                <c:pt idx="1">
                  <c:v>138.44</c:v>
                </c:pt>
                <c:pt idx="2">
                  <c:v>128.97999999999999</c:v>
                </c:pt>
                <c:pt idx="3">
                  <c:v>143.19999999999999</c:v>
                </c:pt>
                <c:pt idx="4">
                  <c:v>136.44999999999999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168.56</c:v>
                </c:pt>
                <c:pt idx="1">
                  <c:v>167.1</c:v>
                </c:pt>
                <c:pt idx="2">
                  <c:v>167.86</c:v>
                </c:pt>
                <c:pt idx="3">
                  <c:v>173.68</c:v>
                </c:pt>
                <c:pt idx="4">
                  <c:v>174.52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election activeCell="BV92" sqref="BV92"/>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羽村市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13"/>
      <c r="D7" s="13"/>
      <c r="E7" s="13"/>
      <c r="F7" s="13"/>
      <c r="G7" s="13"/>
      <c r="H7" s="13"/>
      <c r="I7" s="5" t="s">
        <v>12</v>
      </c>
      <c r="J7" s="13"/>
      <c r="K7" s="13"/>
      <c r="L7" s="13"/>
      <c r="M7" s="13"/>
      <c r="N7" s="13"/>
      <c r="O7" s="22"/>
      <c r="P7" s="25" t="s">
        <v>5</v>
      </c>
      <c r="Q7" s="25"/>
      <c r="R7" s="25"/>
      <c r="S7" s="25"/>
      <c r="T7" s="25"/>
      <c r="U7" s="25"/>
      <c r="V7" s="25"/>
      <c r="W7" s="25" t="s">
        <v>13</v>
      </c>
      <c r="X7" s="25"/>
      <c r="Y7" s="25"/>
      <c r="Z7" s="25"/>
      <c r="AA7" s="25"/>
      <c r="AB7" s="25"/>
      <c r="AC7" s="25"/>
      <c r="AD7" s="25" t="s">
        <v>3</v>
      </c>
      <c r="AE7" s="25"/>
      <c r="AF7" s="25"/>
      <c r="AG7" s="25"/>
      <c r="AH7" s="25"/>
      <c r="AI7" s="25"/>
      <c r="AJ7" s="25"/>
      <c r="AK7" s="2"/>
      <c r="AL7" s="25" t="s">
        <v>16</v>
      </c>
      <c r="AM7" s="25"/>
      <c r="AN7" s="25"/>
      <c r="AO7" s="25"/>
      <c r="AP7" s="25"/>
      <c r="AQ7" s="25"/>
      <c r="AR7" s="25"/>
      <c r="AS7" s="25"/>
      <c r="AT7" s="5" t="s">
        <v>10</v>
      </c>
      <c r="AU7" s="13"/>
      <c r="AV7" s="13"/>
      <c r="AW7" s="13"/>
      <c r="AX7" s="13"/>
      <c r="AY7" s="13"/>
      <c r="AZ7" s="13"/>
      <c r="BA7" s="13"/>
      <c r="BB7" s="25" t="s">
        <v>17</v>
      </c>
      <c r="BC7" s="25"/>
      <c r="BD7" s="25"/>
      <c r="BE7" s="25"/>
      <c r="BF7" s="25"/>
      <c r="BG7" s="25"/>
      <c r="BH7" s="25"/>
      <c r="BI7" s="25"/>
      <c r="BJ7" s="3"/>
      <c r="BK7" s="3"/>
      <c r="BL7" s="35" t="s">
        <v>18</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54416</v>
      </c>
      <c r="AM8" s="29"/>
      <c r="AN8" s="29"/>
      <c r="AO8" s="29"/>
      <c r="AP8" s="29"/>
      <c r="AQ8" s="29"/>
      <c r="AR8" s="29"/>
      <c r="AS8" s="29"/>
      <c r="AT8" s="7">
        <f>データ!$S$6</f>
        <v>9.9</v>
      </c>
      <c r="AU8" s="15"/>
      <c r="AV8" s="15"/>
      <c r="AW8" s="15"/>
      <c r="AX8" s="15"/>
      <c r="AY8" s="15"/>
      <c r="AZ8" s="15"/>
      <c r="BA8" s="15"/>
      <c r="BB8" s="27">
        <f>データ!$T$6</f>
        <v>5496.57</v>
      </c>
      <c r="BC8" s="27"/>
      <c r="BD8" s="27"/>
      <c r="BE8" s="27"/>
      <c r="BF8" s="27"/>
      <c r="BG8" s="27"/>
      <c r="BH8" s="27"/>
      <c r="BI8" s="27"/>
      <c r="BJ8" s="3"/>
      <c r="BK8" s="3"/>
      <c r="BL8" s="36" t="s">
        <v>11</v>
      </c>
      <c r="BM8" s="46"/>
      <c r="BN8" s="53" t="s">
        <v>20</v>
      </c>
      <c r="BO8" s="53"/>
      <c r="BP8" s="53"/>
      <c r="BQ8" s="53"/>
      <c r="BR8" s="53"/>
      <c r="BS8" s="53"/>
      <c r="BT8" s="53"/>
      <c r="BU8" s="53"/>
      <c r="BV8" s="53"/>
      <c r="BW8" s="53"/>
      <c r="BX8" s="53"/>
      <c r="BY8" s="57"/>
    </row>
    <row r="9" spans="1:78" ht="18.75" customHeight="1">
      <c r="A9" s="2"/>
      <c r="B9" s="5" t="s">
        <v>22</v>
      </c>
      <c r="C9" s="13"/>
      <c r="D9" s="13"/>
      <c r="E9" s="13"/>
      <c r="F9" s="13"/>
      <c r="G9" s="13"/>
      <c r="H9" s="13"/>
      <c r="I9" s="5" t="s">
        <v>23</v>
      </c>
      <c r="J9" s="13"/>
      <c r="K9" s="13"/>
      <c r="L9" s="13"/>
      <c r="M9" s="13"/>
      <c r="N9" s="13"/>
      <c r="O9" s="22"/>
      <c r="P9" s="25" t="s">
        <v>25</v>
      </c>
      <c r="Q9" s="25"/>
      <c r="R9" s="25"/>
      <c r="S9" s="25"/>
      <c r="T9" s="25"/>
      <c r="U9" s="25"/>
      <c r="V9" s="25"/>
      <c r="W9" s="25" t="s">
        <v>21</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15</v>
      </c>
      <c r="BC9" s="25"/>
      <c r="BD9" s="25"/>
      <c r="BE9" s="25"/>
      <c r="BF9" s="25"/>
      <c r="BG9" s="25"/>
      <c r="BH9" s="25"/>
      <c r="BI9" s="25"/>
      <c r="BJ9" s="3"/>
      <c r="BK9" s="3"/>
      <c r="BL9" s="37" t="s">
        <v>31</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66.67</v>
      </c>
      <c r="J10" s="15"/>
      <c r="K10" s="15"/>
      <c r="L10" s="15"/>
      <c r="M10" s="15"/>
      <c r="N10" s="15"/>
      <c r="O10" s="24"/>
      <c r="P10" s="27">
        <f>データ!$P$6</f>
        <v>99.9</v>
      </c>
      <c r="Q10" s="27"/>
      <c r="R10" s="27"/>
      <c r="S10" s="27"/>
      <c r="T10" s="27"/>
      <c r="U10" s="27"/>
      <c r="V10" s="27"/>
      <c r="W10" s="29">
        <f>データ!$Q$6</f>
        <v>2277</v>
      </c>
      <c r="X10" s="29"/>
      <c r="Y10" s="29"/>
      <c r="Z10" s="29"/>
      <c r="AA10" s="29"/>
      <c r="AB10" s="29"/>
      <c r="AC10" s="29"/>
      <c r="AD10" s="2"/>
      <c r="AE10" s="2"/>
      <c r="AF10" s="2"/>
      <c r="AG10" s="2"/>
      <c r="AH10" s="2"/>
      <c r="AI10" s="2"/>
      <c r="AJ10" s="2"/>
      <c r="AK10" s="2"/>
      <c r="AL10" s="29">
        <f>データ!$U$6</f>
        <v>54108</v>
      </c>
      <c r="AM10" s="29"/>
      <c r="AN10" s="29"/>
      <c r="AO10" s="29"/>
      <c r="AP10" s="29"/>
      <c r="AQ10" s="29"/>
      <c r="AR10" s="29"/>
      <c r="AS10" s="29"/>
      <c r="AT10" s="7">
        <f>データ!$V$6</f>
        <v>9.4700000000000006</v>
      </c>
      <c r="AU10" s="15"/>
      <c r="AV10" s="15"/>
      <c r="AW10" s="15"/>
      <c r="AX10" s="15"/>
      <c r="AY10" s="15"/>
      <c r="AZ10" s="15"/>
      <c r="BA10" s="15"/>
      <c r="BB10" s="27">
        <f>データ!$W$6</f>
        <v>5713.62</v>
      </c>
      <c r="BC10" s="27"/>
      <c r="BD10" s="27"/>
      <c r="BE10" s="27"/>
      <c r="BF10" s="27"/>
      <c r="BG10" s="27"/>
      <c r="BH10" s="27"/>
      <c r="BI10" s="27"/>
      <c r="BJ10" s="2"/>
      <c r="BK10" s="2"/>
      <c r="BL10" s="38" t="s">
        <v>35</v>
      </c>
      <c r="BM10" s="48"/>
      <c r="BN10" s="55" t="s">
        <v>36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4</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8</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43</v>
      </c>
      <c r="C84" s="12"/>
      <c r="D84" s="12"/>
      <c r="E84" s="12" t="s">
        <v>45</v>
      </c>
      <c r="F84" s="12" t="s">
        <v>47</v>
      </c>
      <c r="G84" s="12" t="s">
        <v>48</v>
      </c>
      <c r="H84" s="12" t="s">
        <v>41</v>
      </c>
      <c r="I84" s="12" t="s">
        <v>7</v>
      </c>
      <c r="J84" s="12" t="s">
        <v>26</v>
      </c>
      <c r="K84" s="12" t="s">
        <v>49</v>
      </c>
      <c r="L84" s="12" t="s">
        <v>51</v>
      </c>
      <c r="M84" s="12" t="s">
        <v>32</v>
      </c>
      <c r="N84" s="12" t="s">
        <v>53</v>
      </c>
      <c r="O84" s="12" t="s">
        <v>55</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YJ+9wn3hKBZLJJoyoTlWDNirEytOqkBlBuLaYxqdqQiKzd2QNqwXMT39LpThmcqUEOKPlSSSRe0h9LO6h7+kmw==" saltValue="CXP1Dl9L7g9x18LZt2PY4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46</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56</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19</v>
      </c>
      <c r="B3" s="67" t="s">
        <v>50</v>
      </c>
      <c r="C3" s="67" t="s">
        <v>58</v>
      </c>
      <c r="D3" s="67" t="s">
        <v>60</v>
      </c>
      <c r="E3" s="67" t="s">
        <v>2</v>
      </c>
      <c r="F3" s="67" t="s">
        <v>1</v>
      </c>
      <c r="G3" s="67" t="s">
        <v>24</v>
      </c>
      <c r="H3" s="74" t="s">
        <v>29</v>
      </c>
      <c r="I3" s="77"/>
      <c r="J3" s="77"/>
      <c r="K3" s="77"/>
      <c r="L3" s="77"/>
      <c r="M3" s="77"/>
      <c r="N3" s="77"/>
      <c r="O3" s="77"/>
      <c r="P3" s="77"/>
      <c r="Q3" s="77"/>
      <c r="R3" s="77"/>
      <c r="S3" s="77"/>
      <c r="T3" s="77"/>
      <c r="U3" s="77"/>
      <c r="V3" s="77"/>
      <c r="W3" s="81"/>
      <c r="X3" s="83" t="s">
        <v>54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9</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52</v>
      </c>
      <c r="Y4" s="84"/>
      <c r="Z4" s="84"/>
      <c r="AA4" s="84"/>
      <c r="AB4" s="84"/>
      <c r="AC4" s="84"/>
      <c r="AD4" s="84"/>
      <c r="AE4" s="84"/>
      <c r="AF4" s="84"/>
      <c r="AG4" s="84"/>
      <c r="AH4" s="84"/>
      <c r="AI4" s="84" t="s">
        <v>44</v>
      </c>
      <c r="AJ4" s="84"/>
      <c r="AK4" s="84"/>
      <c r="AL4" s="84"/>
      <c r="AM4" s="84"/>
      <c r="AN4" s="84"/>
      <c r="AO4" s="84"/>
      <c r="AP4" s="84"/>
      <c r="AQ4" s="84"/>
      <c r="AR4" s="84"/>
      <c r="AS4" s="84"/>
      <c r="AT4" s="84" t="s">
        <v>38</v>
      </c>
      <c r="AU4" s="84"/>
      <c r="AV4" s="84"/>
      <c r="AW4" s="84"/>
      <c r="AX4" s="84"/>
      <c r="AY4" s="84"/>
      <c r="AZ4" s="84"/>
      <c r="BA4" s="84"/>
      <c r="BB4" s="84"/>
      <c r="BC4" s="84"/>
      <c r="BD4" s="84"/>
      <c r="BE4" s="84" t="s">
        <v>63</v>
      </c>
      <c r="BF4" s="84"/>
      <c r="BG4" s="84"/>
      <c r="BH4" s="84"/>
      <c r="BI4" s="84"/>
      <c r="BJ4" s="84"/>
      <c r="BK4" s="84"/>
      <c r="BL4" s="84"/>
      <c r="BM4" s="84"/>
      <c r="BN4" s="84"/>
      <c r="BO4" s="84"/>
      <c r="BP4" s="84" t="s">
        <v>34</v>
      </c>
      <c r="BQ4" s="84"/>
      <c r="BR4" s="84"/>
      <c r="BS4" s="84"/>
      <c r="BT4" s="84"/>
      <c r="BU4" s="84"/>
      <c r="BV4" s="84"/>
      <c r="BW4" s="84"/>
      <c r="BX4" s="84"/>
      <c r="BY4" s="84"/>
      <c r="BZ4" s="84"/>
      <c r="CA4" s="84" t="s">
        <v>64</v>
      </c>
      <c r="CB4" s="84"/>
      <c r="CC4" s="84"/>
      <c r="CD4" s="84"/>
      <c r="CE4" s="84"/>
      <c r="CF4" s="84"/>
      <c r="CG4" s="84"/>
      <c r="CH4" s="84"/>
      <c r="CI4" s="84"/>
      <c r="CJ4" s="84"/>
      <c r="CK4" s="84"/>
      <c r="CL4" s="84" t="s">
        <v>66</v>
      </c>
      <c r="CM4" s="84"/>
      <c r="CN4" s="84"/>
      <c r="CO4" s="84"/>
      <c r="CP4" s="84"/>
      <c r="CQ4" s="84"/>
      <c r="CR4" s="84"/>
      <c r="CS4" s="84"/>
      <c r="CT4" s="84"/>
      <c r="CU4" s="84"/>
      <c r="CV4" s="84"/>
      <c r="CW4" s="84" t="s">
        <v>67</v>
      </c>
      <c r="CX4" s="84"/>
      <c r="CY4" s="84"/>
      <c r="CZ4" s="84"/>
      <c r="DA4" s="84"/>
      <c r="DB4" s="84"/>
      <c r="DC4" s="84"/>
      <c r="DD4" s="84"/>
      <c r="DE4" s="84"/>
      <c r="DF4" s="84"/>
      <c r="DG4" s="84"/>
      <c r="DH4" s="84" t="s">
        <v>68</v>
      </c>
      <c r="DI4" s="84"/>
      <c r="DJ4" s="84"/>
      <c r="DK4" s="84"/>
      <c r="DL4" s="84"/>
      <c r="DM4" s="84"/>
      <c r="DN4" s="84"/>
      <c r="DO4" s="84"/>
      <c r="DP4" s="84"/>
      <c r="DQ4" s="84"/>
      <c r="DR4" s="84"/>
      <c r="DS4" s="84" t="s">
        <v>62</v>
      </c>
      <c r="DT4" s="84"/>
      <c r="DU4" s="84"/>
      <c r="DV4" s="84"/>
      <c r="DW4" s="84"/>
      <c r="DX4" s="84"/>
      <c r="DY4" s="84"/>
      <c r="DZ4" s="84"/>
      <c r="EA4" s="84"/>
      <c r="EB4" s="84"/>
      <c r="EC4" s="84"/>
      <c r="ED4" s="84" t="s">
        <v>69</v>
      </c>
      <c r="EE4" s="84"/>
      <c r="EF4" s="84"/>
      <c r="EG4" s="84"/>
      <c r="EH4" s="84"/>
      <c r="EI4" s="84"/>
      <c r="EJ4" s="84"/>
      <c r="EK4" s="84"/>
      <c r="EL4" s="84"/>
      <c r="EM4" s="84"/>
      <c r="EN4" s="84"/>
    </row>
    <row r="5" spans="1:144">
      <c r="A5" s="65" t="s">
        <v>27</v>
      </c>
      <c r="B5" s="69"/>
      <c r="C5" s="69"/>
      <c r="D5" s="69"/>
      <c r="E5" s="69"/>
      <c r="F5" s="69"/>
      <c r="G5" s="69"/>
      <c r="H5" s="76" t="s">
        <v>57</v>
      </c>
      <c r="I5" s="76" t="s">
        <v>70</v>
      </c>
      <c r="J5" s="76" t="s">
        <v>71</v>
      </c>
      <c r="K5" s="76" t="s">
        <v>72</v>
      </c>
      <c r="L5" s="76" t="s">
        <v>73</v>
      </c>
      <c r="M5" s="76" t="s">
        <v>3</v>
      </c>
      <c r="N5" s="76" t="s">
        <v>74</v>
      </c>
      <c r="O5" s="76" t="s">
        <v>75</v>
      </c>
      <c r="P5" s="76" t="s">
        <v>76</v>
      </c>
      <c r="Q5" s="76" t="s">
        <v>77</v>
      </c>
      <c r="R5" s="76" t="s">
        <v>78</v>
      </c>
      <c r="S5" s="76" t="s">
        <v>79</v>
      </c>
      <c r="T5" s="76" t="s">
        <v>65</v>
      </c>
      <c r="U5" s="76" t="s">
        <v>80</v>
      </c>
      <c r="V5" s="76" t="s">
        <v>81</v>
      </c>
      <c r="W5" s="76" t="s">
        <v>82</v>
      </c>
      <c r="X5" s="76" t="s">
        <v>83</v>
      </c>
      <c r="Y5" s="76" t="s">
        <v>84</v>
      </c>
      <c r="Z5" s="76" t="s">
        <v>85</v>
      </c>
      <c r="AA5" s="76" t="s">
        <v>86</v>
      </c>
      <c r="AB5" s="76" t="s">
        <v>87</v>
      </c>
      <c r="AC5" s="76" t="s">
        <v>89</v>
      </c>
      <c r="AD5" s="76" t="s">
        <v>90</v>
      </c>
      <c r="AE5" s="76" t="s">
        <v>91</v>
      </c>
      <c r="AF5" s="76" t="s">
        <v>92</v>
      </c>
      <c r="AG5" s="76" t="s">
        <v>93</v>
      </c>
      <c r="AH5" s="76" t="s">
        <v>43</v>
      </c>
      <c r="AI5" s="76" t="s">
        <v>83</v>
      </c>
      <c r="AJ5" s="76" t="s">
        <v>84</v>
      </c>
      <c r="AK5" s="76" t="s">
        <v>85</v>
      </c>
      <c r="AL5" s="76" t="s">
        <v>86</v>
      </c>
      <c r="AM5" s="76" t="s">
        <v>87</v>
      </c>
      <c r="AN5" s="76" t="s">
        <v>89</v>
      </c>
      <c r="AO5" s="76" t="s">
        <v>90</v>
      </c>
      <c r="AP5" s="76" t="s">
        <v>91</v>
      </c>
      <c r="AQ5" s="76" t="s">
        <v>92</v>
      </c>
      <c r="AR5" s="76" t="s">
        <v>93</v>
      </c>
      <c r="AS5" s="76" t="s">
        <v>88</v>
      </c>
      <c r="AT5" s="76" t="s">
        <v>83</v>
      </c>
      <c r="AU5" s="76" t="s">
        <v>84</v>
      </c>
      <c r="AV5" s="76" t="s">
        <v>85</v>
      </c>
      <c r="AW5" s="76" t="s">
        <v>86</v>
      </c>
      <c r="AX5" s="76" t="s">
        <v>87</v>
      </c>
      <c r="AY5" s="76" t="s">
        <v>89</v>
      </c>
      <c r="AZ5" s="76" t="s">
        <v>90</v>
      </c>
      <c r="BA5" s="76" t="s">
        <v>91</v>
      </c>
      <c r="BB5" s="76" t="s">
        <v>92</v>
      </c>
      <c r="BC5" s="76" t="s">
        <v>93</v>
      </c>
      <c r="BD5" s="76" t="s">
        <v>88</v>
      </c>
      <c r="BE5" s="76" t="s">
        <v>83</v>
      </c>
      <c r="BF5" s="76" t="s">
        <v>84</v>
      </c>
      <c r="BG5" s="76" t="s">
        <v>85</v>
      </c>
      <c r="BH5" s="76" t="s">
        <v>86</v>
      </c>
      <c r="BI5" s="76" t="s">
        <v>87</v>
      </c>
      <c r="BJ5" s="76" t="s">
        <v>89</v>
      </c>
      <c r="BK5" s="76" t="s">
        <v>90</v>
      </c>
      <c r="BL5" s="76" t="s">
        <v>91</v>
      </c>
      <c r="BM5" s="76" t="s">
        <v>92</v>
      </c>
      <c r="BN5" s="76" t="s">
        <v>93</v>
      </c>
      <c r="BO5" s="76" t="s">
        <v>88</v>
      </c>
      <c r="BP5" s="76" t="s">
        <v>83</v>
      </c>
      <c r="BQ5" s="76" t="s">
        <v>84</v>
      </c>
      <c r="BR5" s="76" t="s">
        <v>85</v>
      </c>
      <c r="BS5" s="76" t="s">
        <v>86</v>
      </c>
      <c r="BT5" s="76" t="s">
        <v>87</v>
      </c>
      <c r="BU5" s="76" t="s">
        <v>89</v>
      </c>
      <c r="BV5" s="76" t="s">
        <v>90</v>
      </c>
      <c r="BW5" s="76" t="s">
        <v>91</v>
      </c>
      <c r="BX5" s="76" t="s">
        <v>92</v>
      </c>
      <c r="BY5" s="76" t="s">
        <v>93</v>
      </c>
      <c r="BZ5" s="76" t="s">
        <v>88</v>
      </c>
      <c r="CA5" s="76" t="s">
        <v>83</v>
      </c>
      <c r="CB5" s="76" t="s">
        <v>84</v>
      </c>
      <c r="CC5" s="76" t="s">
        <v>85</v>
      </c>
      <c r="CD5" s="76" t="s">
        <v>86</v>
      </c>
      <c r="CE5" s="76" t="s">
        <v>87</v>
      </c>
      <c r="CF5" s="76" t="s">
        <v>89</v>
      </c>
      <c r="CG5" s="76" t="s">
        <v>90</v>
      </c>
      <c r="CH5" s="76" t="s">
        <v>91</v>
      </c>
      <c r="CI5" s="76" t="s">
        <v>92</v>
      </c>
      <c r="CJ5" s="76" t="s">
        <v>93</v>
      </c>
      <c r="CK5" s="76" t="s">
        <v>88</v>
      </c>
      <c r="CL5" s="76" t="s">
        <v>83</v>
      </c>
      <c r="CM5" s="76" t="s">
        <v>84</v>
      </c>
      <c r="CN5" s="76" t="s">
        <v>85</v>
      </c>
      <c r="CO5" s="76" t="s">
        <v>86</v>
      </c>
      <c r="CP5" s="76" t="s">
        <v>87</v>
      </c>
      <c r="CQ5" s="76" t="s">
        <v>89</v>
      </c>
      <c r="CR5" s="76" t="s">
        <v>90</v>
      </c>
      <c r="CS5" s="76" t="s">
        <v>91</v>
      </c>
      <c r="CT5" s="76" t="s">
        <v>92</v>
      </c>
      <c r="CU5" s="76" t="s">
        <v>93</v>
      </c>
      <c r="CV5" s="76" t="s">
        <v>88</v>
      </c>
      <c r="CW5" s="76" t="s">
        <v>83</v>
      </c>
      <c r="CX5" s="76" t="s">
        <v>84</v>
      </c>
      <c r="CY5" s="76" t="s">
        <v>85</v>
      </c>
      <c r="CZ5" s="76" t="s">
        <v>86</v>
      </c>
      <c r="DA5" s="76" t="s">
        <v>87</v>
      </c>
      <c r="DB5" s="76" t="s">
        <v>89</v>
      </c>
      <c r="DC5" s="76" t="s">
        <v>90</v>
      </c>
      <c r="DD5" s="76" t="s">
        <v>91</v>
      </c>
      <c r="DE5" s="76" t="s">
        <v>92</v>
      </c>
      <c r="DF5" s="76" t="s">
        <v>93</v>
      </c>
      <c r="DG5" s="76" t="s">
        <v>88</v>
      </c>
      <c r="DH5" s="76" t="s">
        <v>83</v>
      </c>
      <c r="DI5" s="76" t="s">
        <v>84</v>
      </c>
      <c r="DJ5" s="76" t="s">
        <v>85</v>
      </c>
      <c r="DK5" s="76" t="s">
        <v>86</v>
      </c>
      <c r="DL5" s="76" t="s">
        <v>87</v>
      </c>
      <c r="DM5" s="76" t="s">
        <v>89</v>
      </c>
      <c r="DN5" s="76" t="s">
        <v>90</v>
      </c>
      <c r="DO5" s="76" t="s">
        <v>91</v>
      </c>
      <c r="DP5" s="76" t="s">
        <v>92</v>
      </c>
      <c r="DQ5" s="76" t="s">
        <v>93</v>
      </c>
      <c r="DR5" s="76" t="s">
        <v>88</v>
      </c>
      <c r="DS5" s="76" t="s">
        <v>83</v>
      </c>
      <c r="DT5" s="76" t="s">
        <v>84</v>
      </c>
      <c r="DU5" s="76" t="s">
        <v>85</v>
      </c>
      <c r="DV5" s="76" t="s">
        <v>86</v>
      </c>
      <c r="DW5" s="76" t="s">
        <v>87</v>
      </c>
      <c r="DX5" s="76" t="s">
        <v>89</v>
      </c>
      <c r="DY5" s="76" t="s">
        <v>90</v>
      </c>
      <c r="DZ5" s="76" t="s">
        <v>91</v>
      </c>
      <c r="EA5" s="76" t="s">
        <v>92</v>
      </c>
      <c r="EB5" s="76" t="s">
        <v>93</v>
      </c>
      <c r="EC5" s="76" t="s">
        <v>88</v>
      </c>
      <c r="ED5" s="76" t="s">
        <v>83</v>
      </c>
      <c r="EE5" s="76" t="s">
        <v>84</v>
      </c>
      <c r="EF5" s="76" t="s">
        <v>85</v>
      </c>
      <c r="EG5" s="76" t="s">
        <v>86</v>
      </c>
      <c r="EH5" s="76" t="s">
        <v>87</v>
      </c>
      <c r="EI5" s="76" t="s">
        <v>89</v>
      </c>
      <c r="EJ5" s="76" t="s">
        <v>90</v>
      </c>
      <c r="EK5" s="76" t="s">
        <v>91</v>
      </c>
      <c r="EL5" s="76" t="s">
        <v>92</v>
      </c>
      <c r="EM5" s="76" t="s">
        <v>93</v>
      </c>
      <c r="EN5" s="76" t="s">
        <v>88</v>
      </c>
    </row>
    <row r="6" spans="1:144" s="64" customFormat="1">
      <c r="A6" s="65" t="s">
        <v>94</v>
      </c>
      <c r="B6" s="70">
        <f t="shared" ref="B6:W6" si="1">B7</f>
        <v>2023</v>
      </c>
      <c r="C6" s="70">
        <f t="shared" si="1"/>
        <v>132276</v>
      </c>
      <c r="D6" s="70">
        <f t="shared" si="1"/>
        <v>46</v>
      </c>
      <c r="E6" s="70">
        <f t="shared" si="1"/>
        <v>1</v>
      </c>
      <c r="F6" s="70">
        <f t="shared" si="1"/>
        <v>0</v>
      </c>
      <c r="G6" s="70">
        <f t="shared" si="1"/>
        <v>1</v>
      </c>
      <c r="H6" s="70" t="str">
        <f t="shared" si="1"/>
        <v>東京都　羽村市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66.67</v>
      </c>
      <c r="P6" s="79">
        <f t="shared" si="1"/>
        <v>99.9</v>
      </c>
      <c r="Q6" s="79">
        <f t="shared" si="1"/>
        <v>2277</v>
      </c>
      <c r="R6" s="79">
        <f t="shared" si="1"/>
        <v>54416</v>
      </c>
      <c r="S6" s="79">
        <f t="shared" si="1"/>
        <v>9.9</v>
      </c>
      <c r="T6" s="79">
        <f t="shared" si="1"/>
        <v>5496.57</v>
      </c>
      <c r="U6" s="79">
        <f t="shared" si="1"/>
        <v>54108</v>
      </c>
      <c r="V6" s="79">
        <f t="shared" si="1"/>
        <v>9.4700000000000006</v>
      </c>
      <c r="W6" s="79">
        <f t="shared" si="1"/>
        <v>5713.62</v>
      </c>
      <c r="X6" s="85">
        <f t="shared" ref="X6:AG6" si="2">IF(X7="",NA(),X7)</f>
        <v>118.17</v>
      </c>
      <c r="Y6" s="85">
        <f t="shared" si="2"/>
        <v>118.98</v>
      </c>
      <c r="Z6" s="85">
        <f t="shared" si="2"/>
        <v>130.13</v>
      </c>
      <c r="AA6" s="85">
        <f t="shared" si="2"/>
        <v>118.32</v>
      </c>
      <c r="AB6" s="85">
        <f t="shared" si="2"/>
        <v>124.09</v>
      </c>
      <c r="AC6" s="85">
        <f t="shared" si="2"/>
        <v>111.17</v>
      </c>
      <c r="AD6" s="85">
        <f t="shared" si="2"/>
        <v>110.91</v>
      </c>
      <c r="AE6" s="85">
        <f t="shared" si="2"/>
        <v>111.49</v>
      </c>
      <c r="AF6" s="85">
        <f t="shared" si="2"/>
        <v>109.09</v>
      </c>
      <c r="AG6" s="85">
        <f t="shared" si="2"/>
        <v>109.05</v>
      </c>
      <c r="AH6" s="79" t="str">
        <f>IF(AH7="","",IF(AH7="-","【-】","【"&amp;SUBSTITUTE(TEXT(AH7,"#,##0.00"),"-","△")&amp;"】"))</f>
        <v>【108.24】</v>
      </c>
      <c r="AI6" s="79">
        <f t="shared" ref="AI6:AR6" si="3">IF(AI7="",NA(),AI7)</f>
        <v>0</v>
      </c>
      <c r="AJ6" s="79">
        <f t="shared" si="3"/>
        <v>0</v>
      </c>
      <c r="AK6" s="79">
        <f t="shared" si="3"/>
        <v>0</v>
      </c>
      <c r="AL6" s="79">
        <f t="shared" si="3"/>
        <v>0</v>
      </c>
      <c r="AM6" s="79">
        <f t="shared" si="3"/>
        <v>0</v>
      </c>
      <c r="AN6" s="85">
        <f t="shared" si="3"/>
        <v>0.78</v>
      </c>
      <c r="AO6" s="85">
        <f t="shared" si="3"/>
        <v>0.92</v>
      </c>
      <c r="AP6" s="85">
        <f t="shared" si="3"/>
        <v>0.87</v>
      </c>
      <c r="AQ6" s="85">
        <f t="shared" si="3"/>
        <v>0.93</v>
      </c>
      <c r="AR6" s="85">
        <f t="shared" si="3"/>
        <v>1.02</v>
      </c>
      <c r="AS6" s="79" t="str">
        <f>IF(AS7="","",IF(AS7="-","【-】","【"&amp;SUBSTITUTE(TEXT(AS7,"#,##0.00"),"-","△")&amp;"】"))</f>
        <v>【1.50】</v>
      </c>
      <c r="AT6" s="85">
        <f t="shared" ref="AT6:BC6" si="4">IF(AT7="",NA(),AT7)</f>
        <v>106.7</v>
      </c>
      <c r="AU6" s="85">
        <f t="shared" si="4"/>
        <v>121.72</v>
      </c>
      <c r="AV6" s="85">
        <f t="shared" si="4"/>
        <v>113.26</v>
      </c>
      <c r="AW6" s="85">
        <f t="shared" si="4"/>
        <v>134.59</v>
      </c>
      <c r="AX6" s="85">
        <f t="shared" si="4"/>
        <v>160.04</v>
      </c>
      <c r="AY6" s="85">
        <f t="shared" si="4"/>
        <v>360.86</v>
      </c>
      <c r="AZ6" s="85">
        <f t="shared" si="4"/>
        <v>350.79</v>
      </c>
      <c r="BA6" s="85">
        <f t="shared" si="4"/>
        <v>354.57</v>
      </c>
      <c r="BB6" s="85">
        <f t="shared" si="4"/>
        <v>357.74</v>
      </c>
      <c r="BC6" s="85">
        <f t="shared" si="4"/>
        <v>344.88</v>
      </c>
      <c r="BD6" s="79" t="str">
        <f>IF(BD7="","",IF(BD7="-","【-】","【"&amp;SUBSTITUTE(TEXT(BD7,"#,##0.00"),"-","△")&amp;"】"))</f>
        <v>【243.36】</v>
      </c>
      <c r="BE6" s="85">
        <f t="shared" ref="BE6:BN6" si="5">IF(BE7="",NA(),BE7)</f>
        <v>256.89999999999998</v>
      </c>
      <c r="BF6" s="85">
        <f t="shared" si="5"/>
        <v>246.17</v>
      </c>
      <c r="BG6" s="85">
        <f t="shared" si="5"/>
        <v>250.28</v>
      </c>
      <c r="BH6" s="85">
        <f t="shared" si="5"/>
        <v>249.88</v>
      </c>
      <c r="BI6" s="85">
        <f t="shared" si="5"/>
        <v>255.98</v>
      </c>
      <c r="BJ6" s="85">
        <f t="shared" si="5"/>
        <v>309.27999999999997</v>
      </c>
      <c r="BK6" s="85">
        <f t="shared" si="5"/>
        <v>322.92</v>
      </c>
      <c r="BL6" s="85">
        <f t="shared" si="5"/>
        <v>303.45999999999998</v>
      </c>
      <c r="BM6" s="85">
        <f t="shared" si="5"/>
        <v>307.27999999999997</v>
      </c>
      <c r="BN6" s="85">
        <f t="shared" si="5"/>
        <v>304.02</v>
      </c>
      <c r="BO6" s="79" t="str">
        <f>IF(BO7="","",IF(BO7="-","【-】","【"&amp;SUBSTITUTE(TEXT(BO7,"#,##0.00"),"-","△")&amp;"】"))</f>
        <v>【265.93】</v>
      </c>
      <c r="BP6" s="85">
        <f t="shared" ref="BP6:BY6" si="6">IF(BP7="",NA(),BP7)</f>
        <v>109.74</v>
      </c>
      <c r="BQ6" s="85">
        <f t="shared" si="6"/>
        <v>110.91</v>
      </c>
      <c r="BR6" s="85">
        <f t="shared" si="6"/>
        <v>119.77</v>
      </c>
      <c r="BS6" s="85">
        <f t="shared" si="6"/>
        <v>109.02</v>
      </c>
      <c r="BT6" s="85">
        <f t="shared" si="6"/>
        <v>113.79</v>
      </c>
      <c r="BU6" s="85">
        <f t="shared" si="6"/>
        <v>103.32</v>
      </c>
      <c r="BV6" s="85">
        <f t="shared" si="6"/>
        <v>100.85</v>
      </c>
      <c r="BW6" s="85">
        <f t="shared" si="6"/>
        <v>103.79</v>
      </c>
      <c r="BX6" s="85">
        <f t="shared" si="6"/>
        <v>98.3</v>
      </c>
      <c r="BY6" s="85">
        <f t="shared" si="6"/>
        <v>98.89</v>
      </c>
      <c r="BZ6" s="79" t="str">
        <f>IF(BZ7="","",IF(BZ7="-","【-】","【"&amp;SUBSTITUTE(TEXT(BZ7,"#,##0.00"),"-","△")&amp;"】"))</f>
        <v>【97.82】</v>
      </c>
      <c r="CA6" s="85">
        <f t="shared" ref="CA6:CJ6" si="7">IF(CA7="",NA(),CA7)</f>
        <v>143.63999999999999</v>
      </c>
      <c r="CB6" s="85">
        <f t="shared" si="7"/>
        <v>138.44</v>
      </c>
      <c r="CC6" s="85">
        <f t="shared" si="7"/>
        <v>128.97999999999999</v>
      </c>
      <c r="CD6" s="85">
        <f t="shared" si="7"/>
        <v>143.19999999999999</v>
      </c>
      <c r="CE6" s="85">
        <f t="shared" si="7"/>
        <v>136.44999999999999</v>
      </c>
      <c r="CF6" s="85">
        <f t="shared" si="7"/>
        <v>168.56</v>
      </c>
      <c r="CG6" s="85">
        <f t="shared" si="7"/>
        <v>167.1</v>
      </c>
      <c r="CH6" s="85">
        <f t="shared" si="7"/>
        <v>167.86</v>
      </c>
      <c r="CI6" s="85">
        <f t="shared" si="7"/>
        <v>173.68</v>
      </c>
      <c r="CJ6" s="85">
        <f t="shared" si="7"/>
        <v>174.52</v>
      </c>
      <c r="CK6" s="79" t="str">
        <f>IF(CK7="","",IF(CK7="-","【-】","【"&amp;SUBSTITUTE(TEXT(CK7,"#,##0.00"),"-","△")&amp;"】"))</f>
        <v>【177.56】</v>
      </c>
      <c r="CL6" s="85">
        <f t="shared" ref="CL6:CU6" si="8">IF(CL7="",NA(),CL7)</f>
        <v>51.8</v>
      </c>
      <c r="CM6" s="85">
        <f t="shared" si="8"/>
        <v>51.54</v>
      </c>
      <c r="CN6" s="85">
        <f t="shared" si="8"/>
        <v>62.71</v>
      </c>
      <c r="CO6" s="85">
        <f t="shared" si="8"/>
        <v>64.87</v>
      </c>
      <c r="CP6" s="85">
        <f t="shared" si="8"/>
        <v>62.86</v>
      </c>
      <c r="CQ6" s="85">
        <f t="shared" si="8"/>
        <v>59.51</v>
      </c>
      <c r="CR6" s="85">
        <f t="shared" si="8"/>
        <v>59.91</v>
      </c>
      <c r="CS6" s="85">
        <f t="shared" si="8"/>
        <v>59.4</v>
      </c>
      <c r="CT6" s="85">
        <f t="shared" si="8"/>
        <v>59.24</v>
      </c>
      <c r="CU6" s="85">
        <f t="shared" si="8"/>
        <v>58.77</v>
      </c>
      <c r="CV6" s="79" t="str">
        <f>IF(CV7="","",IF(CV7="-","【-】","【"&amp;SUBSTITUTE(TEXT(CV7,"#,##0.00"),"-","△")&amp;"】"))</f>
        <v>【59.81】</v>
      </c>
      <c r="CW6" s="85">
        <f t="shared" ref="CW6:DF6" si="9">IF(CW7="",NA(),CW7)</f>
        <v>91.99</v>
      </c>
      <c r="CX6" s="85">
        <f t="shared" si="9"/>
        <v>93.04</v>
      </c>
      <c r="CY6" s="85">
        <f t="shared" si="9"/>
        <v>92.49</v>
      </c>
      <c r="CZ6" s="85">
        <f t="shared" si="9"/>
        <v>88.53</v>
      </c>
      <c r="DA6" s="85">
        <f t="shared" si="9"/>
        <v>90.18</v>
      </c>
      <c r="DB6" s="85">
        <f t="shared" si="9"/>
        <v>87.08</v>
      </c>
      <c r="DC6" s="85">
        <f t="shared" si="9"/>
        <v>87.26</v>
      </c>
      <c r="DD6" s="85">
        <f t="shared" si="9"/>
        <v>87.57</v>
      </c>
      <c r="DE6" s="85">
        <f t="shared" si="9"/>
        <v>87.26</v>
      </c>
      <c r="DF6" s="85">
        <f t="shared" si="9"/>
        <v>86.95</v>
      </c>
      <c r="DG6" s="79" t="str">
        <f>IF(DG7="","",IF(DG7="-","【-】","【"&amp;SUBSTITUTE(TEXT(DG7,"#,##0.00"),"-","△")&amp;"】"))</f>
        <v>【89.42】</v>
      </c>
      <c r="DH6" s="85">
        <f t="shared" ref="DH6:DQ6" si="10">IF(DH7="",NA(),DH7)</f>
        <v>62.56</v>
      </c>
      <c r="DI6" s="85">
        <f t="shared" si="10"/>
        <v>63.51</v>
      </c>
      <c r="DJ6" s="85">
        <f t="shared" si="10"/>
        <v>64.03</v>
      </c>
      <c r="DK6" s="85">
        <f t="shared" si="10"/>
        <v>61.41</v>
      </c>
      <c r="DL6" s="85">
        <f t="shared" si="10"/>
        <v>61.63</v>
      </c>
      <c r="DM6" s="85">
        <f t="shared" si="10"/>
        <v>48.55</v>
      </c>
      <c r="DN6" s="85">
        <f t="shared" si="10"/>
        <v>49.2</v>
      </c>
      <c r="DO6" s="85">
        <f t="shared" si="10"/>
        <v>50.01</v>
      </c>
      <c r="DP6" s="85">
        <f t="shared" si="10"/>
        <v>50.99</v>
      </c>
      <c r="DQ6" s="85">
        <f t="shared" si="10"/>
        <v>51.79</v>
      </c>
      <c r="DR6" s="79" t="str">
        <f>IF(DR7="","",IF(DR7="-","【-】","【"&amp;SUBSTITUTE(TEXT(DR7,"#,##0.00"),"-","△")&amp;"】"))</f>
        <v>【52.02】</v>
      </c>
      <c r="DS6" s="85">
        <f t="shared" ref="DS6:EB6" si="11">IF(DS7="",NA(),DS7)</f>
        <v>25.82</v>
      </c>
      <c r="DT6" s="85">
        <f t="shared" si="11"/>
        <v>28.48</v>
      </c>
      <c r="DU6" s="85">
        <f t="shared" si="11"/>
        <v>27.75</v>
      </c>
      <c r="DV6" s="85">
        <f t="shared" si="11"/>
        <v>29.32</v>
      </c>
      <c r="DW6" s="85">
        <f t="shared" si="11"/>
        <v>32.4</v>
      </c>
      <c r="DX6" s="85">
        <f t="shared" si="11"/>
        <v>17.11</v>
      </c>
      <c r="DY6" s="85">
        <f t="shared" si="11"/>
        <v>18.329999999999998</v>
      </c>
      <c r="DZ6" s="85">
        <f t="shared" si="11"/>
        <v>20.27</v>
      </c>
      <c r="EA6" s="85">
        <f t="shared" si="11"/>
        <v>21.69</v>
      </c>
      <c r="EB6" s="85">
        <f t="shared" si="11"/>
        <v>23.19</v>
      </c>
      <c r="EC6" s="79" t="str">
        <f>IF(EC7="","",IF(EC7="-","【-】","【"&amp;SUBSTITUTE(TEXT(EC7,"#,##0.00"),"-","△")&amp;"】"))</f>
        <v>【25.37】</v>
      </c>
      <c r="ED6" s="85">
        <f t="shared" ref="ED6:EM6" si="12">IF(ED7="",NA(),ED7)</f>
        <v>0.77</v>
      </c>
      <c r="EE6" s="85">
        <f t="shared" si="12"/>
        <v>1.06</v>
      </c>
      <c r="EF6" s="85">
        <f t="shared" si="12"/>
        <v>0.99</v>
      </c>
      <c r="EG6" s="85">
        <f t="shared" si="12"/>
        <v>1.39</v>
      </c>
      <c r="EH6" s="85">
        <f t="shared" si="12"/>
        <v>1.33</v>
      </c>
      <c r="EI6" s="85">
        <f t="shared" si="12"/>
        <v>0.63</v>
      </c>
      <c r="EJ6" s="85">
        <f t="shared" si="12"/>
        <v>0.6</v>
      </c>
      <c r="EK6" s="85">
        <f t="shared" si="12"/>
        <v>0.56000000000000005</v>
      </c>
      <c r="EL6" s="85">
        <f t="shared" si="12"/>
        <v>0.6</v>
      </c>
      <c r="EM6" s="85">
        <f t="shared" si="12"/>
        <v>0.53</v>
      </c>
      <c r="EN6" s="79" t="str">
        <f>IF(EN7="","",IF(EN7="-","【-】","【"&amp;SUBSTITUTE(TEXT(EN7,"#,##0.00"),"-","△")&amp;"】"))</f>
        <v>【0.62】</v>
      </c>
    </row>
    <row r="7" spans="1:144" s="64" customFormat="1">
      <c r="A7" s="65"/>
      <c r="B7" s="71">
        <v>2023</v>
      </c>
      <c r="C7" s="71">
        <v>132276</v>
      </c>
      <c r="D7" s="71">
        <v>46</v>
      </c>
      <c r="E7" s="71">
        <v>1</v>
      </c>
      <c r="F7" s="71">
        <v>0</v>
      </c>
      <c r="G7" s="71">
        <v>1</v>
      </c>
      <c r="H7" s="71" t="s">
        <v>95</v>
      </c>
      <c r="I7" s="71" t="s">
        <v>96</v>
      </c>
      <c r="J7" s="71" t="s">
        <v>97</v>
      </c>
      <c r="K7" s="71" t="s">
        <v>98</v>
      </c>
      <c r="L7" s="71" t="s">
        <v>59</v>
      </c>
      <c r="M7" s="71" t="s">
        <v>14</v>
      </c>
      <c r="N7" s="80" t="s">
        <v>99</v>
      </c>
      <c r="O7" s="80">
        <v>66.67</v>
      </c>
      <c r="P7" s="80">
        <v>99.9</v>
      </c>
      <c r="Q7" s="80">
        <v>2277</v>
      </c>
      <c r="R7" s="80">
        <v>54416</v>
      </c>
      <c r="S7" s="80">
        <v>9.9</v>
      </c>
      <c r="T7" s="80">
        <v>5496.57</v>
      </c>
      <c r="U7" s="80">
        <v>54108</v>
      </c>
      <c r="V7" s="80">
        <v>9.4700000000000006</v>
      </c>
      <c r="W7" s="80">
        <v>5713.62</v>
      </c>
      <c r="X7" s="80">
        <v>118.17</v>
      </c>
      <c r="Y7" s="80">
        <v>118.98</v>
      </c>
      <c r="Z7" s="80">
        <v>130.13</v>
      </c>
      <c r="AA7" s="80">
        <v>118.32</v>
      </c>
      <c r="AB7" s="80">
        <v>124.09</v>
      </c>
      <c r="AC7" s="80">
        <v>111.17</v>
      </c>
      <c r="AD7" s="80">
        <v>110.91</v>
      </c>
      <c r="AE7" s="80">
        <v>111.49</v>
      </c>
      <c r="AF7" s="80">
        <v>109.09</v>
      </c>
      <c r="AG7" s="80">
        <v>109.05</v>
      </c>
      <c r="AH7" s="80">
        <v>108.24</v>
      </c>
      <c r="AI7" s="80">
        <v>0</v>
      </c>
      <c r="AJ7" s="80">
        <v>0</v>
      </c>
      <c r="AK7" s="80">
        <v>0</v>
      </c>
      <c r="AL7" s="80">
        <v>0</v>
      </c>
      <c r="AM7" s="80">
        <v>0</v>
      </c>
      <c r="AN7" s="80">
        <v>0.78</v>
      </c>
      <c r="AO7" s="80">
        <v>0.92</v>
      </c>
      <c r="AP7" s="80">
        <v>0.87</v>
      </c>
      <c r="AQ7" s="80">
        <v>0.93</v>
      </c>
      <c r="AR7" s="80">
        <v>1.02</v>
      </c>
      <c r="AS7" s="80">
        <v>1.5</v>
      </c>
      <c r="AT7" s="80">
        <v>106.7</v>
      </c>
      <c r="AU7" s="80">
        <v>121.72</v>
      </c>
      <c r="AV7" s="80">
        <v>113.26</v>
      </c>
      <c r="AW7" s="80">
        <v>134.59</v>
      </c>
      <c r="AX7" s="80">
        <v>160.04</v>
      </c>
      <c r="AY7" s="80">
        <v>360.86</v>
      </c>
      <c r="AZ7" s="80">
        <v>350.79</v>
      </c>
      <c r="BA7" s="80">
        <v>354.57</v>
      </c>
      <c r="BB7" s="80">
        <v>357.74</v>
      </c>
      <c r="BC7" s="80">
        <v>344.88</v>
      </c>
      <c r="BD7" s="80">
        <v>243.36</v>
      </c>
      <c r="BE7" s="80">
        <v>256.89999999999998</v>
      </c>
      <c r="BF7" s="80">
        <v>246.17</v>
      </c>
      <c r="BG7" s="80">
        <v>250.28</v>
      </c>
      <c r="BH7" s="80">
        <v>249.88</v>
      </c>
      <c r="BI7" s="80">
        <v>255.98</v>
      </c>
      <c r="BJ7" s="80">
        <v>309.27999999999997</v>
      </c>
      <c r="BK7" s="80">
        <v>322.92</v>
      </c>
      <c r="BL7" s="80">
        <v>303.45999999999998</v>
      </c>
      <c r="BM7" s="80">
        <v>307.27999999999997</v>
      </c>
      <c r="BN7" s="80">
        <v>304.02</v>
      </c>
      <c r="BO7" s="80">
        <v>265.93</v>
      </c>
      <c r="BP7" s="80">
        <v>109.74</v>
      </c>
      <c r="BQ7" s="80">
        <v>110.91</v>
      </c>
      <c r="BR7" s="80">
        <v>119.77</v>
      </c>
      <c r="BS7" s="80">
        <v>109.02</v>
      </c>
      <c r="BT7" s="80">
        <v>113.79</v>
      </c>
      <c r="BU7" s="80">
        <v>103.32</v>
      </c>
      <c r="BV7" s="80">
        <v>100.85</v>
      </c>
      <c r="BW7" s="80">
        <v>103.79</v>
      </c>
      <c r="BX7" s="80">
        <v>98.3</v>
      </c>
      <c r="BY7" s="80">
        <v>98.89</v>
      </c>
      <c r="BZ7" s="80">
        <v>97.82</v>
      </c>
      <c r="CA7" s="80">
        <v>143.63999999999999</v>
      </c>
      <c r="CB7" s="80">
        <v>138.44</v>
      </c>
      <c r="CC7" s="80">
        <v>128.97999999999999</v>
      </c>
      <c r="CD7" s="80">
        <v>143.19999999999999</v>
      </c>
      <c r="CE7" s="80">
        <v>136.44999999999999</v>
      </c>
      <c r="CF7" s="80">
        <v>168.56</v>
      </c>
      <c r="CG7" s="80">
        <v>167.1</v>
      </c>
      <c r="CH7" s="80">
        <v>167.86</v>
      </c>
      <c r="CI7" s="80">
        <v>173.68</v>
      </c>
      <c r="CJ7" s="80">
        <v>174.52</v>
      </c>
      <c r="CK7" s="80">
        <v>177.56</v>
      </c>
      <c r="CL7" s="80">
        <v>51.8</v>
      </c>
      <c r="CM7" s="80">
        <v>51.54</v>
      </c>
      <c r="CN7" s="80">
        <v>62.71</v>
      </c>
      <c r="CO7" s="80">
        <v>64.87</v>
      </c>
      <c r="CP7" s="80">
        <v>62.86</v>
      </c>
      <c r="CQ7" s="80">
        <v>59.51</v>
      </c>
      <c r="CR7" s="80">
        <v>59.91</v>
      </c>
      <c r="CS7" s="80">
        <v>59.4</v>
      </c>
      <c r="CT7" s="80">
        <v>59.24</v>
      </c>
      <c r="CU7" s="80">
        <v>58.77</v>
      </c>
      <c r="CV7" s="80">
        <v>59.81</v>
      </c>
      <c r="CW7" s="80">
        <v>91.99</v>
      </c>
      <c r="CX7" s="80">
        <v>93.04</v>
      </c>
      <c r="CY7" s="80">
        <v>92.49</v>
      </c>
      <c r="CZ7" s="80">
        <v>88.53</v>
      </c>
      <c r="DA7" s="80">
        <v>90.18</v>
      </c>
      <c r="DB7" s="80">
        <v>87.08</v>
      </c>
      <c r="DC7" s="80">
        <v>87.26</v>
      </c>
      <c r="DD7" s="80">
        <v>87.57</v>
      </c>
      <c r="DE7" s="80">
        <v>87.26</v>
      </c>
      <c r="DF7" s="80">
        <v>86.95</v>
      </c>
      <c r="DG7" s="80">
        <v>89.42</v>
      </c>
      <c r="DH7" s="80">
        <v>62.56</v>
      </c>
      <c r="DI7" s="80">
        <v>63.51</v>
      </c>
      <c r="DJ7" s="80">
        <v>64.03</v>
      </c>
      <c r="DK7" s="80">
        <v>61.41</v>
      </c>
      <c r="DL7" s="80">
        <v>61.63</v>
      </c>
      <c r="DM7" s="80">
        <v>48.55</v>
      </c>
      <c r="DN7" s="80">
        <v>49.2</v>
      </c>
      <c r="DO7" s="80">
        <v>50.01</v>
      </c>
      <c r="DP7" s="80">
        <v>50.99</v>
      </c>
      <c r="DQ7" s="80">
        <v>51.79</v>
      </c>
      <c r="DR7" s="80">
        <v>52.02</v>
      </c>
      <c r="DS7" s="80">
        <v>25.82</v>
      </c>
      <c r="DT7" s="80">
        <v>28.48</v>
      </c>
      <c r="DU7" s="80">
        <v>27.75</v>
      </c>
      <c r="DV7" s="80">
        <v>29.32</v>
      </c>
      <c r="DW7" s="80">
        <v>32.4</v>
      </c>
      <c r="DX7" s="80">
        <v>17.11</v>
      </c>
      <c r="DY7" s="80">
        <v>18.329999999999998</v>
      </c>
      <c r="DZ7" s="80">
        <v>20.27</v>
      </c>
      <c r="EA7" s="80">
        <v>21.69</v>
      </c>
      <c r="EB7" s="80">
        <v>23.19</v>
      </c>
      <c r="EC7" s="80">
        <v>25.37</v>
      </c>
      <c r="ED7" s="80">
        <v>0.77</v>
      </c>
      <c r="EE7" s="80">
        <v>1.06</v>
      </c>
      <c r="EF7" s="80">
        <v>0.99</v>
      </c>
      <c r="EG7" s="80">
        <v>1.39</v>
      </c>
      <c r="EH7" s="80">
        <v>1.33</v>
      </c>
      <c r="EI7" s="80">
        <v>0.63</v>
      </c>
      <c r="EJ7" s="80">
        <v>0.6</v>
      </c>
      <c r="EK7" s="80">
        <v>0.56000000000000005</v>
      </c>
      <c r="EL7" s="80">
        <v>0.6</v>
      </c>
      <c r="EM7" s="80">
        <v>0.53</v>
      </c>
      <c r="EN7" s="80">
        <v>0.62</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50</v>
      </c>
      <c r="B10" s="72">
        <f>DATEVALUE($B7-B11&amp;"/1/"&amp;B12)</f>
        <v>36892</v>
      </c>
      <c r="C10" s="72">
        <f>DATEVALUE($B7-C11&amp;"/1/"&amp;C12)</f>
        <v>37257</v>
      </c>
      <c r="D10" s="72">
        <f>DATEVALUE($B7-D11&amp;"/1/"&amp;D12)</f>
        <v>37622</v>
      </c>
      <c r="E10" s="72">
        <f>DATEVALUE($B7-E11&amp;"/1/"&amp;E12)</f>
        <v>37987</v>
      </c>
      <c r="F10" s="72">
        <f>DATEVALUE($B7-F11&amp;"/1/"&amp;F12)</f>
        <v>38353</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648378</cp:lastModifiedBy>
  <dcterms:created xsi:type="dcterms:W3CDTF">2025-01-24T06:47:35Z</dcterms:created>
  <dcterms:modified xsi:type="dcterms:W3CDTF">2025-02-03T04:13:29Z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2025-02-03T04:13:29Z</vt:filetime>
  </property>
</Properties>
</file>