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S:\各部・各課利用\15下水道課\01_経理係（500MBまで）\03_決算・経営状況調査・経営比較分析・健全化\経営比較分析\2024決分\"/>
    </mc:Choice>
  </mc:AlternateContent>
  <xr:revisionPtr revIDLastSave="0" documentId="13_ncr:1_{CD9EF36A-6817-4936-A4F8-90D59C8126FB}" xr6:coauthVersionLast="47" xr6:coauthVersionMax="47" xr10:uidLastSave="{00000000-0000-0000-0000-000000000000}"/>
  <workbookProtection workbookAlgorithmName="SHA-512" workbookHashValue="yJmH7bgnM3PmwE43H9S6+ahdGTe0Q2llOiIHgh5FjN6hRsanQEmlKfEys5ruZUWKqM/3pC2Nimls1QUB92kXfw==" workbookSaltValue="xhLEQ8SxRtrAbBd/dPko3A=="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I85" i="4"/>
  <c r="H85" i="4"/>
  <c r="G85" i="4"/>
  <c r="E85" i="4"/>
  <c r="BB10" i="4"/>
  <c r="AT10"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<sst xmlns="http://schemas.openxmlformats.org/spreadsheetml/2006/main" count="236" uniqueCount="116">
  <si>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</si>
  <si>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</si>
  <si>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</si>
  <si>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</si>
  <si>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</si>
  <si>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</si>
  <si>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</si>
  <si>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</si>
  <si>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</si>
  <si>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</si>
  <si>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</si>
  <si>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</si>
  <si>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</si>
  <si>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</si>
  <si>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</si>
  <si>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</si>
  <si>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</si>
  <si>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</si>
  <si>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</si>
  <si>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</si>
  <si>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</si>
  <si>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</si>
  <si>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</si>
  <si>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</si>
  <si>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</si>
  <si>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</si>
  <si>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</si>
  <si>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</si>
  <si>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</si>
  <si>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</si>
  <si>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</si>
  <si>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</si>
  <si>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</si>
  <si>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</si>
  <si>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</si>
  <si>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</si>
  <si>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</si>
  <si>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</si>
  <si>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</si>
  <si>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</si>
  <si>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</si>
  <si>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</si>
  <si>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</si>
  <si>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</si>
  <si>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</si>
  <si>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</si>
  <si>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</si>
  <si>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</si>
  <si>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</si>
  <si>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</si>
  <si>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</si>
  <si>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</si>
  <si>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</si>
  <si>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</si>
  <si>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</si>
  <si>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</si>
  <si>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</si>
  <si>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</si>
  <si>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</si>
  <si>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</si>
  <si>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</si>
  <si>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</si>
  <si>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</si>
  <si>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</si>
  <si>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</si>
  <si>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</si>
  <si>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</si>
  <si>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</si>
  <si>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</si>
  <si>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</si>
  <si>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</si>
  <si>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</si>
  <si>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</si>
  <si>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</si>
  <si>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</si>
  <si>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</si>
  <si>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</si>
  <si>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</si>
  <si>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</si>
  <si>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</si>
  <si>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</si>
  <si>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</si>
  <si>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</si>
  <si>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</si>
  <si>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</si>
  <si>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</si>
  <si>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</si>
  <si>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</si>
  <si>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</si>
  <si>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</si>
  <si>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</si>
  <si>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</si>
  <si>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</si>
  <si>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</si>
  <si>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</si>
  <si>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多摩市</t>
  </si>
  <si>
    <t>法適用</t>
  </si>
  <si>
    <t>下水道事業</t>
  </si>
  <si>
    <t>公共下水道</t>
  </si>
  <si>
    <t>Ac1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</si>
  <si>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</si>
  <si>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</si>
  <si>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</si>
  <si>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</si>
  <si>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</si>
  <si>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</si>
  <si>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</si>
  <si>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</si>
  <si>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</si>
  <si>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</si>
  <si>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</si>
  <si>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</si>
  <si>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</si>
  <si>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多摩市では、下水道普及率が約100％に達しており、下水道施設（下水道管やポンプ施設等）の新たな設置工事はほとんどなく、すでに設置された施設の維持管理業務が中心となっている。そのため、近年、新規施設を建設するための財源とする企業債の借入れは行っておらず、過年度に借り入れた企業債の残高及び元金・利息の償還額が年々減少している。
　これにより、使用料収入に対する企業債残高の割合である④企業債残高対事業規模比率は非常に低いものとなっており、短期的な債務に対する支払い能力を示す③流動比率は、100％を大幅に上回っている。
　また、本市の下水道施設の多くは東京都からの移管による受贈財産であることから、減価償却費に占める長期前受金戻入の割合が大きく、１㎥あたりの汚水処理に係るコストを示す⑥汚水処理原価は、類似団体比較でも低くなっている。
　以上から、単年度の収支を示す①経常収支比率は、黒字であることを示す100％を超え、安定した経営状況を維持している。発生した余剰金については、将来発生する施設更新投資等の財源として確保している。</t>
    <phoneticPr fontId="4"/>
  </si>
  <si>
    <t>　現在、非常に安定した経営状況を保っているものの、下水道施設の大量更新時期を目前に控えており、更新にあたっては、莫大な経費を要することとなる。一方、下水道使用料収入は、長期的には減少することが想定される。
　令和２年度に「多摩市下水道事業経営戦略」を策定、令和４年度に複数業務を一括して複数年契約する下水道施設包括的維持管理業務委託（第１期）を開始し、令和５年度には「多摩市下水道施設長寿命化（ストックマネジメント）計画」の一部改定を行った。また、令和７年度には、「多摩市下水道事業経営戦略」の更新、下水道施設包括的維持管理業務委託（第２期）の開始を予定しており、将来にわたり安定的な経営が可能な基盤の構築を目指し、取組を継続している。</t>
    <rPh sb="247" eb="249">
      <t>コウシン</t>
    </rPh>
    <phoneticPr fontId="4"/>
  </si>
  <si>
    <t>　管渠の老朽化度合いを示す②管渠老朽化率は近年増加傾向である。多くの下水道施設は急激な都市化に対応するため短期間に集中して整備が行われており、今後も標準的な耐用年数50年を超える施設が急増することとなるため、老朽化した施設の更新が課題となっている。
　③管渠改善率が前年度に比べて急増したが、これは、令和５年度に一部改定した中長期的な施設の更新計画「多摩市下水道施設長寿命化（ストックマネジメント）計画」に基づき、改築を主とした管渠の更新を実施したためである。今後も老朽化する施設の増加が見込まれるため、引き続き財政状況を勘案しつつ、同計画に基づく取組を進めていく。</t>
    <rPh sb="140" eb="142">
      <t>キュウゾウ</t>
    </rPh>
    <rPh sb="156" eb="158">
      <t>イチブ</t>
    </rPh>
    <rPh sb="158" eb="160">
      <t>カイテイ</t>
    </rPh>
    <rPh sb="203" eb="204">
      <t>モト</t>
    </rPh>
    <rPh sb="230" eb="232">
      <t>コンゴ</t>
    </rPh>
    <rPh sb="233" eb="236">
      <t>ロウキュウカ</t>
    </rPh>
    <rPh sb="238" eb="240">
      <t>シセツ</t>
    </rPh>
    <rPh sb="241" eb="243">
      <t>ゾウカ</t>
    </rPh>
    <rPh sb="244" eb="246">
      <t>ミコ</t>
    </rPh>
    <rPh sb="252" eb="253">
      <t>ヒ</t>
    </rPh>
    <rPh sb="254" eb="255">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</si>
</sst>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7.0000000000000007E-2</c:v>
                </c:pt>
                <c:pt idx="1">
                  <c:v>0.01</c:v>
                </c:pt>
                <c:pt idx="2">
                  <c:v>0.02</c:v>
                </c:pt>
                <c:pt idx="3">
                  <c:v>0.12</c:v>
                </c:pt>
                <c:pt idx="4">
                  <c:v>0.62</c:v>
                </c:pt>
              </c:numCache>
            </c:numRef>
          </c:val>
          <c:extLst>
            <c:ext xmlns:c16="http://schemas.microsoft.com/office/drawing/2014/chart" uri="{C3380CC4-5D6E-409C-BE32-E72D297353CC}">
              <c16:uniqueId val="{00000000-26DA-403F-8EA1-694143389FE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0.19</c:v>
                </c:pt>
                <c:pt idx="2">
                  <c:v>0.21</c:v>
                </c:pt>
                <c:pt idx="3">
                  <c:v>0.2</c:v>
                </c:pt>
                <c:pt idx="4">
                  <c:v>0.22</c:v>
                </c:pt>
              </c:numCache>
            </c:numRef>
          </c:val>
          <c:smooth val="0"/>
          <c:extLst>
            <c:ext xmlns:c16="http://schemas.microsoft.com/office/drawing/2014/chart" uri="{C3380CC4-5D6E-409C-BE32-E72D297353CC}">
              <c16:uniqueId val="{00000001-26DA-403F-8EA1-694143389FE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047-45AB-8223-93D4B1E84AF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61.7</c:v>
                </c:pt>
                <c:pt idx="1">
                  <c:v>63.04</c:v>
                </c:pt>
                <c:pt idx="2">
                  <c:v>60.55</c:v>
                </c:pt>
                <c:pt idx="3">
                  <c:v>61.49</c:v>
                </c:pt>
                <c:pt idx="4">
                  <c:v>62.15</c:v>
                </c:pt>
              </c:numCache>
            </c:numRef>
          </c:val>
          <c:smooth val="0"/>
          <c:extLst>
            <c:ext xmlns:c16="http://schemas.microsoft.com/office/drawing/2014/chart" uri="{C3380CC4-5D6E-409C-BE32-E72D297353CC}">
              <c16:uniqueId val="{00000001-9047-45AB-8223-93D4B1E84AF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99.79</c:v>
                </c:pt>
                <c:pt idx="1">
                  <c:v>99.79</c:v>
                </c:pt>
                <c:pt idx="2">
                  <c:v>99.78</c:v>
                </c:pt>
                <c:pt idx="3">
                  <c:v>99.77</c:v>
                </c:pt>
                <c:pt idx="4">
                  <c:v>99.78</c:v>
                </c:pt>
              </c:numCache>
            </c:numRef>
          </c:val>
          <c:extLst>
            <c:ext xmlns:c16="http://schemas.microsoft.com/office/drawing/2014/chart" uri="{C3380CC4-5D6E-409C-BE32-E72D297353CC}">
              <c16:uniqueId val="{00000000-F521-4009-A2D4-F1397A68BCA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94.56</c:v>
                </c:pt>
                <c:pt idx="1">
                  <c:v>94.75</c:v>
                </c:pt>
                <c:pt idx="2">
                  <c:v>94.92</c:v>
                </c:pt>
                <c:pt idx="3">
                  <c:v>95.01</c:v>
                </c:pt>
                <c:pt idx="4">
                  <c:v>94.96</c:v>
                </c:pt>
              </c:numCache>
            </c:numRef>
          </c:val>
          <c:smooth val="0"/>
          <c:extLst>
            <c:ext xmlns:c16="http://schemas.microsoft.com/office/drawing/2014/chart" uri="{C3380CC4-5D6E-409C-BE32-E72D297353CC}">
              <c16:uniqueId val="{00000001-F521-4009-A2D4-F1397A68BCA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111.05</c:v>
                </c:pt>
                <c:pt idx="1">
                  <c:v>121.31</c:v>
                </c:pt>
                <c:pt idx="2">
                  <c:v>121.2</c:v>
                </c:pt>
                <c:pt idx="3">
                  <c:v>119.16</c:v>
                </c:pt>
                <c:pt idx="4">
                  <c:v>122.34</c:v>
                </c:pt>
              </c:numCache>
            </c:numRef>
          </c:val>
          <c:extLst>
            <c:ext xmlns:c16="http://schemas.microsoft.com/office/drawing/2014/chart" uri="{C3380CC4-5D6E-409C-BE32-E72D297353CC}">
              <c16:uniqueId val="{00000000-D51A-4DD5-A588-496DAD989C5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106.55</c:v>
                </c:pt>
                <c:pt idx="1">
                  <c:v>106.01</c:v>
                </c:pt>
                <c:pt idx="2">
                  <c:v>105.5</c:v>
                </c:pt>
                <c:pt idx="3">
                  <c:v>105.24</c:v>
                </c:pt>
                <c:pt idx="4">
                  <c:v>105.55</c:v>
                </c:pt>
              </c:numCache>
            </c:numRef>
          </c:val>
          <c:smooth val="0"/>
          <c:extLst>
            <c:ext xmlns:c16="http://schemas.microsoft.com/office/drawing/2014/chart" uri="{C3380CC4-5D6E-409C-BE32-E72D297353CC}">
              <c16:uniqueId val="{00000001-D51A-4DD5-A588-496DAD989C5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20.3</c:v>
                </c:pt>
                <c:pt idx="1">
                  <c:v>24.98</c:v>
                </c:pt>
                <c:pt idx="2">
                  <c:v>29.45</c:v>
                </c:pt>
                <c:pt idx="3">
                  <c:v>33.68</c:v>
                </c:pt>
                <c:pt idx="4">
                  <c:v>37.630000000000003</c:v>
                </c:pt>
              </c:numCache>
            </c:numRef>
          </c:val>
          <c:extLst>
            <c:ext xmlns:c16="http://schemas.microsoft.com/office/drawing/2014/chart" uri="{C3380CC4-5D6E-409C-BE32-E72D297353CC}">
              <c16:uniqueId val="{00000000-EAC0-4A41-B067-F74526C4009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28.87</c:v>
                </c:pt>
                <c:pt idx="1">
                  <c:v>31.34</c:v>
                </c:pt>
                <c:pt idx="2">
                  <c:v>32.909999999999997</c:v>
                </c:pt>
                <c:pt idx="3">
                  <c:v>34.869999999999997</c:v>
                </c:pt>
                <c:pt idx="4">
                  <c:v>36.700000000000003</c:v>
                </c:pt>
              </c:numCache>
            </c:numRef>
          </c:val>
          <c:smooth val="0"/>
          <c:extLst>
            <c:ext xmlns:c16="http://schemas.microsoft.com/office/drawing/2014/chart" uri="{C3380CC4-5D6E-409C-BE32-E72D297353CC}">
              <c16:uniqueId val="{00000001-EAC0-4A41-B067-F74526C4009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4.2300000000000004</c:v>
                </c:pt>
                <c:pt idx="1">
                  <c:v>7.23</c:v>
                </c:pt>
                <c:pt idx="2">
                  <c:v>9.6300000000000008</c:v>
                </c:pt>
                <c:pt idx="3">
                  <c:v>10.24</c:v>
                </c:pt>
                <c:pt idx="4">
                  <c:v>12.03</c:v>
                </c:pt>
              </c:numCache>
            </c:numRef>
          </c:val>
          <c:extLst>
            <c:ext xmlns:c16="http://schemas.microsoft.com/office/drawing/2014/chart" uri="{C3380CC4-5D6E-409C-BE32-E72D297353CC}">
              <c16:uniqueId val="{00000000-FF10-4752-B5B1-CAE3A0076A7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5.64</c:v>
                </c:pt>
                <c:pt idx="1">
                  <c:v>6.43</c:v>
                </c:pt>
                <c:pt idx="2">
                  <c:v>7.75</c:v>
                </c:pt>
                <c:pt idx="3">
                  <c:v>9.44</c:v>
                </c:pt>
                <c:pt idx="4">
                  <c:v>10.69</c:v>
                </c:pt>
              </c:numCache>
            </c:numRef>
          </c:val>
          <c:smooth val="0"/>
          <c:extLst>
            <c:ext xmlns:c16="http://schemas.microsoft.com/office/drawing/2014/chart" uri="{C3380CC4-5D6E-409C-BE32-E72D297353CC}">
              <c16:uniqueId val="{00000001-FF10-4752-B5B1-CAE3A0076A7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8FB-4CD2-BB0C-60BA3F4416F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5.95</c:v>
                </c:pt>
                <c:pt idx="1">
                  <c:v>5.27</c:v>
                </c:pt>
                <c:pt idx="2">
                  <c:v>4.83</c:v>
                </c:pt>
                <c:pt idx="3">
                  <c:v>4.5</c:v>
                </c:pt>
                <c:pt idx="4">
                  <c:v>4.38</c:v>
                </c:pt>
              </c:numCache>
            </c:numRef>
          </c:val>
          <c:smooth val="0"/>
          <c:extLst>
            <c:ext xmlns:c16="http://schemas.microsoft.com/office/drawing/2014/chart" uri="{C3380CC4-5D6E-409C-BE32-E72D297353CC}">
              <c16:uniqueId val="{00000001-58FB-4CD2-BB0C-60BA3F4416F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2533.7800000000002</c:v>
                </c:pt>
                <c:pt idx="1">
                  <c:v>2771.85</c:v>
                </c:pt>
                <c:pt idx="2">
                  <c:v>2215.0700000000002</c:v>
                </c:pt>
                <c:pt idx="3">
                  <c:v>2753.97</c:v>
                </c:pt>
                <c:pt idx="4">
                  <c:v>2399.61</c:v>
                </c:pt>
              </c:numCache>
            </c:numRef>
          </c:val>
          <c:extLst>
            <c:ext xmlns:c16="http://schemas.microsoft.com/office/drawing/2014/chart" uri="{C3380CC4-5D6E-409C-BE32-E72D297353CC}">
              <c16:uniqueId val="{00000000-6D58-4908-8B7A-0E82844CAF2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72.930000000000007</c:v>
                </c:pt>
                <c:pt idx="1">
                  <c:v>80.08</c:v>
                </c:pt>
                <c:pt idx="2">
                  <c:v>87.33</c:v>
                </c:pt>
                <c:pt idx="3">
                  <c:v>92.26</c:v>
                </c:pt>
                <c:pt idx="4">
                  <c:v>99.9</c:v>
                </c:pt>
              </c:numCache>
            </c:numRef>
          </c:val>
          <c:smooth val="0"/>
          <c:extLst>
            <c:ext xmlns:c16="http://schemas.microsoft.com/office/drawing/2014/chart" uri="{C3380CC4-5D6E-409C-BE32-E72D297353CC}">
              <c16:uniqueId val="{00000001-6D58-4908-8B7A-0E82844CAF2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16.7</c:v>
                </c:pt>
                <c:pt idx="1">
                  <c:v>11.94</c:v>
                </c:pt>
                <c:pt idx="2">
                  <c:v>9.67</c:v>
                </c:pt>
                <c:pt idx="3">
                  <c:v>7.69</c:v>
                </c:pt>
                <c:pt idx="4">
                  <c:v>6.12</c:v>
                </c:pt>
              </c:numCache>
            </c:numRef>
          </c:val>
          <c:extLst>
            <c:ext xmlns:c16="http://schemas.microsoft.com/office/drawing/2014/chart" uri="{C3380CC4-5D6E-409C-BE32-E72D297353CC}">
              <c16:uniqueId val="{00000000-DA56-44E2-A3D6-CA7096F7A45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730.52</c:v>
                </c:pt>
                <c:pt idx="1">
                  <c:v>672.33</c:v>
                </c:pt>
                <c:pt idx="2">
                  <c:v>668.8</c:v>
                </c:pt>
                <c:pt idx="3">
                  <c:v>652.79999999999995</c:v>
                </c:pt>
                <c:pt idx="4">
                  <c:v>624.62</c:v>
                </c:pt>
              </c:numCache>
            </c:numRef>
          </c:val>
          <c:smooth val="0"/>
          <c:extLst>
            <c:ext xmlns:c16="http://schemas.microsoft.com/office/drawing/2014/chart" uri="{C3380CC4-5D6E-409C-BE32-E72D297353CC}">
              <c16:uniqueId val="{00000001-DA56-44E2-A3D6-CA7096F7A45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126.7</c:v>
                </c:pt>
                <c:pt idx="1">
                  <c:v>145.94999999999999</c:v>
                </c:pt>
                <c:pt idx="2">
                  <c:v>146.13</c:v>
                </c:pt>
                <c:pt idx="3">
                  <c:v>142.11000000000001</c:v>
                </c:pt>
                <c:pt idx="4">
                  <c:v>148.08000000000001</c:v>
                </c:pt>
              </c:numCache>
            </c:numRef>
          </c:val>
          <c:extLst>
            <c:ext xmlns:c16="http://schemas.microsoft.com/office/drawing/2014/chart" uri="{C3380CC4-5D6E-409C-BE32-E72D297353CC}">
              <c16:uniqueId val="{00000000-0CEC-41DD-8F69-48554DEADE3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98.61</c:v>
                </c:pt>
                <c:pt idx="1">
                  <c:v>98.75</c:v>
                </c:pt>
                <c:pt idx="2">
                  <c:v>98.36</c:v>
                </c:pt>
                <c:pt idx="3">
                  <c:v>97.29</c:v>
                </c:pt>
                <c:pt idx="4">
                  <c:v>99.29</c:v>
                </c:pt>
              </c:numCache>
            </c:numRef>
          </c:val>
          <c:smooth val="0"/>
          <c:extLst>
            <c:ext xmlns:c16="http://schemas.microsoft.com/office/drawing/2014/chart" uri="{C3380CC4-5D6E-409C-BE32-E72D297353CC}">
              <c16:uniqueId val="{00000001-0CEC-41DD-8F69-48554DEADE3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89.01</c:v>
                </c:pt>
                <c:pt idx="1">
                  <c:v>88.03</c:v>
                </c:pt>
                <c:pt idx="2">
                  <c:v>88.93</c:v>
                </c:pt>
                <c:pt idx="3">
                  <c:v>91.19</c:v>
                </c:pt>
                <c:pt idx="4">
                  <c:v>88.17</c:v>
                </c:pt>
              </c:numCache>
            </c:numRef>
          </c:val>
          <c:extLst>
            <c:ext xmlns:c16="http://schemas.microsoft.com/office/drawing/2014/chart" uri="{C3380CC4-5D6E-409C-BE32-E72D297353CC}">
              <c16:uniqueId val="{00000000-6B77-41F7-B2D9-B84A3F9FB68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141.24</c:v>
                </c:pt>
                <c:pt idx="1">
                  <c:v>142.03</c:v>
                </c:pt>
                <c:pt idx="2">
                  <c:v>142.11000000000001</c:v>
                </c:pt>
                <c:pt idx="3">
                  <c:v>145.49</c:v>
                </c:pt>
                <c:pt idx="4">
                  <c:v>144.28</c:v>
                </c:pt>
              </c:numCache>
            </c:numRef>
          </c:val>
          <c:smooth val="0"/>
          <c:extLst>
            <c:ext xmlns:c16="http://schemas.microsoft.com/office/drawing/2014/chart" uri="{C3380CC4-5D6E-409C-BE32-E72D297353CC}">
              <c16:uniqueId val="{00000001-6B77-41F7-B2D9-B84A3F9FB68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50" zoomScaleNormal="100" workbookViewId="0">
      <selection activeCell="CC72" sqref="CC7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東京都　多摩市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Ac1</v>
      </c>
      <c r="X8" s="34"/>
      <c r="Y8" s="34"/>
      <c r="Z8" s="34"/>
      <c r="AA8" s="34"/>
      <c r="AB8" s="34"/>
      <c r="AC8" s="34"/>
      <c r="AD8" s="35" t="str">
        <f>データ!$M$6</f>
        <v>非設置</v>
      </c>
      <c r="AE8" s="35"/>
      <c r="AF8" s="35"/>
      <c r="AG8" s="35"/>
      <c r="AH8" s="35"/>
      <c r="AI8" s="35"/>
      <c r="AJ8" s="35"/>
      <c r="AK8" s="3"/>
      <c r="AL8" s="36">
        <f>データ!S6</f>
        <v>148084</v>
      </c>
      <c r="AM8" s="36"/>
      <c r="AN8" s="36"/>
      <c r="AO8" s="36"/>
      <c r="AP8" s="36"/>
      <c r="AQ8" s="36"/>
      <c r="AR8" s="36"/>
      <c r="AS8" s="36"/>
      <c r="AT8" s="37">
        <f>データ!T6</f>
        <v>21.01</v>
      </c>
      <c r="AU8" s="37"/>
      <c r="AV8" s="37"/>
      <c r="AW8" s="37"/>
      <c r="AX8" s="37"/>
      <c r="AY8" s="37"/>
      <c r="AZ8" s="37"/>
      <c r="BA8" s="37"/>
      <c r="BB8" s="37">
        <f>データ!U6</f>
        <v>7048.26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97.98</v>
      </c>
      <c r="J10" s="37"/>
      <c r="K10" s="37"/>
      <c r="L10" s="37"/>
      <c r="M10" s="37"/>
      <c r="N10" s="37"/>
      <c r="O10" s="37"/>
      <c r="P10" s="37">
        <f>データ!P6</f>
        <v>100</v>
      </c>
      <c r="Q10" s="37"/>
      <c r="R10" s="37"/>
      <c r="S10" s="37"/>
      <c r="T10" s="37"/>
      <c r="U10" s="37"/>
      <c r="V10" s="37"/>
      <c r="W10" s="37">
        <f>データ!Q6</f>
        <v>95.8</v>
      </c>
      <c r="X10" s="37"/>
      <c r="Y10" s="37"/>
      <c r="Z10" s="37"/>
      <c r="AA10" s="37"/>
      <c r="AB10" s="37"/>
      <c r="AC10" s="37"/>
      <c r="AD10" s="36">
        <f>データ!R6</f>
        <v>2068</v>
      </c>
      <c r="AE10" s="36"/>
      <c r="AF10" s="36"/>
      <c r="AG10" s="36"/>
      <c r="AH10" s="36"/>
      <c r="AI10" s="36"/>
      <c r="AJ10" s="36"/>
      <c r="AK10" s="2"/>
      <c r="AL10" s="36">
        <f>データ!V6</f>
        <v>148335</v>
      </c>
      <c r="AM10" s="36"/>
      <c r="AN10" s="36"/>
      <c r="AO10" s="36"/>
      <c r="AP10" s="36"/>
      <c r="AQ10" s="36"/>
      <c r="AR10" s="36"/>
      <c r="AS10" s="36"/>
      <c r="AT10" s="37">
        <f>データ!W6</f>
        <v>20.16</v>
      </c>
      <c r="AU10" s="37"/>
      <c r="AV10" s="37"/>
      <c r="AW10" s="37"/>
      <c r="AX10" s="37"/>
      <c r="AY10" s="37"/>
      <c r="AZ10" s="37"/>
      <c r="BA10" s="37"/>
      <c r="BB10" s="37">
        <f>データ!X6</f>
        <v>7357.89</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oQq5nIYCgeBdspX+RC6YHGUbOYOrG8+fh+XLBBM6qyrFGxfd3yVF1848BCp9n5fdrx//SRvOlezvNgij9ELP1Q==" saltValue="RFf1be6nJ+PkMGnrXFu/K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132241</v>
      </c>
      <c r="D6" s="19">
        <f t="shared" si="3"/>
        <v>46</v>
      </c>
      <c r="E6" s="19">
        <f t="shared" si="3"/>
        <v>17</v>
      </c>
      <c r="F6" s="19">
        <f t="shared" si="3"/>
        <v>1</v>
      </c>
      <c r="G6" s="19">
        <f t="shared" si="3"/>
        <v>0</v>
      </c>
      <c r="H6" s="19" t="str">
        <f t="shared" si="3"/>
        <v>東京都　多摩市</v>
      </c>
      <c r="I6" s="19" t="str">
        <f t="shared" si="3"/>
        <v>法適用</v>
      </c>
      <c r="J6" s="19" t="str">
        <f t="shared" si="3"/>
        <v>下水道事業</v>
      </c>
      <c r="K6" s="19" t="str">
        <f t="shared" si="3"/>
        <v>公共下水道</v>
      </c>
      <c r="L6" s="19" t="str">
        <f t="shared" si="3"/>
        <v>Ac1</v>
      </c>
      <c r="M6" s="19" t="str">
        <f t="shared" si="3"/>
        <v>非設置</v>
      </c>
      <c r="N6" s="20" t="str">
        <f t="shared" si="3"/>
        <v>-</v>
      </c>
      <c r="O6" s="20">
        <f t="shared" si="3"/>
        <v>97.98</v>
      </c>
      <c r="P6" s="20">
        <f t="shared" si="3"/>
        <v>100</v>
      </c>
      <c r="Q6" s="20">
        <f t="shared" si="3"/>
        <v>95.8</v>
      </c>
      <c r="R6" s="20">
        <f t="shared" si="3"/>
        <v>2068</v>
      </c>
      <c r="S6" s="20">
        <f t="shared" si="3"/>
        <v>148084</v>
      </c>
      <c r="T6" s="20">
        <f t="shared" si="3"/>
        <v>21.01</v>
      </c>
      <c r="U6" s="20">
        <f t="shared" si="3"/>
        <v>7048.26</v>
      </c>
      <c r="V6" s="20">
        <f t="shared" si="3"/>
        <v>148335</v>
      </c>
      <c r="W6" s="20">
        <f t="shared" si="3"/>
        <v>20.16</v>
      </c>
      <c r="X6" s="20">
        <f t="shared" si="3"/>
        <v>7357.89</v>
      </c>
      <c r="Y6" s="21">
        <f>IF(Y7="",NA(),Y7)</f>
        <v>111.05</v>
      </c>
      <c r="Z6" s="21">
        <f t="shared" ref="Z6:AH6" si="4">IF(Z7="",NA(),Z7)</f>
        <v>121.31</v>
      </c>
      <c r="AA6" s="21">
        <f t="shared" si="4"/>
        <v>121.2</v>
      </c>
      <c r="AB6" s="21">
        <f t="shared" si="4"/>
        <v>119.16</v>
      </c>
      <c r="AC6" s="21">
        <f t="shared" si="4"/>
        <v>122.34</v>
      </c>
      <c r="AD6" s="21">
        <f t="shared" si="4"/>
        <v>106.55</v>
      </c>
      <c r="AE6" s="21">
        <f t="shared" si="4"/>
        <v>106.01</v>
      </c>
      <c r="AF6" s="21">
        <f t="shared" si="4"/>
        <v>105.5</v>
      </c>
      <c r="AG6" s="21">
        <f t="shared" si="4"/>
        <v>105.24</v>
      </c>
      <c r="AH6" s="21">
        <f t="shared" si="4"/>
        <v>105.55</v>
      </c>
      <c r="AI6" s="20" t="str">
        <f>IF(AI7="","",IF(AI7="-","【-】","【"&amp;SUBSTITUTE(TEXT(AI7,"#,##0.00"),"-","△")&amp;"】"))</f>
        <v>【105.36】</v>
      </c>
      <c r="AJ6" s="20">
        <f>IF(AJ7="",NA(),AJ7)</f>
        <v>0</v>
      </c>
      <c r="AK6" s="20">
        <f t="shared" ref="AK6:AS6" si="5">IF(AK7="",NA(),AK7)</f>
        <v>0</v>
      </c>
      <c r="AL6" s="20">
        <f t="shared" si="5"/>
        <v>0</v>
      </c>
      <c r="AM6" s="20">
        <f t="shared" si="5"/>
        <v>0</v>
      </c>
      <c r="AN6" s="20">
        <f t="shared" si="5"/>
        <v>0</v>
      </c>
      <c r="AO6" s="21">
        <f t="shared" si="5"/>
        <v>5.95</v>
      </c>
      <c r="AP6" s="21">
        <f t="shared" si="5"/>
        <v>5.27</v>
      </c>
      <c r="AQ6" s="21">
        <f t="shared" si="5"/>
        <v>4.83</v>
      </c>
      <c r="AR6" s="21">
        <f t="shared" si="5"/>
        <v>4.5</v>
      </c>
      <c r="AS6" s="21">
        <f t="shared" si="5"/>
        <v>4.38</v>
      </c>
      <c r="AT6" s="20" t="str">
        <f>IF(AT7="","",IF(AT7="-","【-】","【"&amp;SUBSTITUTE(TEXT(AT7,"#,##0.00"),"-","△")&amp;"】"))</f>
        <v>【3.12】</v>
      </c>
      <c r="AU6" s="21">
        <f>IF(AU7="",NA(),AU7)</f>
        <v>2533.7800000000002</v>
      </c>
      <c r="AV6" s="21">
        <f t="shared" ref="AV6:BD6" si="6">IF(AV7="",NA(),AV7)</f>
        <v>2771.85</v>
      </c>
      <c r="AW6" s="21">
        <f t="shared" si="6"/>
        <v>2215.0700000000002</v>
      </c>
      <c r="AX6" s="21">
        <f t="shared" si="6"/>
        <v>2753.97</v>
      </c>
      <c r="AY6" s="21">
        <f t="shared" si="6"/>
        <v>2399.61</v>
      </c>
      <c r="AZ6" s="21">
        <f t="shared" si="6"/>
        <v>72.930000000000007</v>
      </c>
      <c r="BA6" s="21">
        <f t="shared" si="6"/>
        <v>80.08</v>
      </c>
      <c r="BB6" s="21">
        <f t="shared" si="6"/>
        <v>87.33</v>
      </c>
      <c r="BC6" s="21">
        <f t="shared" si="6"/>
        <v>92.26</v>
      </c>
      <c r="BD6" s="21">
        <f t="shared" si="6"/>
        <v>99.9</v>
      </c>
      <c r="BE6" s="20" t="str">
        <f>IF(BE7="","",IF(BE7="-","【-】","【"&amp;SUBSTITUTE(TEXT(BE7,"#,##0.00"),"-","△")&amp;"】"))</f>
        <v>【82.75】</v>
      </c>
      <c r="BF6" s="21">
        <f>IF(BF7="",NA(),BF7)</f>
        <v>16.7</v>
      </c>
      <c r="BG6" s="21">
        <f t="shared" ref="BG6:BO6" si="7">IF(BG7="",NA(),BG7)</f>
        <v>11.94</v>
      </c>
      <c r="BH6" s="21">
        <f t="shared" si="7"/>
        <v>9.67</v>
      </c>
      <c r="BI6" s="21">
        <f t="shared" si="7"/>
        <v>7.69</v>
      </c>
      <c r="BJ6" s="21">
        <f t="shared" si="7"/>
        <v>6.12</v>
      </c>
      <c r="BK6" s="21">
        <f t="shared" si="7"/>
        <v>730.52</v>
      </c>
      <c r="BL6" s="21">
        <f t="shared" si="7"/>
        <v>672.33</v>
      </c>
      <c r="BM6" s="21">
        <f t="shared" si="7"/>
        <v>668.8</v>
      </c>
      <c r="BN6" s="21">
        <f t="shared" si="7"/>
        <v>652.79999999999995</v>
      </c>
      <c r="BO6" s="21">
        <f t="shared" si="7"/>
        <v>624.62</v>
      </c>
      <c r="BP6" s="20" t="str">
        <f>IF(BP7="","",IF(BP7="-","【-】","【"&amp;SUBSTITUTE(TEXT(BP7,"#,##0.00"),"-","△")&amp;"】"))</f>
        <v>【602.56】</v>
      </c>
      <c r="BQ6" s="21">
        <f>IF(BQ7="",NA(),BQ7)</f>
        <v>126.7</v>
      </c>
      <c r="BR6" s="21">
        <f t="shared" ref="BR6:BZ6" si="8">IF(BR7="",NA(),BR7)</f>
        <v>145.94999999999999</v>
      </c>
      <c r="BS6" s="21">
        <f t="shared" si="8"/>
        <v>146.13</v>
      </c>
      <c r="BT6" s="21">
        <f t="shared" si="8"/>
        <v>142.11000000000001</v>
      </c>
      <c r="BU6" s="21">
        <f t="shared" si="8"/>
        <v>148.08000000000001</v>
      </c>
      <c r="BV6" s="21">
        <f t="shared" si="8"/>
        <v>98.61</v>
      </c>
      <c r="BW6" s="21">
        <f t="shared" si="8"/>
        <v>98.75</v>
      </c>
      <c r="BX6" s="21">
        <f t="shared" si="8"/>
        <v>98.36</v>
      </c>
      <c r="BY6" s="21">
        <f t="shared" si="8"/>
        <v>97.29</v>
      </c>
      <c r="BZ6" s="21">
        <f t="shared" si="8"/>
        <v>99.29</v>
      </c>
      <c r="CA6" s="20" t="str">
        <f>IF(CA7="","",IF(CA7="-","【-】","【"&amp;SUBSTITUTE(TEXT(CA7,"#,##0.00"),"-","△")&amp;"】"))</f>
        <v>【97.94】</v>
      </c>
      <c r="CB6" s="21">
        <f>IF(CB7="",NA(),CB7)</f>
        <v>89.01</v>
      </c>
      <c r="CC6" s="21">
        <f t="shared" ref="CC6:CK6" si="9">IF(CC7="",NA(),CC7)</f>
        <v>88.03</v>
      </c>
      <c r="CD6" s="21">
        <f t="shared" si="9"/>
        <v>88.93</v>
      </c>
      <c r="CE6" s="21">
        <f t="shared" si="9"/>
        <v>91.19</v>
      </c>
      <c r="CF6" s="21">
        <f t="shared" si="9"/>
        <v>88.17</v>
      </c>
      <c r="CG6" s="21">
        <f t="shared" si="9"/>
        <v>141.24</v>
      </c>
      <c r="CH6" s="21">
        <f t="shared" si="9"/>
        <v>142.03</v>
      </c>
      <c r="CI6" s="21">
        <f t="shared" si="9"/>
        <v>142.11000000000001</v>
      </c>
      <c r="CJ6" s="21">
        <f t="shared" si="9"/>
        <v>145.49</v>
      </c>
      <c r="CK6" s="21">
        <f t="shared" si="9"/>
        <v>144.28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61.7</v>
      </c>
      <c r="CS6" s="21">
        <f t="shared" si="10"/>
        <v>63.04</v>
      </c>
      <c r="CT6" s="21">
        <f t="shared" si="10"/>
        <v>60.55</v>
      </c>
      <c r="CU6" s="21">
        <f t="shared" si="10"/>
        <v>61.49</v>
      </c>
      <c r="CV6" s="21">
        <f t="shared" si="10"/>
        <v>62.15</v>
      </c>
      <c r="CW6" s="20" t="str">
        <f>IF(CW7="","",IF(CW7="-","【-】","【"&amp;SUBSTITUTE(TEXT(CW7,"#,##0.00"),"-","△")&amp;"】"))</f>
        <v>【60.13】</v>
      </c>
      <c r="CX6" s="21">
        <f>IF(CX7="",NA(),CX7)</f>
        <v>99.79</v>
      </c>
      <c r="CY6" s="21">
        <f t="shared" ref="CY6:DG6" si="11">IF(CY7="",NA(),CY7)</f>
        <v>99.79</v>
      </c>
      <c r="CZ6" s="21">
        <f t="shared" si="11"/>
        <v>99.78</v>
      </c>
      <c r="DA6" s="21">
        <f t="shared" si="11"/>
        <v>99.77</v>
      </c>
      <c r="DB6" s="21">
        <f t="shared" si="11"/>
        <v>99.78</v>
      </c>
      <c r="DC6" s="21">
        <f t="shared" si="11"/>
        <v>94.56</v>
      </c>
      <c r="DD6" s="21">
        <f t="shared" si="11"/>
        <v>94.75</v>
      </c>
      <c r="DE6" s="21">
        <f t="shared" si="11"/>
        <v>94.92</v>
      </c>
      <c r="DF6" s="21">
        <f t="shared" si="11"/>
        <v>95.01</v>
      </c>
      <c r="DG6" s="21">
        <f t="shared" si="11"/>
        <v>94.96</v>
      </c>
      <c r="DH6" s="20" t="str">
        <f>IF(DH7="","",IF(DH7="-","【-】","【"&amp;SUBSTITUTE(TEXT(DH7,"#,##0.00"),"-","△")&amp;"】"))</f>
        <v>【96.00】</v>
      </c>
      <c r="DI6" s="21">
        <f>IF(DI7="",NA(),DI7)</f>
        <v>20.3</v>
      </c>
      <c r="DJ6" s="21">
        <f t="shared" ref="DJ6:DR6" si="12">IF(DJ7="",NA(),DJ7)</f>
        <v>24.98</v>
      </c>
      <c r="DK6" s="21">
        <f t="shared" si="12"/>
        <v>29.45</v>
      </c>
      <c r="DL6" s="21">
        <f t="shared" si="12"/>
        <v>33.68</v>
      </c>
      <c r="DM6" s="21">
        <f t="shared" si="12"/>
        <v>37.630000000000003</v>
      </c>
      <c r="DN6" s="21">
        <f t="shared" si="12"/>
        <v>28.87</v>
      </c>
      <c r="DO6" s="21">
        <f t="shared" si="12"/>
        <v>31.34</v>
      </c>
      <c r="DP6" s="21">
        <f t="shared" si="12"/>
        <v>32.909999999999997</v>
      </c>
      <c r="DQ6" s="21">
        <f t="shared" si="12"/>
        <v>34.869999999999997</v>
      </c>
      <c r="DR6" s="21">
        <f t="shared" si="12"/>
        <v>36.700000000000003</v>
      </c>
      <c r="DS6" s="20" t="str">
        <f>IF(DS7="","",IF(DS7="-","【-】","【"&amp;SUBSTITUTE(TEXT(DS7,"#,##0.00"),"-","△")&amp;"】"))</f>
        <v>【42.20】</v>
      </c>
      <c r="DT6" s="21">
        <f>IF(DT7="",NA(),DT7)</f>
        <v>4.2300000000000004</v>
      </c>
      <c r="DU6" s="21">
        <f t="shared" ref="DU6:EC6" si="13">IF(DU7="",NA(),DU7)</f>
        <v>7.23</v>
      </c>
      <c r="DV6" s="21">
        <f t="shared" si="13"/>
        <v>9.6300000000000008</v>
      </c>
      <c r="DW6" s="21">
        <f t="shared" si="13"/>
        <v>10.24</v>
      </c>
      <c r="DX6" s="21">
        <f t="shared" si="13"/>
        <v>12.03</v>
      </c>
      <c r="DY6" s="21">
        <f t="shared" si="13"/>
        <v>5.64</v>
      </c>
      <c r="DZ6" s="21">
        <f t="shared" si="13"/>
        <v>6.43</v>
      </c>
      <c r="EA6" s="21">
        <f t="shared" si="13"/>
        <v>7.75</v>
      </c>
      <c r="EB6" s="21">
        <f t="shared" si="13"/>
        <v>9.44</v>
      </c>
      <c r="EC6" s="21">
        <f t="shared" si="13"/>
        <v>10.69</v>
      </c>
      <c r="ED6" s="20" t="str">
        <f>IF(ED7="","",IF(ED7="-","【-】","【"&amp;SUBSTITUTE(TEXT(ED7,"#,##0.00"),"-","△")&amp;"】"))</f>
        <v>【9.46】</v>
      </c>
      <c r="EE6" s="21">
        <f>IF(EE7="",NA(),EE7)</f>
        <v>7.0000000000000007E-2</v>
      </c>
      <c r="EF6" s="21">
        <f t="shared" ref="EF6:EN6" si="14">IF(EF7="",NA(),EF7)</f>
        <v>0.01</v>
      </c>
      <c r="EG6" s="21">
        <f t="shared" si="14"/>
        <v>0.02</v>
      </c>
      <c r="EH6" s="21">
        <f t="shared" si="14"/>
        <v>0.12</v>
      </c>
      <c r="EI6" s="21">
        <f t="shared" si="14"/>
        <v>0.62</v>
      </c>
      <c r="EJ6" s="21">
        <f t="shared" si="14"/>
        <v>0.19</v>
      </c>
      <c r="EK6" s="21">
        <f t="shared" si="14"/>
        <v>0.19</v>
      </c>
      <c r="EL6" s="21">
        <f t="shared" si="14"/>
        <v>0.21</v>
      </c>
      <c r="EM6" s="21">
        <f t="shared" si="14"/>
        <v>0.2</v>
      </c>
      <c r="EN6" s="21">
        <f t="shared" si="14"/>
        <v>0.22</v>
      </c>
      <c r="EO6" s="20" t="str">
        <f>IF(EO7="","",IF(EO7="-","【-】","【"&amp;SUBSTITUTE(TEXT(EO7,"#,##0.00"),"-","△")&amp;"】"))</f>
        <v>【0.19】</v>
      </c>
    </row>
    <row r="7" spans="1:148" s="22" customFormat="1" x14ac:dyDescent="0.2">
      <c r="A7" s="14"/>
      <c r="B7" s="23">
        <v>2024</v>
      </c>
      <c r="C7" s="23">
        <v>132241</v>
      </c>
      <c r="D7" s="23">
        <v>46</v>
      </c>
      <c r="E7" s="23">
        <v>17</v>
      </c>
      <c r="F7" s="23">
        <v>1</v>
      </c>
      <c r="G7" s="23">
        <v>0</v>
      </c>
      <c r="H7" s="23" t="s">
        <v>95</v>
      </c>
      <c r="I7" s="23" t="s">
        <v>96</v>
      </c>
      <c r="J7" s="23" t="s">
        <v>97</v>
      </c>
      <c r="K7" s="23" t="s">
        <v>98</v>
      </c>
      <c r="L7" s="23" t="s">
        <v>99</v>
      </c>
      <c r="M7" s="23" t="s">
        <v>100</v>
      </c>
      <c r="N7" s="24" t="s">
        <v>101</v>
      </c>
      <c r="O7" s="24">
        <v>97.98</v>
      </c>
      <c r="P7" s="24">
        <v>100</v>
      </c>
      <c r="Q7" s="24">
        <v>95.8</v>
      </c>
      <c r="R7" s="24">
        <v>2068</v>
      </c>
      <c r="S7" s="24">
        <v>148084</v>
      </c>
      <c r="T7" s="24">
        <v>21.01</v>
      </c>
      <c r="U7" s="24">
        <v>7048.26</v>
      </c>
      <c r="V7" s="24">
        <v>148335</v>
      </c>
      <c r="W7" s="24">
        <v>20.16</v>
      </c>
      <c r="X7" s="24">
        <v>7357.89</v>
      </c>
      <c r="Y7" s="24">
        <v>111.05</v>
      </c>
      <c r="Z7" s="24">
        <v>121.31</v>
      </c>
      <c r="AA7" s="24">
        <v>121.2</v>
      </c>
      <c r="AB7" s="24">
        <v>119.16</v>
      </c>
      <c r="AC7" s="24">
        <v>122.34</v>
      </c>
      <c r="AD7" s="24">
        <v>106.55</v>
      </c>
      <c r="AE7" s="24">
        <v>106.01</v>
      </c>
      <c r="AF7" s="24">
        <v>105.5</v>
      </c>
      <c r="AG7" s="24">
        <v>105.24</v>
      </c>
      <c r="AH7" s="24">
        <v>105.55</v>
      </c>
      <c r="AI7" s="24">
        <v>105.36</v>
      </c>
      <c r="AJ7" s="24">
        <v>0</v>
      </c>
      <c r="AK7" s="24">
        <v>0</v>
      </c>
      <c r="AL7" s="24">
        <v>0</v>
      </c>
      <c r="AM7" s="24">
        <v>0</v>
      </c>
      <c r="AN7" s="24">
        <v>0</v>
      </c>
      <c r="AO7" s="24">
        <v>5.95</v>
      </c>
      <c r="AP7" s="24">
        <v>5.27</v>
      </c>
      <c r="AQ7" s="24">
        <v>4.83</v>
      </c>
      <c r="AR7" s="24">
        <v>4.5</v>
      </c>
      <c r="AS7" s="24">
        <v>4.38</v>
      </c>
      <c r="AT7" s="24">
        <v>3.12</v>
      </c>
      <c r="AU7" s="24">
        <v>2533.7800000000002</v>
      </c>
      <c r="AV7" s="24">
        <v>2771.85</v>
      </c>
      <c r="AW7" s="24">
        <v>2215.0700000000002</v>
      </c>
      <c r="AX7" s="24">
        <v>2753.97</v>
      </c>
      <c r="AY7" s="24">
        <v>2399.61</v>
      </c>
      <c r="AZ7" s="24">
        <v>72.930000000000007</v>
      </c>
      <c r="BA7" s="24">
        <v>80.08</v>
      </c>
      <c r="BB7" s="24">
        <v>87.33</v>
      </c>
      <c r="BC7" s="24">
        <v>92.26</v>
      </c>
      <c r="BD7" s="24">
        <v>99.9</v>
      </c>
      <c r="BE7" s="24">
        <v>82.75</v>
      </c>
      <c r="BF7" s="24">
        <v>16.7</v>
      </c>
      <c r="BG7" s="24">
        <v>11.94</v>
      </c>
      <c r="BH7" s="24">
        <v>9.67</v>
      </c>
      <c r="BI7" s="24">
        <v>7.69</v>
      </c>
      <c r="BJ7" s="24">
        <v>6.12</v>
      </c>
      <c r="BK7" s="24">
        <v>730.52</v>
      </c>
      <c r="BL7" s="24">
        <v>672.33</v>
      </c>
      <c r="BM7" s="24">
        <v>668.8</v>
      </c>
      <c r="BN7" s="24">
        <v>652.79999999999995</v>
      </c>
      <c r="BO7" s="24">
        <v>624.62</v>
      </c>
      <c r="BP7" s="24">
        <v>602.55999999999995</v>
      </c>
      <c r="BQ7" s="24">
        <v>126.7</v>
      </c>
      <c r="BR7" s="24">
        <v>145.94999999999999</v>
      </c>
      <c r="BS7" s="24">
        <v>146.13</v>
      </c>
      <c r="BT7" s="24">
        <v>142.11000000000001</v>
      </c>
      <c r="BU7" s="24">
        <v>148.08000000000001</v>
      </c>
      <c r="BV7" s="24">
        <v>98.61</v>
      </c>
      <c r="BW7" s="24">
        <v>98.75</v>
      </c>
      <c r="BX7" s="24">
        <v>98.36</v>
      </c>
      <c r="BY7" s="24">
        <v>97.29</v>
      </c>
      <c r="BZ7" s="24">
        <v>99.29</v>
      </c>
      <c r="CA7" s="24">
        <v>97.94</v>
      </c>
      <c r="CB7" s="24">
        <v>89.01</v>
      </c>
      <c r="CC7" s="24">
        <v>88.03</v>
      </c>
      <c r="CD7" s="24">
        <v>88.93</v>
      </c>
      <c r="CE7" s="24">
        <v>91.19</v>
      </c>
      <c r="CF7" s="24">
        <v>88.17</v>
      </c>
      <c r="CG7" s="24">
        <v>141.24</v>
      </c>
      <c r="CH7" s="24">
        <v>142.03</v>
      </c>
      <c r="CI7" s="24">
        <v>142.11000000000001</v>
      </c>
      <c r="CJ7" s="24">
        <v>145.49</v>
      </c>
      <c r="CK7" s="24">
        <v>144.28</v>
      </c>
      <c r="CL7" s="24">
        <v>140.97999999999999</v>
      </c>
      <c r="CM7" s="24" t="s">
        <v>101</v>
      </c>
      <c r="CN7" s="24" t="s">
        <v>101</v>
      </c>
      <c r="CO7" s="24" t="s">
        <v>101</v>
      </c>
      <c r="CP7" s="24" t="s">
        <v>101</v>
      </c>
      <c r="CQ7" s="24" t="s">
        <v>101</v>
      </c>
      <c r="CR7" s="24">
        <v>61.7</v>
      </c>
      <c r="CS7" s="24">
        <v>63.04</v>
      </c>
      <c r="CT7" s="24">
        <v>60.55</v>
      </c>
      <c r="CU7" s="24">
        <v>61.49</v>
      </c>
      <c r="CV7" s="24">
        <v>62.15</v>
      </c>
      <c r="CW7" s="24">
        <v>60.13</v>
      </c>
      <c r="CX7" s="24">
        <v>99.79</v>
      </c>
      <c r="CY7" s="24">
        <v>99.79</v>
      </c>
      <c r="CZ7" s="24">
        <v>99.78</v>
      </c>
      <c r="DA7" s="24">
        <v>99.77</v>
      </c>
      <c r="DB7" s="24">
        <v>99.78</v>
      </c>
      <c r="DC7" s="24">
        <v>94.56</v>
      </c>
      <c r="DD7" s="24">
        <v>94.75</v>
      </c>
      <c r="DE7" s="24">
        <v>94.92</v>
      </c>
      <c r="DF7" s="24">
        <v>95.01</v>
      </c>
      <c r="DG7" s="24">
        <v>94.96</v>
      </c>
      <c r="DH7" s="24">
        <v>96</v>
      </c>
      <c r="DI7" s="24">
        <v>20.3</v>
      </c>
      <c r="DJ7" s="24">
        <v>24.98</v>
      </c>
      <c r="DK7" s="24">
        <v>29.45</v>
      </c>
      <c r="DL7" s="24">
        <v>33.68</v>
      </c>
      <c r="DM7" s="24">
        <v>37.630000000000003</v>
      </c>
      <c r="DN7" s="24">
        <v>28.87</v>
      </c>
      <c r="DO7" s="24">
        <v>31.34</v>
      </c>
      <c r="DP7" s="24">
        <v>32.909999999999997</v>
      </c>
      <c r="DQ7" s="24">
        <v>34.869999999999997</v>
      </c>
      <c r="DR7" s="24">
        <v>36.700000000000003</v>
      </c>
      <c r="DS7" s="24">
        <v>42.2</v>
      </c>
      <c r="DT7" s="24">
        <v>4.2300000000000004</v>
      </c>
      <c r="DU7" s="24">
        <v>7.23</v>
      </c>
      <c r="DV7" s="24">
        <v>9.6300000000000008</v>
      </c>
      <c r="DW7" s="24">
        <v>10.24</v>
      </c>
      <c r="DX7" s="24">
        <v>12.03</v>
      </c>
      <c r="DY7" s="24">
        <v>5.64</v>
      </c>
      <c r="DZ7" s="24">
        <v>6.43</v>
      </c>
      <c r="EA7" s="24">
        <v>7.75</v>
      </c>
      <c r="EB7" s="24">
        <v>9.44</v>
      </c>
      <c r="EC7" s="24">
        <v>10.69</v>
      </c>
      <c r="ED7" s="24">
        <v>9.4600000000000009</v>
      </c>
      <c r="EE7" s="24">
        <v>7.0000000000000007E-2</v>
      </c>
      <c r="EF7" s="24">
        <v>0.01</v>
      </c>
      <c r="EG7" s="24">
        <v>0.02</v>
      </c>
      <c r="EH7" s="24">
        <v>0.12</v>
      </c>
      <c r="EI7" s="24">
        <v>0.62</v>
      </c>
      <c r="EJ7" s="24">
        <v>0.19</v>
      </c>
      <c r="EK7" s="24">
        <v>0.19</v>
      </c>
      <c r="EL7" s="24">
        <v>0.21</v>
      </c>
      <c r="EM7" s="24">
        <v>0.2</v>
      </c>
      <c r="EN7" s="24">
        <v>0.22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110</v>
      </c>
      <c r="E13" t="s">
        <v>111</v>
      </c>
      <c r="F13" t="s">
        <v>109</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池永　充輝</cp:lastModifiedBy>
  <cp:lastPrinted>2026-01-20T06:43:00Z</cp:lastPrinted>
  <dcterms:created xsi:type="dcterms:W3CDTF">2025-12-23T05:59:33Z</dcterms:created>
  <dcterms:modified xsi:type="dcterms:W3CDTF">2026-01-20T08:20:57Z</dcterms:modified>
  <cp:category/>
</cp:coreProperties>
</file>