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04企画政策部\財政課\310_調査回答\R6年度\庁外※集計含む\070203〆　公営企業　経営比較分析表\04_都差し替え\"/>
    </mc:Choice>
  </mc:AlternateContent>
  <workbookProtection workbookAlgorithmName="SHA-512" workbookHashValue="KLn0ehaxDFOsJiyeceAYnJh7oimipHThuLjHlguQYbqUSbe0wvaaWO68LmzrQIxMELc0fI2oor01W11O492p3A==" workbookSaltValue="u/OWLss1TXm/uUV2q2ZJDQ=="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<sst xmlns="http://schemas.openxmlformats.org/spreadsheetml/2006/main" count="236" uniqueCount="116">
  <si>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</si>
  <si>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</si>
  <si>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</si>
  <si>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</si>
  <si>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</si>
  <si>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</si>
  <si>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</si>
  <si>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</si>
  <si>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</si>
  <si>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</si>
  <si>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</si>
  <si>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</si>
  <si>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</si>
  <si>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</si>
  <si>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</si>
  <si>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</si>
  <si>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</si>
  <si>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</si>
  <si>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</si>
  <si>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</si>
  <si>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</si>
  <si>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</si>
  <si>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</si>
  <si>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</si>
  <si>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</si>
  <si>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</si>
  <si>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</si>
  <si>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</si>
  <si>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</si>
  <si>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</si>
  <si>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</si>
  <si>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</si>
  <si>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</si>
  <si>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</si>
  <si>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</si>
  <si>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</si>
  <si>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</si>
  <si>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</si>
  <si>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</si>
  <si>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</si>
  <si>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</si>
  <si>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</si>
  <si>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</si>
  <si>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</si>
  <si>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</si>
  <si>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</si>
  <si>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</si>
  <si>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</si>
  <si>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</si>
  <si>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</si>
  <si>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</si>
  <si>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</si>
  <si>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</si>
  <si>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</si>
  <si>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</si>
  <si>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</si>
  <si>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</si>
  <si>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</si>
  <si>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</si>
  <si>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</si>
  <si>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</si>
  <si>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</si>
  <si>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</si>
  <si>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</si>
  <si>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</si>
  <si>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</si>
  <si>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</si>
  <si>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</si>
  <si>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</si>
  <si>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</si>
  <si>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</si>
  <si>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</si>
  <si>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</si>
  <si>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</si>
  <si>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</si>
  <si>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</si>
  <si>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</si>
  <si>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</si>
  <si>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</si>
  <si>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</si>
  <si>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</si>
  <si>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</si>
  <si>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</si>
  <si>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</si>
  <si>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</si>
  <si>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</si>
  <si>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</si>
  <si>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</si>
  <si>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</si>
  <si>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</si>
  <si>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</si>
  <si>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</si>
  <si>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</si>
  <si>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</si>
  <si>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</si>
  <si>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</si>
  <si>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多摩市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</si>
  <si>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</si>
  <si>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</si>
  <si>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</si>
  <si>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</si>
  <si>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</si>
  <si>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</si>
  <si>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</si>
  <si>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</si>
  <si>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</si>
  <si>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</si>
  <si>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</si>
  <si>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</si>
  <si>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</si>
  <si>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</si>
  <si>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</si>
  <si>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</si>
  <si>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多摩市では、下水道普及率が約100％に達しており、下水道施設（下水道管やポンプ施設等）の新たな設置工事はほとんどなく、すでに設置された施設の維持管理業務が中心となっている。そのため、近年、新規施設を建設するための財源とする企業債の借入れは行っておらず、過年度に借り入れた企業債の残高及び元金・利息の償還額が年々減少している。
　これにより、使用料収入に対する企業債残高の割合である④企業債残高対事業規模比率は非常に低いものとなっており、短期的な債務に対する支払い能力を示す③流動比率は、100％を大幅に上回っている。
　また、本市の下水道施設の多くは東京都からの移管による受贈財産であることから、減価償却費に占める長期前受金戻入の割合が大きく、１㎥あたりの汚水処理に係るコストを示す⑥汚水処理原価は、類似団体比較でも低くなっている。
　以上から、単年度の収支を示す①経常収支比率は、黒字であることを示す100％を超え、安定した経営状況を維持している。発生した余剰金については、将来発生する施設更新投資等の財源として確保している。</t>
    <phoneticPr fontId="4"/>
  </si>
  <si>
    <t>　管渠の老朽化度合いを示す②管渠老朽化率は近年増加傾向である。多くの下水道施設は急激な都市化に対応するため短期間に集中して整備が行われており、今後も標準的な耐用年数50年を超える施設が急増することとなるため、老朽化した施設の更新が課題となっている。
　③管渠改善率が前年度に比べて上昇したが、これは令和５年度に、中長期的な施設の更新計画である「多摩市下水道施設長寿命化（ストックマネジメント）計画」を一部改定し、改築を主とした管渠の更新を実施したことによる。引き続き財政状況を勘案しつつ、同計画に基づく取組を進めていく。</t>
    <rPh sb="127" eb="129">
      <t>カンキョ</t>
    </rPh>
    <rPh sb="129" eb="132">
      <t>カイゼンリツ</t>
    </rPh>
    <rPh sb="133" eb="136">
      <t>ゼンネンド</t>
    </rPh>
    <rPh sb="137" eb="138">
      <t>クラ</t>
    </rPh>
    <rPh sb="140" eb="142">
      <t>ジョウショウ</t>
    </rPh>
    <rPh sb="229" eb="230">
      <t>ヒ</t>
    </rPh>
    <rPh sb="231" eb="232">
      <t>ツヅ</t>
    </rPh>
    <rPh sb="233" eb="237">
      <t>ザイセイジョウキョウ</t>
    </rPh>
    <rPh sb="238" eb="240">
      <t>カンアン</t>
    </rPh>
    <rPh sb="251" eb="253">
      <t>トリクミ</t>
    </rPh>
    <rPh sb="254" eb="255">
      <t>スス</t>
    </rPh>
    <phoneticPr fontId="4"/>
  </si>
  <si>
    <t>　現在、非常に安定した経営状況を保っているものの、下水道施設の大量更新時期を目前に控えており、更新にあたっては、莫大な経費を要することとなる。一方、下水道使用料収入は、長期的には減少することが想定される。
　令和２年度に「多摩市下水道事業経営戦略」を策定、令和４年度に複数業務を一括して複数年契約する下水道施設包括的維持管理業務委託（第１期）を開始し、令和５年度には「多摩市下水道施設長寿命化（ストックマネジメント）計画」の一部改定を行った。また、令和７年度には下水道施設包括的維持管理業務委託（第２期）の開始を予定しており、将来にわたり安定的な経営が可能な基盤の構築を目指し、取組を継続している。</t>
    <rPh sb="167" eb="168">
      <t>ダイ</t>
    </rPh>
    <rPh sb="169" eb="170">
      <t>キ</t>
    </rPh>
    <rPh sb="217" eb="218">
      <t>オコナ</t>
    </rPh>
    <rPh sb="224" eb="226">
      <t>レイワ</t>
    </rPh>
    <rPh sb="227" eb="229">
      <t>ネンド</t>
    </rPh>
    <rPh sb="231" eb="234">
      <t>ゲスイドウ</t>
    </rPh>
    <rPh sb="234" eb="236">
      <t>シセツ</t>
    </rPh>
    <rPh sb="236" eb="239">
      <t>ホウカツテキ</t>
    </rPh>
    <rPh sb="239" eb="243">
      <t>イジカンリ</t>
    </rPh>
    <rPh sb="243" eb="245">
      <t>ギョウム</t>
    </rPh>
    <rPh sb="245" eb="247">
      <t>イタク</t>
    </rPh>
    <rPh sb="248" eb="249">
      <t>ダイ</t>
    </rPh>
    <rPh sb="250" eb="251">
      <t>キ</t>
    </rPh>
    <rPh sb="253" eb="255">
      <t>カイシ</t>
    </rPh>
    <rPh sb="256" eb="258">
      <t>ヨテイ</t>
    </rPh>
    <rPh sb="263" eb="265">
      <t>ショウライ</t>
    </rPh>
    <rPh sb="269" eb="272">
      <t>アンテイテキ</t>
    </rPh>
    <rPh sb="273" eb="275">
      <t>ケイエイ</t>
    </rPh>
    <rPh sb="276" eb="278">
      <t>カノウ</t>
    </rPh>
    <rPh sb="279" eb="281">
      <t>キバン</t>
    </rPh>
    <rPh sb="282" eb="284">
      <t>コウチク</t>
    </rPh>
    <rPh sb="285" eb="287">
      <t>メザ</t>
    </rPh>
    <rPh sb="289" eb="291">
      <t>トリク</t>
    </rPh>
    <rPh sb="292" eb="294">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</si>
</sst>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7.0000000000000007E-2</c:v>
                </c:pt>
                <c:pt idx="2">
                  <c:v>0.01</c:v>
                </c:pt>
                <c:pt idx="3">
                  <c:v>0.02</c:v>
                </c:pt>
                <c:pt idx="4">
                  <c:v>0.12</c:v>
                </c:pt>
              </c:numCache>
            </c:numRef>
          </c:val>
          <c:extLst>
            <c:ext xmlns:c16="http://schemas.microsoft.com/office/drawing/2014/chart" uri="{C3380CC4-5D6E-409C-BE32-E72D297353CC}">
              <c16:uniqueId val="{00000000-FE04-4F3B-93E1-3F57D5B570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FE04-4F3B-93E1-3F57D5B570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120.89</c:v>
                </c:pt>
                <c:pt idx="1">
                  <c:v>111.05</c:v>
                </c:pt>
                <c:pt idx="2">
                  <c:v>121.31</c:v>
                </c:pt>
                <c:pt idx="3">
                  <c:v>121.2</c:v>
                </c:pt>
                <c:pt idx="4">
                  <c:v>119.16</c:v>
                </c:pt>
              </c:numCache>
            </c:numRef>
          </c:val>
          <c:extLst>
            <c:ext xmlns:c16="http://schemas.microsoft.com/office/drawing/2014/chart" uri="{C3380CC4-5D6E-409C-BE32-E72D297353CC}">
              <c16:uniqueId val="{00000000-0237-4D70-916C-E3DA0E2439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0237-4D70-916C-E3DA0E2439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15.41</c:v>
                </c:pt>
                <c:pt idx="1">
                  <c:v>20.3</c:v>
                </c:pt>
                <c:pt idx="2">
                  <c:v>24.98</c:v>
                </c:pt>
                <c:pt idx="3">
                  <c:v>29.45</c:v>
                </c:pt>
                <c:pt idx="4">
                  <c:v>33.68</c:v>
                </c:pt>
              </c:numCache>
            </c:numRef>
          </c:val>
          <c:extLst>
            <c:ext xmlns:c16="http://schemas.microsoft.com/office/drawing/2014/chart" uri="{C3380CC4-5D6E-409C-BE32-E72D297353CC}">
              <c16:uniqueId val="{00000000-D39F-4D25-919F-651C14225D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D39F-4D25-919F-651C14225D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1.37</c:v>
                </c:pt>
                <c:pt idx="1">
                  <c:v>4.2300000000000004</c:v>
                </c:pt>
                <c:pt idx="2">
                  <c:v>7.23</c:v>
                </c:pt>
                <c:pt idx="3">
                  <c:v>9.6300000000000008</c:v>
                </c:pt>
                <c:pt idx="4">
                  <c:v>10.24</c:v>
                </c:pt>
              </c:numCache>
            </c:numRef>
          </c:val>
          <c:extLst>
            <c:ext xmlns:c16="http://schemas.microsoft.com/office/drawing/2014/chart" uri="{C3380CC4-5D6E-409C-BE32-E72D297353CC}">
              <c16:uniqueId val="{00000000-8DC3-4037-B126-59B3B130AF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8DC3-4037-B126-59B3B130AF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4-46F2-80F2-C4FAF824FB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3154-46F2-80F2-C4FAF824FB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1984.28</c:v>
                </c:pt>
                <c:pt idx="1">
                  <c:v>2533.7800000000002</c:v>
                </c:pt>
                <c:pt idx="2">
                  <c:v>2771.85</c:v>
                </c:pt>
                <c:pt idx="3">
                  <c:v>2215.0700000000002</c:v>
                </c:pt>
                <c:pt idx="4">
                  <c:v>2753.97</c:v>
                </c:pt>
              </c:numCache>
            </c:numRef>
          </c:val>
          <c:extLst>
            <c:ext xmlns:c16="http://schemas.microsoft.com/office/drawing/2014/chart" uri="{C3380CC4-5D6E-409C-BE32-E72D297353CC}">
              <c16:uniqueId val="{00000000-FD37-4DE6-83B7-D777883741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D37-4DE6-83B7-D777883741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16.89</c:v>
                </c:pt>
                <c:pt idx="1">
                  <c:v>16.7</c:v>
                </c:pt>
                <c:pt idx="2">
                  <c:v>11.94</c:v>
                </c:pt>
                <c:pt idx="3">
                  <c:v>9.67</c:v>
                </c:pt>
                <c:pt idx="4">
                  <c:v>7.69</c:v>
                </c:pt>
              </c:numCache>
            </c:numRef>
          </c:val>
          <c:extLst>
            <c:ext xmlns:c16="http://schemas.microsoft.com/office/drawing/2014/chart" uri="{C3380CC4-5D6E-409C-BE32-E72D297353CC}">
              <c16:uniqueId val="{00000000-E14D-4409-BC76-60E99B9796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E14D-4409-BC76-60E99B9796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146.41</c:v>
                </c:pt>
                <c:pt idx="1">
                  <c:v>126.7</c:v>
                </c:pt>
                <c:pt idx="2">
                  <c:v>145.94999999999999</c:v>
                </c:pt>
                <c:pt idx="3">
                  <c:v>146.13</c:v>
                </c:pt>
                <c:pt idx="4">
                  <c:v>142.11000000000001</c:v>
                </c:pt>
              </c:numCache>
            </c:numRef>
          </c:val>
          <c:extLst>
            <c:ext xmlns:c16="http://schemas.microsoft.com/office/drawing/2014/chart" uri="{C3380CC4-5D6E-409C-BE32-E72D297353CC}">
              <c16:uniqueId val="{00000000-A909-483A-9DE7-B409F58AA6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A909-483A-9DE7-B409F58AA6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91.88</c:v>
                </c:pt>
                <c:pt idx="1">
                  <c:v>89.01</c:v>
                </c:pt>
                <c:pt idx="2">
                  <c:v>88.03</c:v>
                </c:pt>
                <c:pt idx="3">
                  <c:v>88.93</c:v>
                </c:pt>
                <c:pt idx="4">
                  <c:v>91.19</c:v>
                </c:pt>
              </c:numCache>
            </c:numRef>
          </c:val>
          <c:extLst>
            <c:ext xmlns:c16="http://schemas.microsoft.com/office/drawing/2014/chart" uri="{C3380CC4-5D6E-409C-BE32-E72D297353CC}">
              <c16:uniqueId val="{00000000-838E-49ED-A6B9-6EFA022145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838E-49ED-A6B9-6EFA022145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C-46BB-973D-0B9E590C0A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1DBC-46BB-973D-0B9E590C0A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99.79</c:v>
                </c:pt>
                <c:pt idx="1">
                  <c:v>99.79</c:v>
                </c:pt>
                <c:pt idx="2">
                  <c:v>99.79</c:v>
                </c:pt>
                <c:pt idx="3">
                  <c:v>99.78</c:v>
                </c:pt>
                <c:pt idx="4">
                  <c:v>99.77</c:v>
                </c:pt>
              </c:numCache>
            </c:numRef>
          </c:val>
          <c:extLst>
            <c:ext xmlns:c16="http://schemas.microsoft.com/office/drawing/2014/chart" uri="{C3380CC4-5D6E-409C-BE32-E72D297353CC}">
              <c16:uniqueId val="{00000000-27E2-4223-9461-4C7B50187C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27E2-4223-9461-4C7B50187C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F1" sqref="F1"/>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多摩市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54">
        <f>データ!S6</f>
        <v>147776</v>
      </c>
      <c r="AM8" s="54"/>
      <c r="AN8" s="54"/>
      <c r="AO8" s="54"/>
      <c r="AP8" s="54"/>
      <c r="AQ8" s="54"/>
      <c r="AR8" s="54"/>
      <c r="AS8" s="54"/>
      <c r="AT8" s="53">
        <f>データ!T6</f>
        <v>21.01</v>
      </c>
      <c r="AU8" s="53"/>
      <c r="AV8" s="53"/>
      <c r="AW8" s="53"/>
      <c r="AX8" s="53"/>
      <c r="AY8" s="53"/>
      <c r="AZ8" s="53"/>
      <c r="BA8" s="53"/>
      <c r="BB8" s="53">
        <f>データ!U6</f>
        <v>7033.6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98.13</v>
      </c>
      <c r="J10" s="53"/>
      <c r="K10" s="53"/>
      <c r="L10" s="53"/>
      <c r="M10" s="53"/>
      <c r="N10" s="53"/>
      <c r="O10" s="53"/>
      <c r="P10" s="53">
        <f>データ!P6</f>
        <v>100</v>
      </c>
      <c r="Q10" s="53"/>
      <c r="R10" s="53"/>
      <c r="S10" s="53"/>
      <c r="T10" s="53"/>
      <c r="U10" s="53"/>
      <c r="V10" s="53"/>
      <c r="W10" s="53">
        <f>データ!Q6</f>
        <v>95.67</v>
      </c>
      <c r="X10" s="53"/>
      <c r="Y10" s="53"/>
      <c r="Z10" s="53"/>
      <c r="AA10" s="53"/>
      <c r="AB10" s="53"/>
      <c r="AC10" s="53"/>
      <c r="AD10" s="54">
        <f>データ!R6</f>
        <v>2068</v>
      </c>
      <c r="AE10" s="54"/>
      <c r="AF10" s="54"/>
      <c r="AG10" s="54"/>
      <c r="AH10" s="54"/>
      <c r="AI10" s="54"/>
      <c r="AJ10" s="54"/>
      <c r="AK10" s="2"/>
      <c r="AL10" s="54">
        <f>データ!V6</f>
        <v>147747</v>
      </c>
      <c r="AM10" s="54"/>
      <c r="AN10" s="54"/>
      <c r="AO10" s="54"/>
      <c r="AP10" s="54"/>
      <c r="AQ10" s="54"/>
      <c r="AR10" s="54"/>
      <c r="AS10" s="54"/>
      <c r="AT10" s="53">
        <f>データ!W6</f>
        <v>20.16</v>
      </c>
      <c r="AU10" s="53"/>
      <c r="AV10" s="53"/>
      <c r="AW10" s="53"/>
      <c r="AX10" s="53"/>
      <c r="AY10" s="53"/>
      <c r="AZ10" s="53"/>
      <c r="BA10" s="53"/>
      <c r="BB10" s="53">
        <f>データ!X6</f>
        <v>7328.72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jAFLoJmlFTeckms9qxCh/xJjvDXxbtwDGLNVoHb2MbyDu77v9cQnBu+H/nWIT7c93fe7JeJPBZRjnKEoqROnw==" saltValue="NQKJGdgo5rAC4wf6J++F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132241</v>
      </c>
      <c r="D6" s="19">
        <f t="shared" si="3"/>
        <v>46</v>
      </c>
      <c r="E6" s="19">
        <f t="shared" si="3"/>
        <v>17</v>
      </c>
      <c r="F6" s="19">
        <f t="shared" si="3"/>
        <v>1</v>
      </c>
      <c r="G6" s="19">
        <f t="shared" si="3"/>
        <v>0</v>
      </c>
      <c r="H6" s="19" t="str">
        <f t="shared" si="3"/>
        <v>東京都　多摩市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98.13</v>
      </c>
      <c r="P6" s="20">
        <f t="shared" si="3"/>
        <v>100</v>
      </c>
      <c r="Q6" s="20">
        <f t="shared" si="3"/>
        <v>95.67</v>
      </c>
      <c r="R6" s="20">
        <f t="shared" si="3"/>
        <v>2068</v>
      </c>
      <c r="S6" s="20">
        <f t="shared" si="3"/>
        <v>147776</v>
      </c>
      <c r="T6" s="20">
        <f t="shared" si="3"/>
        <v>21.01</v>
      </c>
      <c r="U6" s="20">
        <f t="shared" si="3"/>
        <v>7033.6</v>
      </c>
      <c r="V6" s="20">
        <f t="shared" si="3"/>
        <v>147747</v>
      </c>
      <c r="W6" s="20">
        <f t="shared" si="3"/>
        <v>20.16</v>
      </c>
      <c r="X6" s="20">
        <f t="shared" si="3"/>
        <v>7328.72</v>
      </c>
      <c r="Y6" s="21">
        <f>IF(Y7="",NA(),Y7)</f>
        <v>120.89</v>
      </c>
      <c r="Z6" s="21">
        <f t="shared" ref="Z6:AH6" si="4">IF(Z7="",NA(),Z7)</f>
        <v>111.05</v>
      </c>
      <c r="AA6" s="21">
        <f t="shared" si="4"/>
        <v>121.31</v>
      </c>
      <c r="AB6" s="21">
        <f t="shared" si="4"/>
        <v>121.2</v>
      </c>
      <c r="AC6" s="21">
        <f t="shared" si="4"/>
        <v>119.16</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1984.28</v>
      </c>
      <c r="AV6" s="21">
        <f t="shared" ref="AV6:BD6" si="6">IF(AV7="",NA(),AV7)</f>
        <v>2533.7800000000002</v>
      </c>
      <c r="AW6" s="21">
        <f t="shared" si="6"/>
        <v>2771.85</v>
      </c>
      <c r="AX6" s="21">
        <f t="shared" si="6"/>
        <v>2215.0700000000002</v>
      </c>
      <c r="AY6" s="21">
        <f t="shared" si="6"/>
        <v>2753.97</v>
      </c>
      <c r="AZ6" s="21">
        <f t="shared" si="6"/>
        <v>73.02</v>
      </c>
      <c r="BA6" s="21">
        <f t="shared" si="6"/>
        <v>72.930000000000007</v>
      </c>
      <c r="BB6" s="21">
        <f t="shared" si="6"/>
        <v>80.08</v>
      </c>
      <c r="BC6" s="21">
        <f t="shared" si="6"/>
        <v>87.33</v>
      </c>
      <c r="BD6" s="21">
        <f t="shared" si="6"/>
        <v>92.26</v>
      </c>
      <c r="BE6" s="20" t="str">
        <f>IF(BE7="","",IF(BE7="-","【-】","【"&amp;SUBSTITUTE(TEXT(BE7,"#,##0.00"),"-","△")&amp;"】"))</f>
        <v>【78.43】</v>
      </c>
      <c r="BF6" s="21">
        <f>IF(BF7="",NA(),BF7)</f>
        <v>16.89</v>
      </c>
      <c r="BG6" s="21">
        <f t="shared" ref="BG6:BO6" si="7">IF(BG7="",NA(),BG7)</f>
        <v>16.7</v>
      </c>
      <c r="BH6" s="21">
        <f t="shared" si="7"/>
        <v>11.94</v>
      </c>
      <c r="BI6" s="21">
        <f t="shared" si="7"/>
        <v>9.67</v>
      </c>
      <c r="BJ6" s="21">
        <f t="shared" si="7"/>
        <v>7.69</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146.41</v>
      </c>
      <c r="BR6" s="21">
        <f t="shared" ref="BR6:BZ6" si="8">IF(BR7="",NA(),BR7)</f>
        <v>126.7</v>
      </c>
      <c r="BS6" s="21">
        <f t="shared" si="8"/>
        <v>145.94999999999999</v>
      </c>
      <c r="BT6" s="21">
        <f t="shared" si="8"/>
        <v>146.13</v>
      </c>
      <c r="BU6" s="21">
        <f t="shared" si="8"/>
        <v>142.11000000000001</v>
      </c>
      <c r="BV6" s="21">
        <f t="shared" si="8"/>
        <v>97.91</v>
      </c>
      <c r="BW6" s="21">
        <f t="shared" si="8"/>
        <v>98.61</v>
      </c>
      <c r="BX6" s="21">
        <f t="shared" si="8"/>
        <v>98.75</v>
      </c>
      <c r="BY6" s="21">
        <f t="shared" si="8"/>
        <v>98.36</v>
      </c>
      <c r="BZ6" s="21">
        <f t="shared" si="8"/>
        <v>97.29</v>
      </c>
      <c r="CA6" s="20" t="str">
        <f>IF(CA7="","",IF(CA7="-","【-】","【"&amp;SUBSTITUTE(TEXT(CA7,"#,##0.00"),"-","△")&amp;"】"))</f>
        <v>【97.81】</v>
      </c>
      <c r="CB6" s="21">
        <f>IF(CB7="",NA(),CB7)</f>
        <v>91.88</v>
      </c>
      <c r="CC6" s="21">
        <f t="shared" ref="CC6:CK6" si="9">IF(CC7="",NA(),CC7)</f>
        <v>89.01</v>
      </c>
      <c r="CD6" s="21">
        <f t="shared" si="9"/>
        <v>88.03</v>
      </c>
      <c r="CE6" s="21">
        <f t="shared" si="9"/>
        <v>88.93</v>
      </c>
      <c r="CF6" s="21">
        <f t="shared" si="9"/>
        <v>91.19</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99.79</v>
      </c>
      <c r="CY6" s="21">
        <f t="shared" ref="CY6:DG6" si="11">IF(CY7="",NA(),CY7)</f>
        <v>99.79</v>
      </c>
      <c r="CZ6" s="21">
        <f t="shared" si="11"/>
        <v>99.79</v>
      </c>
      <c r="DA6" s="21">
        <f t="shared" si="11"/>
        <v>99.78</v>
      </c>
      <c r="DB6" s="21">
        <f t="shared" si="11"/>
        <v>99.77</v>
      </c>
      <c r="DC6" s="21">
        <f t="shared" si="11"/>
        <v>94.58</v>
      </c>
      <c r="DD6" s="21">
        <f t="shared" si="11"/>
        <v>94.56</v>
      </c>
      <c r="DE6" s="21">
        <f t="shared" si="11"/>
        <v>94.75</v>
      </c>
      <c r="DF6" s="21">
        <f t="shared" si="11"/>
        <v>94.92</v>
      </c>
      <c r="DG6" s="21">
        <f t="shared" si="11"/>
        <v>95.01</v>
      </c>
      <c r="DH6" s="20" t="str">
        <f>IF(DH7="","",IF(DH7="-","【-】","【"&amp;SUBSTITUTE(TEXT(DH7,"#,##0.00"),"-","△")&amp;"】"))</f>
        <v>【95.91】</v>
      </c>
      <c r="DI6" s="21">
        <f>IF(DI7="",NA(),DI7)</f>
        <v>15.41</v>
      </c>
      <c r="DJ6" s="21">
        <f t="shared" ref="DJ6:DR6" si="12">IF(DJ7="",NA(),DJ7)</f>
        <v>20.3</v>
      </c>
      <c r="DK6" s="21">
        <f t="shared" si="12"/>
        <v>24.98</v>
      </c>
      <c r="DL6" s="21">
        <f t="shared" si="12"/>
        <v>29.45</v>
      </c>
      <c r="DM6" s="21">
        <f t="shared" si="12"/>
        <v>33.68</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1.37</v>
      </c>
      <c r="DU6" s="21">
        <f t="shared" ref="DU6:EC6" si="13">IF(DU7="",NA(),DU7)</f>
        <v>4.2300000000000004</v>
      </c>
      <c r="DV6" s="21">
        <f t="shared" si="13"/>
        <v>7.23</v>
      </c>
      <c r="DW6" s="21">
        <f t="shared" si="13"/>
        <v>9.6300000000000008</v>
      </c>
      <c r="DX6" s="21">
        <f t="shared" si="13"/>
        <v>10.24</v>
      </c>
      <c r="DY6" s="21">
        <f t="shared" si="13"/>
        <v>4.95</v>
      </c>
      <c r="DZ6" s="21">
        <f t="shared" si="13"/>
        <v>5.64</v>
      </c>
      <c r="EA6" s="21">
        <f t="shared" si="13"/>
        <v>6.43</v>
      </c>
      <c r="EB6" s="21">
        <f t="shared" si="13"/>
        <v>7.75</v>
      </c>
      <c r="EC6" s="21">
        <f t="shared" si="13"/>
        <v>9.44</v>
      </c>
      <c r="ED6" s="20" t="str">
        <f>IF(ED7="","",IF(ED7="-","【-】","【"&amp;SUBSTITUTE(TEXT(ED7,"#,##0.00"),"-","△")&amp;"】"))</f>
        <v>【8.68】</v>
      </c>
      <c r="EE6" s="21">
        <f>IF(EE7="",NA(),EE7)</f>
        <v>0.27</v>
      </c>
      <c r="EF6" s="21">
        <f t="shared" ref="EF6:EN6" si="14">IF(EF7="",NA(),EF7)</f>
        <v>7.0000000000000007E-2</v>
      </c>
      <c r="EG6" s="21">
        <f t="shared" si="14"/>
        <v>0.01</v>
      </c>
      <c r="EH6" s="21">
        <f t="shared" si="14"/>
        <v>0.02</v>
      </c>
      <c r="EI6" s="21">
        <f t="shared" si="14"/>
        <v>0.12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132241</v>
      </c>
      <c r="D7" s="23">
        <v>46</v>
      </c>
      <c r="E7" s="23">
        <v>17</v>
      </c>
      <c r="F7" s="23">
        <v>1</v>
      </c>
      <c r="G7" s="23">
        <v>0</v>
      </c>
      <c r="H7" s="23" t="s">
        <v>96</v>
      </c>
      <c r="I7" s="23" t="s">
        <v>97</v>
      </c>
      <c r="J7" s="23" t="s">
        <v>98</v>
      </c>
      <c r="K7" s="23" t="s">
        <v>99</v>
      </c>
      <c r="L7" s="23" t="s">
        <v>100</v>
      </c>
      <c r="M7" s="23" t="s">
        <v>101</v>
      </c>
      <c r="N7" s="24" t="s">
        <v>102</v>
      </c>
      <c r="O7" s="24">
        <v>98.13</v>
      </c>
      <c r="P7" s="24">
        <v>100</v>
      </c>
      <c r="Q7" s="24">
        <v>95.67</v>
      </c>
      <c r="R7" s="24">
        <v>2068</v>
      </c>
      <c r="S7" s="24">
        <v>147776</v>
      </c>
      <c r="T7" s="24">
        <v>21.01</v>
      </c>
      <c r="U7" s="24">
        <v>7033.6</v>
      </c>
      <c r="V7" s="24">
        <v>147747</v>
      </c>
      <c r="W7" s="24">
        <v>20.16</v>
      </c>
      <c r="X7" s="24">
        <v>7328.72</v>
      </c>
      <c r="Y7" s="24">
        <v>120.89</v>
      </c>
      <c r="Z7" s="24">
        <v>111.05</v>
      </c>
      <c r="AA7" s="24">
        <v>121.31</v>
      </c>
      <c r="AB7" s="24">
        <v>121.2</v>
      </c>
      <c r="AC7" s="24">
        <v>119.16</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1984.28</v>
      </c>
      <c r="AV7" s="24">
        <v>2533.7800000000002</v>
      </c>
      <c r="AW7" s="24">
        <v>2771.85</v>
      </c>
      <c r="AX7" s="24">
        <v>2215.0700000000002</v>
      </c>
      <c r="AY7" s="24">
        <v>2753.97</v>
      </c>
      <c r="AZ7" s="24">
        <v>73.02</v>
      </c>
      <c r="BA7" s="24">
        <v>72.930000000000007</v>
      </c>
      <c r="BB7" s="24">
        <v>80.08</v>
      </c>
      <c r="BC7" s="24">
        <v>87.33</v>
      </c>
      <c r="BD7" s="24">
        <v>92.26</v>
      </c>
      <c r="BE7" s="24">
        <v>78.430000000000007</v>
      </c>
      <c r="BF7" s="24">
        <v>16.89</v>
      </c>
      <c r="BG7" s="24">
        <v>16.7</v>
      </c>
      <c r="BH7" s="24">
        <v>11.94</v>
      </c>
      <c r="BI7" s="24">
        <v>9.67</v>
      </c>
      <c r="BJ7" s="24">
        <v>7.69</v>
      </c>
      <c r="BK7" s="24">
        <v>708.89</v>
      </c>
      <c r="BL7" s="24">
        <v>730.52</v>
      </c>
      <c r="BM7" s="24">
        <v>672.33</v>
      </c>
      <c r="BN7" s="24">
        <v>668.8</v>
      </c>
      <c r="BO7" s="24">
        <v>652.79999999999995</v>
      </c>
      <c r="BP7" s="24">
        <v>630.82000000000005</v>
      </c>
      <c r="BQ7" s="24">
        <v>146.41</v>
      </c>
      <c r="BR7" s="24">
        <v>126.7</v>
      </c>
      <c r="BS7" s="24">
        <v>145.94999999999999</v>
      </c>
      <c r="BT7" s="24">
        <v>146.13</v>
      </c>
      <c r="BU7" s="24">
        <v>142.11000000000001</v>
      </c>
      <c r="BV7" s="24">
        <v>97.91</v>
      </c>
      <c r="BW7" s="24">
        <v>98.61</v>
      </c>
      <c r="BX7" s="24">
        <v>98.75</v>
      </c>
      <c r="BY7" s="24">
        <v>98.36</v>
      </c>
      <c r="BZ7" s="24">
        <v>97.29</v>
      </c>
      <c r="CA7" s="24">
        <v>97.81</v>
      </c>
      <c r="CB7" s="24">
        <v>91.88</v>
      </c>
      <c r="CC7" s="24">
        <v>89.01</v>
      </c>
      <c r="CD7" s="24">
        <v>88.03</v>
      </c>
      <c r="CE7" s="24">
        <v>88.93</v>
      </c>
      <c r="CF7" s="24">
        <v>91.19</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99.79</v>
      </c>
      <c r="CY7" s="24">
        <v>99.79</v>
      </c>
      <c r="CZ7" s="24">
        <v>99.79</v>
      </c>
      <c r="DA7" s="24">
        <v>99.78</v>
      </c>
      <c r="DB7" s="24">
        <v>99.77</v>
      </c>
      <c r="DC7" s="24">
        <v>94.58</v>
      </c>
      <c r="DD7" s="24">
        <v>94.56</v>
      </c>
      <c r="DE7" s="24">
        <v>94.75</v>
      </c>
      <c r="DF7" s="24">
        <v>94.92</v>
      </c>
      <c r="DG7" s="24">
        <v>95.01</v>
      </c>
      <c r="DH7" s="24">
        <v>95.91</v>
      </c>
      <c r="DI7" s="24">
        <v>15.41</v>
      </c>
      <c r="DJ7" s="24">
        <v>20.3</v>
      </c>
      <c r="DK7" s="24">
        <v>24.98</v>
      </c>
      <c r="DL7" s="24">
        <v>29.45</v>
      </c>
      <c r="DM7" s="24">
        <v>33.68</v>
      </c>
      <c r="DN7" s="24">
        <v>31.01</v>
      </c>
      <c r="DO7" s="24">
        <v>28.87</v>
      </c>
      <c r="DP7" s="24">
        <v>31.34</v>
      </c>
      <c r="DQ7" s="24">
        <v>32.909999999999997</v>
      </c>
      <c r="DR7" s="24">
        <v>34.869999999999997</v>
      </c>
      <c r="DS7" s="24">
        <v>41.09</v>
      </c>
      <c r="DT7" s="24">
        <v>1.37</v>
      </c>
      <c r="DU7" s="24">
        <v>4.2300000000000004</v>
      </c>
      <c r="DV7" s="24">
        <v>7.23</v>
      </c>
      <c r="DW7" s="24">
        <v>9.6300000000000008</v>
      </c>
      <c r="DX7" s="24">
        <v>10.24</v>
      </c>
      <c r="DY7" s="24">
        <v>4.95</v>
      </c>
      <c r="DZ7" s="24">
        <v>5.64</v>
      </c>
      <c r="EA7" s="24">
        <v>6.43</v>
      </c>
      <c r="EB7" s="24">
        <v>7.75</v>
      </c>
      <c r="EC7" s="24">
        <v>9.44</v>
      </c>
      <c r="ED7" s="24">
        <v>8.68</v>
      </c>
      <c r="EE7" s="24">
        <v>0.27</v>
      </c>
      <c r="EF7" s="24">
        <v>7.0000000000000007E-2</v>
      </c>
      <c r="EG7" s="24">
        <v>0.01</v>
      </c>
      <c r="EH7" s="24">
        <v>0.02</v>
      </c>
      <c r="EI7" s="24">
        <v>0.12</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ｼﾝﾐ ｹﾝﾀ</cp:lastModifiedBy>
  <dcterms:created xsi:type="dcterms:W3CDTF">2025-01-24T07:00:48Z</dcterms:created>
  <dcterms:modified xsi:type="dcterms:W3CDTF">2025-01-31T01:55:02Z</dcterms:modified>
  <cp:category/>
</cp:coreProperties>
</file>