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53.251\道路下水道課\■旧　下水道課\■業務G\Ⓐ起債・財政課調査関係\令和7年度\△2026年1月28日〆（経営比較分析表）\20260116165014_Fw_【東京都市町村課：1月28日（水）〆】公営企業に係る経営比較分析表（令和6年度決算）の分析等について（依頼）\回答\"/>
    </mc:Choice>
  </mc:AlternateContent>
  <workbookProtection workbookAlgorithmName="SHA-512" workbookHashValue="VWftqdqrnHnezgiZrB17y4K2BzHoxO5xhWquF0BgW9+3da3d2DOkmKToZAcpdlX56tiJ9EfmQsmzeuqpa3r8Qw==" workbookSaltValue="8NCF0n8jGoLjt9Al51ugr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<sst xmlns="http://schemas.openxmlformats.org/spreadsheetml/2006/main" count="236" uniqueCount="116">
  <si>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</si>
  <si>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</si>
  <si>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</si>
  <si>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</si>
  <si>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</si>
  <si>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</si>
  <si>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</si>
  <si>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</si>
  <si>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</si>
  <si>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</si>
  <si>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</si>
  <si>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</si>
  <si>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</si>
  <si>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</si>
  <si>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</si>
  <si>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</si>
  <si>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</si>
  <si>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</si>
  <si>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</si>
  <si>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</si>
  <si>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</si>
  <si>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</si>
  <si>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</si>
  <si>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</si>
  <si>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</si>
  <si>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</si>
  <si>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</si>
  <si>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</si>
  <si>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</si>
  <si>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</si>
  <si>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</si>
  <si>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</si>
  <si>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</si>
  <si>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</si>
  <si>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</si>
  <si>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</si>
  <si>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</si>
  <si>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</si>
  <si>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</si>
  <si>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</si>
  <si>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</si>
  <si>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</si>
  <si>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</si>
  <si>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</si>
  <si>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</si>
  <si>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</si>
  <si>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</si>
  <si>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</si>
  <si>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</si>
  <si>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</si>
  <si>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</si>
  <si>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</si>
  <si>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</si>
  <si>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</si>
  <si>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</si>
  <si>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</si>
  <si>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</si>
  <si>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</si>
  <si>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</si>
  <si>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</si>
  <si>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</si>
  <si>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</si>
  <si>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</si>
  <si>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</si>
  <si>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</si>
  <si>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</si>
  <si>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</si>
  <si>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</si>
  <si>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</si>
  <si>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</si>
  <si>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</si>
  <si>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</si>
  <si>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</si>
  <si>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</si>
  <si>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</si>
  <si>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</si>
  <si>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</si>
  <si>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</si>
  <si>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</si>
  <si>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</si>
  <si>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</si>
  <si>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</si>
  <si>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</si>
  <si>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</si>
  <si>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</si>
  <si>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</si>
  <si>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</si>
  <si>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</si>
  <si>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</si>
  <si>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</si>
  <si>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</si>
  <si>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</si>
  <si>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</si>
  <si>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</si>
  <si>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</si>
  <si>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</si>
  <si>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武蔵村山市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</si>
  <si>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</si>
  <si>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</si>
  <si>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</si>
  <si>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</si>
  <si>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</si>
  <si>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</si>
  <si>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</si>
  <si>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</si>
  <si>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</si>
  <si>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</si>
  <si>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</si>
  <si>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</si>
  <si>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</si>
  <si>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</si>
  <si>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</si>
  <si>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</si>
  <si>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
①経常収支比率は100％を超えており、経営の健全性に問題はない。
②累積欠損金比率は0％であり、経営の健全性に問題はない。
③流動比率は100％を大きく超えており、短期的な債務に対する支払い能力に問題はない。
④企業債残高対象事業規模比率は、平均値と比べ大幅に低く良好な状況であると考えられる。
⑤経費回収率は100％を超えており、使用料で回収すべき経費をすべて使用料で賄うことができている。
⑥汚水処理原価は平均値を下回っており、汚水処理に係るコストについて適切な状態であると考えられる。
⑧水洗化率はほぼ100％である。
【分析】
　流域下水道維持管理負担金の単価改定、流域下水道雨水幹線の整備、多摩都市モノレール延伸事業における新青梅街道拡幅事業に伴う汚水管移設工事などによる大幅な支出の増加が直近の課題であり、このままでは経営の健全性を保つことが困難であることは明白である。</t>
    <rPh sb="1" eb="3">
      <t>ゲンジョウ</t>
    </rPh>
    <rPh sb="6" eb="12">
      <t>ケイジョウシュウシヒリツ</t>
    </rPh>
    <rPh sb="18" eb="19">
      <t>コ</t>
    </rPh>
    <rPh sb="53" eb="55">
      <t>ケイエイ</t>
    </rPh>
    <rPh sb="56" eb="59">
      <t>ケンゼンセイ</t>
    </rPh>
    <rPh sb="60" eb="62">
      <t>モンダイ</t>
    </rPh>
    <rPh sb="78" eb="79">
      <t>オオ</t>
    </rPh>
    <rPh sb="81" eb="82">
      <t>コ</t>
    </rPh>
    <rPh sb="87" eb="90">
      <t>タンキテキ</t>
    </rPh>
    <rPh sb="91" eb="93">
      <t>サイム</t>
    </rPh>
    <rPh sb="94" eb="95">
      <t>タイ</t>
    </rPh>
    <rPh sb="97" eb="99">
      <t>シハラ</t>
    </rPh>
    <rPh sb="100" eb="102">
      <t>ノウリョク</t>
    </rPh>
    <rPh sb="103" eb="105">
      <t>モンダイ</t>
    </rPh>
    <rPh sb="146" eb="147">
      <t>カンガ</t>
    </rPh>
    <rPh sb="154" eb="156">
      <t>ケイヒ</t>
    </rPh>
    <rPh sb="156" eb="158">
      <t>カイシュウ</t>
    </rPh>
    <rPh sb="158" eb="159">
      <t>リツ</t>
    </rPh>
    <rPh sb="165" eb="166">
      <t>コ</t>
    </rPh>
    <rPh sb="171" eb="174">
      <t>シヨウリョウ</t>
    </rPh>
    <rPh sb="175" eb="177">
      <t>カイシュウ</t>
    </rPh>
    <rPh sb="180" eb="182">
      <t>ケイヒ</t>
    </rPh>
    <rPh sb="186" eb="188">
      <t>シヨウ</t>
    </rPh>
    <rPh sb="188" eb="189">
      <t>リョウ</t>
    </rPh>
    <rPh sb="190" eb="191">
      <t>マカナ</t>
    </rPh>
    <rPh sb="203" eb="205">
      <t>オスイ</t>
    </rPh>
    <rPh sb="205" eb="207">
      <t>ショリ</t>
    </rPh>
    <rPh sb="207" eb="209">
      <t>ゲンカ</t>
    </rPh>
    <rPh sb="210" eb="213">
      <t>ヘイキンチ</t>
    </rPh>
    <rPh sb="214" eb="216">
      <t>シタマワ</t>
    </rPh>
    <rPh sb="221" eb="223">
      <t>オスイ</t>
    </rPh>
    <rPh sb="223" eb="225">
      <t>ショリ</t>
    </rPh>
    <rPh sb="226" eb="227">
      <t>カカワ</t>
    </rPh>
    <rPh sb="235" eb="237">
      <t>テキセツ</t>
    </rPh>
    <rPh sb="238" eb="240">
      <t>ジョウタイ</t>
    </rPh>
    <rPh sb="244" eb="245">
      <t>カンガ</t>
    </rPh>
    <rPh sb="252" eb="255">
      <t>スイセンカ</t>
    </rPh>
    <rPh sb="255" eb="256">
      <t>リツ</t>
    </rPh>
    <rPh sb="270" eb="272">
      <t>ブンセキ</t>
    </rPh>
    <rPh sb="275" eb="277">
      <t>リュウイキ</t>
    </rPh>
    <rPh sb="277" eb="280">
      <t>ゲスイドウ</t>
    </rPh>
    <rPh sb="280" eb="282">
      <t>イジ</t>
    </rPh>
    <rPh sb="282" eb="284">
      <t>カンリ</t>
    </rPh>
    <rPh sb="284" eb="287">
      <t>フタンキン</t>
    </rPh>
    <rPh sb="288" eb="290">
      <t>タンカ</t>
    </rPh>
    <rPh sb="290" eb="292">
      <t>カイテイ</t>
    </rPh>
    <rPh sb="293" eb="298">
      <t>リュウイキゲスイドウ</t>
    </rPh>
    <rPh sb="306" eb="308">
      <t>タマ</t>
    </rPh>
    <rPh sb="308" eb="310">
      <t>トシ</t>
    </rPh>
    <rPh sb="315" eb="317">
      <t>エンシン</t>
    </rPh>
    <rPh sb="317" eb="319">
      <t>ジギョウ</t>
    </rPh>
    <rPh sb="323" eb="324">
      <t>シン</t>
    </rPh>
    <rPh sb="324" eb="328">
      <t>オウメカイドウ</t>
    </rPh>
    <rPh sb="328" eb="330">
      <t>カクフク</t>
    </rPh>
    <rPh sb="330" eb="332">
      <t>ジギョウ</t>
    </rPh>
    <rPh sb="333" eb="334">
      <t>トモナ</t>
    </rPh>
    <rPh sb="335" eb="337">
      <t>オスイ</t>
    </rPh>
    <rPh sb="337" eb="338">
      <t>カン</t>
    </rPh>
    <rPh sb="338" eb="340">
      <t>イセツ</t>
    </rPh>
    <rPh sb="340" eb="342">
      <t>コウジ</t>
    </rPh>
    <rPh sb="347" eb="349">
      <t>オオハバ</t>
    </rPh>
    <rPh sb="350" eb="352">
      <t>シシュツ</t>
    </rPh>
    <rPh sb="353" eb="355">
      <t>ゾウカ</t>
    </rPh>
    <rPh sb="356" eb="358">
      <t>チョッキン</t>
    </rPh>
    <rPh sb="359" eb="361">
      <t>カダイ</t>
    </rPh>
    <rPh sb="371" eb="373">
      <t>ケイエイ</t>
    </rPh>
    <rPh sb="374" eb="377">
      <t>ケンゼンセイ</t>
    </rPh>
    <rPh sb="378" eb="379">
      <t>タモ</t>
    </rPh>
    <rPh sb="383" eb="385">
      <t>コンナン</t>
    </rPh>
    <rPh sb="391" eb="393">
      <t>メイハク</t>
    </rPh>
    <phoneticPr fontId="4"/>
  </si>
  <si>
    <t>　「1.経営の健全性・効率性について」で述べた課題に加え、人口減少による有収水量の低下による使用料収入の低下や、物価高騰による営業費用の増加など避けようのない課題に直面しており、下水道使用料改定を含めた根本的な解決策を検討する必要がある。
　また、職員数の慢性的な不足も課題であり、特に技術職職員の確保が困難となっているため、ウォーターPPPによる官民連携を促進することが必要である。</t>
    <rPh sb="26" eb="27">
      <t>クワ</t>
    </rPh>
    <rPh sb="29" eb="33">
      <t>ジンコウゲンショウ</t>
    </rPh>
    <rPh sb="36" eb="40">
      <t>ユウシュウスイリョウ</t>
    </rPh>
    <rPh sb="41" eb="43">
      <t>テイカ</t>
    </rPh>
    <rPh sb="46" eb="49">
      <t>シヨウリョウ</t>
    </rPh>
    <rPh sb="49" eb="51">
      <t>シュウニュウ</t>
    </rPh>
    <rPh sb="52" eb="54">
      <t>テイカ</t>
    </rPh>
    <rPh sb="56" eb="60">
      <t>ブッカコウトウ</t>
    </rPh>
    <rPh sb="63" eb="65">
      <t>エイギョウ</t>
    </rPh>
    <rPh sb="65" eb="67">
      <t>ヒヨウ</t>
    </rPh>
    <rPh sb="68" eb="70">
      <t>ゾウカ</t>
    </rPh>
    <rPh sb="72" eb="73">
      <t>サ</t>
    </rPh>
    <rPh sb="79" eb="81">
      <t>カダイ</t>
    </rPh>
    <rPh sb="82" eb="84">
      <t>チョクメン</t>
    </rPh>
    <rPh sb="89" eb="97">
      <t>ゲスイドウシヨウリョウカイテイ</t>
    </rPh>
    <rPh sb="98" eb="99">
      <t>フク</t>
    </rPh>
    <rPh sb="101" eb="104">
      <t>コンポンテキ</t>
    </rPh>
    <rPh sb="105" eb="108">
      <t>カイケツサク</t>
    </rPh>
    <rPh sb="109" eb="111">
      <t>ケントウ</t>
    </rPh>
    <rPh sb="113" eb="115">
      <t>ヒツヨウ</t>
    </rPh>
    <rPh sb="174" eb="176">
      <t>カンミン</t>
    </rPh>
    <rPh sb="176" eb="178">
      <t>レンケイ</t>
    </rPh>
    <rPh sb="179" eb="181">
      <t>ソクシン</t>
    </rPh>
    <rPh sb="186" eb="188">
      <t>ヒツヨウ</t>
    </rPh>
    <phoneticPr fontId="4"/>
  </si>
  <si>
    <t>【現状】　
　武蔵村山市において下水道整備を開始した当初に布設した管きょについては、布設から５０年以上が経過しており、標準的な耐用年数５０年を超過している。
【分析】
　平成３０年度に策定した「武蔵村山市下水道ストックマネジメント計画」によって、費用の平準化を図りながら管きょの調査及び改築や更新を行っている。
　しかし、ストックマネジメントによる費用の平準化をもってしても、「1.経営の健全性・効率性について」で述べた課題などによって、その費用の確保が困難となる可能性は否定できない。</t>
    <rPh sb="1" eb="3">
      <t>ゲンジョウ</t>
    </rPh>
    <rPh sb="7" eb="12">
      <t>ムサシムラヤマシ</t>
    </rPh>
    <rPh sb="16" eb="19">
      <t>ゲスイドウ</t>
    </rPh>
    <rPh sb="19" eb="21">
      <t>セイビ</t>
    </rPh>
    <rPh sb="22" eb="24">
      <t>カイシ</t>
    </rPh>
    <rPh sb="26" eb="28">
      <t>トウショ</t>
    </rPh>
    <rPh sb="33" eb="34">
      <t>カン</t>
    </rPh>
    <rPh sb="42" eb="44">
      <t>フセツ</t>
    </rPh>
    <rPh sb="48" eb="49">
      <t>ネン</t>
    </rPh>
    <rPh sb="49" eb="51">
      <t>イジョウ</t>
    </rPh>
    <rPh sb="52" eb="54">
      <t>ケイカ</t>
    </rPh>
    <rPh sb="59" eb="62">
      <t>ヒョウジュンテキ</t>
    </rPh>
    <rPh sb="63" eb="65">
      <t>タイヨウ</t>
    </rPh>
    <rPh sb="65" eb="67">
      <t>ネンスウ</t>
    </rPh>
    <rPh sb="69" eb="70">
      <t>ネン</t>
    </rPh>
    <rPh sb="71" eb="73">
      <t>チョウカ</t>
    </rPh>
    <rPh sb="81" eb="83">
      <t>ブンセキ</t>
    </rPh>
    <rPh sb="86" eb="88">
      <t>ヘイセイ</t>
    </rPh>
    <rPh sb="90" eb="91">
      <t>ネン</t>
    </rPh>
    <rPh sb="91" eb="92">
      <t>ド</t>
    </rPh>
    <rPh sb="93" eb="95">
      <t>サクテイ</t>
    </rPh>
    <rPh sb="98" eb="103">
      <t>ムサシムラヤマシ</t>
    </rPh>
    <rPh sb="103" eb="106">
      <t>ゲスイドウ</t>
    </rPh>
    <rPh sb="116" eb="118">
      <t>ケイカク</t>
    </rPh>
    <rPh sb="124" eb="126">
      <t>ヒヨウ</t>
    </rPh>
    <rPh sb="127" eb="130">
      <t>ヘイジュンカ</t>
    </rPh>
    <rPh sb="131" eb="132">
      <t>ハカ</t>
    </rPh>
    <rPh sb="136" eb="137">
      <t>カン</t>
    </rPh>
    <rPh sb="140" eb="142">
      <t>チョウサ</t>
    </rPh>
    <rPh sb="142" eb="143">
      <t>オヨ</t>
    </rPh>
    <rPh sb="144" eb="146">
      <t>カイチク</t>
    </rPh>
    <rPh sb="147" eb="149">
      <t>コウシン</t>
    </rPh>
    <rPh sb="150" eb="151">
      <t>オコナ</t>
    </rPh>
    <rPh sb="175" eb="177">
      <t>ヒヨウ</t>
    </rPh>
    <rPh sb="178" eb="181">
      <t>ヘイジュンカ</t>
    </rPh>
    <rPh sb="211" eb="213">
      <t>カダイ</t>
    </rPh>
    <rPh sb="222" eb="224">
      <t>ヒヨウ</t>
    </rPh>
    <rPh sb="225" eb="227">
      <t>カクホ</t>
    </rPh>
    <rPh sb="228" eb="230">
      <t>コンナン</t>
    </rPh>
    <rPh sb="233" eb="236">
      <t>カノウセイ</t>
    </rPh>
    <rPh sb="237" eb="239">
      <t>ヒテイ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</si>
</sst>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11F-4FAD-B1D5-3C1EF447C9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711F-4FAD-B1D5-3C1EF447C9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1F-49D2-8287-242FB30A81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B11F-49D2-8287-242FB30A81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99.65</c:v>
                </c:pt>
                <c:pt idx="1">
                  <c:v>99.66</c:v>
                </c:pt>
                <c:pt idx="2">
                  <c:v>99.67</c:v>
                </c:pt>
                <c:pt idx="3">
                  <c:v>99.7</c:v>
                </c:pt>
                <c:pt idx="4">
                  <c:v>99.73</c:v>
                </c:pt>
              </c:numCache>
            </c:numRef>
          </c:val>
          <c:extLst>
            <c:ext xmlns:c16="http://schemas.microsoft.com/office/drawing/2014/chart" uri="{C3380CC4-5D6E-409C-BE32-E72D297353CC}">
              <c16:uniqueId val="{00000000-FBC9-4E67-A26A-EF09695B88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FBC9-4E67-A26A-EF09695B88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109.53</c:v>
                </c:pt>
                <c:pt idx="1">
                  <c:v>106.48</c:v>
                </c:pt>
                <c:pt idx="2">
                  <c:v>109.13</c:v>
                </c:pt>
                <c:pt idx="3">
                  <c:v>103.68</c:v>
                </c:pt>
                <c:pt idx="4">
                  <c:v>105.22</c:v>
                </c:pt>
              </c:numCache>
            </c:numRef>
          </c:val>
          <c:extLst>
            <c:ext xmlns:c16="http://schemas.microsoft.com/office/drawing/2014/chart" uri="{C3380CC4-5D6E-409C-BE32-E72D297353CC}">
              <c16:uniqueId val="{00000000-FD9B-431E-821E-E96CDC3B0C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FD9B-431E-821E-E96CDC3B0C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5.16</c:v>
                </c:pt>
                <c:pt idx="1">
                  <c:v>10.18</c:v>
                </c:pt>
                <c:pt idx="2">
                  <c:v>15.18</c:v>
                </c:pt>
                <c:pt idx="3">
                  <c:v>19.940000000000001</c:v>
                </c:pt>
                <c:pt idx="4">
                  <c:v>24.53</c:v>
                </c:pt>
              </c:numCache>
            </c:numRef>
          </c:val>
          <c:extLst>
            <c:ext xmlns:c16="http://schemas.microsoft.com/office/drawing/2014/chart" uri="{C3380CC4-5D6E-409C-BE32-E72D297353CC}">
              <c16:uniqueId val="{00000000-2569-4292-A0F6-0E37FFDF0F9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2569-4292-A0F6-0E37FFDF0F9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1D-4AF5-B757-0F3EF7B88D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411D-4AF5-B757-0F3EF7B88D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96-407A-A7F6-B13CB88AFF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5996-407A-A7F6-B13CB88AFF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112.89</c:v>
                </c:pt>
                <c:pt idx="1">
                  <c:v>191.2</c:v>
                </c:pt>
                <c:pt idx="2">
                  <c:v>308.37</c:v>
                </c:pt>
                <c:pt idx="3">
                  <c:v>328.29</c:v>
                </c:pt>
                <c:pt idx="4">
                  <c:v>269.89999999999998</c:v>
                </c:pt>
              </c:numCache>
            </c:numRef>
          </c:val>
          <c:extLst>
            <c:ext xmlns:c16="http://schemas.microsoft.com/office/drawing/2014/chart" uri="{C3380CC4-5D6E-409C-BE32-E72D297353CC}">
              <c16:uniqueId val="{00000000-6BC3-430D-AED4-5CA03F43A1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6BC3-430D-AED4-5CA03F43A1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92.19</c:v>
                </c:pt>
                <c:pt idx="1">
                  <c:v>87.37</c:v>
                </c:pt>
                <c:pt idx="2">
                  <c:v>92.86</c:v>
                </c:pt>
                <c:pt idx="3">
                  <c:v>116.09</c:v>
                </c:pt>
                <c:pt idx="4">
                  <c:v>178.17</c:v>
                </c:pt>
              </c:numCache>
            </c:numRef>
          </c:val>
          <c:extLst>
            <c:ext xmlns:c16="http://schemas.microsoft.com/office/drawing/2014/chart" uri="{C3380CC4-5D6E-409C-BE32-E72D297353CC}">
              <c16:uniqueId val="{00000000-930C-4AA7-BDC6-0B40E21A0E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930C-4AA7-BDC6-0B40E21A0E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111.25</c:v>
                </c:pt>
                <c:pt idx="1">
                  <c:v>106.16</c:v>
                </c:pt>
                <c:pt idx="2">
                  <c:v>109.19</c:v>
                </c:pt>
                <c:pt idx="3">
                  <c:v>101.89</c:v>
                </c:pt>
                <c:pt idx="4">
                  <c:v>104.82</c:v>
                </c:pt>
              </c:numCache>
            </c:numRef>
          </c:val>
          <c:extLst>
            <c:ext xmlns:c16="http://schemas.microsoft.com/office/drawing/2014/chart" uri="{C3380CC4-5D6E-409C-BE32-E72D297353CC}">
              <c16:uniqueId val="{00000000-4E17-477C-BCF4-949871295A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4E17-477C-BCF4-949871295A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102.88</c:v>
                </c:pt>
                <c:pt idx="1">
                  <c:v>105.3</c:v>
                </c:pt>
                <c:pt idx="2">
                  <c:v>104.13</c:v>
                </c:pt>
                <c:pt idx="3">
                  <c:v>111</c:v>
                </c:pt>
                <c:pt idx="4">
                  <c:v>107.46</c:v>
                </c:pt>
              </c:numCache>
            </c:numRef>
          </c:val>
          <c:extLst>
            <c:ext xmlns:c16="http://schemas.microsoft.com/office/drawing/2014/chart" uri="{C3380CC4-5D6E-409C-BE32-E72D297353CC}">
              <c16:uniqueId val="{00000000-3329-4724-81B3-71E38009D4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3329-4724-81B3-71E38009D4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武蔵村山市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70696</v>
      </c>
      <c r="AM8" s="41"/>
      <c r="AN8" s="41"/>
      <c r="AO8" s="41"/>
      <c r="AP8" s="41"/>
      <c r="AQ8" s="41"/>
      <c r="AR8" s="41"/>
      <c r="AS8" s="41"/>
      <c r="AT8" s="34">
        <f>データ!T6</f>
        <v>15.32</v>
      </c>
      <c r="AU8" s="34"/>
      <c r="AV8" s="34"/>
      <c r="AW8" s="34"/>
      <c r="AX8" s="34"/>
      <c r="AY8" s="34"/>
      <c r="AZ8" s="34"/>
      <c r="BA8" s="34"/>
      <c r="BB8" s="34">
        <f>データ!U6</f>
        <v>4614.62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83.07</v>
      </c>
      <c r="J10" s="34"/>
      <c r="K10" s="34"/>
      <c r="L10" s="34"/>
      <c r="M10" s="34"/>
      <c r="N10" s="34"/>
      <c r="O10" s="34"/>
      <c r="P10" s="34">
        <f>データ!P6</f>
        <v>100</v>
      </c>
      <c r="Q10" s="34"/>
      <c r="R10" s="34"/>
      <c r="S10" s="34"/>
      <c r="T10" s="34"/>
      <c r="U10" s="34"/>
      <c r="V10" s="34"/>
      <c r="W10" s="34">
        <f>データ!Q6</f>
        <v>84.39</v>
      </c>
      <c r="X10" s="34"/>
      <c r="Y10" s="34"/>
      <c r="Z10" s="34"/>
      <c r="AA10" s="34"/>
      <c r="AB10" s="34"/>
      <c r="AC10" s="34"/>
      <c r="AD10" s="41">
        <f>データ!R6</f>
        <v>1412</v>
      </c>
      <c r="AE10" s="41"/>
      <c r="AF10" s="41"/>
      <c r="AG10" s="41"/>
      <c r="AH10" s="41"/>
      <c r="AI10" s="41"/>
      <c r="AJ10" s="41"/>
      <c r="AK10" s="2"/>
      <c r="AL10" s="41">
        <f>データ!V6</f>
        <v>70565</v>
      </c>
      <c r="AM10" s="41"/>
      <c r="AN10" s="41"/>
      <c r="AO10" s="41"/>
      <c r="AP10" s="41"/>
      <c r="AQ10" s="41"/>
      <c r="AR10" s="41"/>
      <c r="AS10" s="41"/>
      <c r="AT10" s="34">
        <f>データ!W6</f>
        <v>11.6</v>
      </c>
      <c r="AU10" s="34"/>
      <c r="AV10" s="34"/>
      <c r="AW10" s="34"/>
      <c r="AX10" s="34"/>
      <c r="AY10" s="34"/>
      <c r="AZ10" s="34"/>
      <c r="BA10" s="34"/>
      <c r="BB10" s="34">
        <f>データ!X6</f>
        <v>6083.19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HArY5W0FehokCzAqWsGpeHOqgPGU2ck3DH1ejRuJYpm8f86xvZx16H5Ds1UpWU0HRGqaZaCaylYBrXazj2Ugg==" saltValue="0QZ2VVAaE8jZZ+DEmU5D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132233</v>
      </c>
      <c r="D6" s="19">
        <f t="shared" si="3"/>
        <v>46</v>
      </c>
      <c r="E6" s="19">
        <f t="shared" si="3"/>
        <v>17</v>
      </c>
      <c r="F6" s="19">
        <f t="shared" si="3"/>
        <v>1</v>
      </c>
      <c r="G6" s="19">
        <f t="shared" si="3"/>
        <v>0</v>
      </c>
      <c r="H6" s="19" t="str">
        <f t="shared" si="3"/>
        <v>東京都　武蔵村山市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83.07</v>
      </c>
      <c r="P6" s="20">
        <f t="shared" si="3"/>
        <v>100</v>
      </c>
      <c r="Q6" s="20">
        <f t="shared" si="3"/>
        <v>84.39</v>
      </c>
      <c r="R6" s="20">
        <f t="shared" si="3"/>
        <v>1412</v>
      </c>
      <c r="S6" s="20">
        <f t="shared" si="3"/>
        <v>70696</v>
      </c>
      <c r="T6" s="20">
        <f t="shared" si="3"/>
        <v>15.32</v>
      </c>
      <c r="U6" s="20">
        <f t="shared" si="3"/>
        <v>4614.62</v>
      </c>
      <c r="V6" s="20">
        <f t="shared" si="3"/>
        <v>70565</v>
      </c>
      <c r="W6" s="20">
        <f t="shared" si="3"/>
        <v>11.6</v>
      </c>
      <c r="X6" s="20">
        <f t="shared" si="3"/>
        <v>6083.19</v>
      </c>
      <c r="Y6" s="21">
        <f>IF(Y7="",NA(),Y7)</f>
        <v>109.53</v>
      </c>
      <c r="Z6" s="21">
        <f t="shared" ref="Z6:AH6" si="4">IF(Z7="",NA(),Z7)</f>
        <v>106.48</v>
      </c>
      <c r="AA6" s="21">
        <f t="shared" si="4"/>
        <v>109.13</v>
      </c>
      <c r="AB6" s="21">
        <f t="shared" si="4"/>
        <v>103.68</v>
      </c>
      <c r="AC6" s="21">
        <f t="shared" si="4"/>
        <v>105.22</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112.89</v>
      </c>
      <c r="AV6" s="21">
        <f t="shared" ref="AV6:BD6" si="6">IF(AV7="",NA(),AV7)</f>
        <v>191.2</v>
      </c>
      <c r="AW6" s="21">
        <f t="shared" si="6"/>
        <v>308.37</v>
      </c>
      <c r="AX6" s="21">
        <f t="shared" si="6"/>
        <v>328.29</v>
      </c>
      <c r="AY6" s="21">
        <f t="shared" si="6"/>
        <v>269.89999999999998</v>
      </c>
      <c r="AZ6" s="21">
        <f t="shared" si="6"/>
        <v>67.86</v>
      </c>
      <c r="BA6" s="21">
        <f t="shared" si="6"/>
        <v>72.92</v>
      </c>
      <c r="BB6" s="21">
        <f t="shared" si="6"/>
        <v>81.19</v>
      </c>
      <c r="BC6" s="21">
        <f t="shared" si="6"/>
        <v>85.86</v>
      </c>
      <c r="BD6" s="21">
        <f t="shared" si="6"/>
        <v>94.74</v>
      </c>
      <c r="BE6" s="20" t="str">
        <f>IF(BE7="","",IF(BE7="-","【-】","【"&amp;SUBSTITUTE(TEXT(BE7,"#,##0.00"),"-","△")&amp;"】"))</f>
        <v>【82.75】</v>
      </c>
      <c r="BF6" s="21">
        <f>IF(BF7="",NA(),BF7)</f>
        <v>92.19</v>
      </c>
      <c r="BG6" s="21">
        <f t="shared" ref="BG6:BO6" si="7">IF(BG7="",NA(),BG7)</f>
        <v>87.37</v>
      </c>
      <c r="BH6" s="21">
        <f t="shared" si="7"/>
        <v>92.86</v>
      </c>
      <c r="BI6" s="21">
        <f t="shared" si="7"/>
        <v>116.09</v>
      </c>
      <c r="BJ6" s="21">
        <f t="shared" si="7"/>
        <v>178.17</v>
      </c>
      <c r="BK6" s="21">
        <f t="shared" si="7"/>
        <v>709.4</v>
      </c>
      <c r="BL6" s="21">
        <f t="shared" si="7"/>
        <v>734.47</v>
      </c>
      <c r="BM6" s="21">
        <f t="shared" si="7"/>
        <v>720.89</v>
      </c>
      <c r="BN6" s="21">
        <f t="shared" si="7"/>
        <v>676.93</v>
      </c>
      <c r="BO6" s="21">
        <f t="shared" si="7"/>
        <v>635.88</v>
      </c>
      <c r="BP6" s="20" t="str">
        <f>IF(BP7="","",IF(BP7="-","【-】","【"&amp;SUBSTITUTE(TEXT(BP7,"#,##0.00"),"-","△")&amp;"】"))</f>
        <v>【602.56】</v>
      </c>
      <c r="BQ6" s="21">
        <f>IF(BQ7="",NA(),BQ7)</f>
        <v>111.25</v>
      </c>
      <c r="BR6" s="21">
        <f t="shared" ref="BR6:BZ6" si="8">IF(BR7="",NA(),BR7)</f>
        <v>106.16</v>
      </c>
      <c r="BS6" s="21">
        <f t="shared" si="8"/>
        <v>109.19</v>
      </c>
      <c r="BT6" s="21">
        <f t="shared" si="8"/>
        <v>101.89</v>
      </c>
      <c r="BU6" s="21">
        <f t="shared" si="8"/>
        <v>104.82</v>
      </c>
      <c r="BV6" s="21">
        <f t="shared" si="8"/>
        <v>91.14</v>
      </c>
      <c r="BW6" s="21">
        <f t="shared" si="8"/>
        <v>90.69</v>
      </c>
      <c r="BX6" s="21">
        <f t="shared" si="8"/>
        <v>90.5</v>
      </c>
      <c r="BY6" s="21">
        <f t="shared" si="8"/>
        <v>92.66</v>
      </c>
      <c r="BZ6" s="21">
        <f t="shared" si="8"/>
        <v>93.49</v>
      </c>
      <c r="CA6" s="20" t="str">
        <f>IF(CA7="","",IF(CA7="-","【-】","【"&amp;SUBSTITUTE(TEXT(CA7,"#,##0.00"),"-","△")&amp;"】"))</f>
        <v>【97.94】</v>
      </c>
      <c r="CB6" s="21">
        <f>IF(CB7="",NA(),CB7)</f>
        <v>102.88</v>
      </c>
      <c r="CC6" s="21">
        <f t="shared" ref="CC6:CK6" si="9">IF(CC7="",NA(),CC7)</f>
        <v>105.3</v>
      </c>
      <c r="CD6" s="21">
        <f t="shared" si="9"/>
        <v>104.13</v>
      </c>
      <c r="CE6" s="21">
        <f t="shared" si="9"/>
        <v>111</v>
      </c>
      <c r="CF6" s="21">
        <f t="shared" si="9"/>
        <v>107.46</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99.65</v>
      </c>
      <c r="CY6" s="21">
        <f t="shared" ref="CY6:DG6" si="11">IF(CY7="",NA(),CY7)</f>
        <v>99.66</v>
      </c>
      <c r="CZ6" s="21">
        <f t="shared" si="11"/>
        <v>99.67</v>
      </c>
      <c r="DA6" s="21">
        <f t="shared" si="11"/>
        <v>99.7</v>
      </c>
      <c r="DB6" s="21">
        <f t="shared" si="11"/>
        <v>99.73</v>
      </c>
      <c r="DC6" s="21">
        <f t="shared" si="11"/>
        <v>94.17</v>
      </c>
      <c r="DD6" s="21">
        <f t="shared" si="11"/>
        <v>94.27</v>
      </c>
      <c r="DE6" s="21">
        <f t="shared" si="11"/>
        <v>94.46</v>
      </c>
      <c r="DF6" s="21">
        <f t="shared" si="11"/>
        <v>94.37</v>
      </c>
      <c r="DG6" s="21">
        <f t="shared" si="11"/>
        <v>94.61</v>
      </c>
      <c r="DH6" s="20" t="str">
        <f>IF(DH7="","",IF(DH7="-","【-】","【"&amp;SUBSTITUTE(TEXT(DH7,"#,##0.00"),"-","△")&amp;"】"))</f>
        <v>【96.00】</v>
      </c>
      <c r="DI6" s="21">
        <f>IF(DI7="",NA(),DI7)</f>
        <v>5.16</v>
      </c>
      <c r="DJ6" s="21">
        <f t="shared" ref="DJ6:DR6" si="12">IF(DJ7="",NA(),DJ7)</f>
        <v>10.18</v>
      </c>
      <c r="DK6" s="21">
        <f t="shared" si="12"/>
        <v>15.18</v>
      </c>
      <c r="DL6" s="21">
        <f t="shared" si="12"/>
        <v>19.940000000000001</v>
      </c>
      <c r="DM6" s="21">
        <f t="shared" si="12"/>
        <v>24.53</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1">
        <f t="shared" ref="EF6:EN6" si="14">IF(EF7="",NA(),EF7)</f>
        <v>0.02</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132233</v>
      </c>
      <c r="D7" s="23">
        <v>46</v>
      </c>
      <c r="E7" s="23">
        <v>17</v>
      </c>
      <c r="F7" s="23">
        <v>1</v>
      </c>
      <c r="G7" s="23">
        <v>0</v>
      </c>
      <c r="H7" s="23" t="s">
        <v>96</v>
      </c>
      <c r="I7" s="23" t="s">
        <v>97</v>
      </c>
      <c r="J7" s="23" t="s">
        <v>98</v>
      </c>
      <c r="K7" s="23" t="s">
        <v>99</v>
      </c>
      <c r="L7" s="23" t="s">
        <v>100</v>
      </c>
      <c r="M7" s="23" t="s">
        <v>101</v>
      </c>
      <c r="N7" s="24" t="s">
        <v>102</v>
      </c>
      <c r="O7" s="24">
        <v>83.07</v>
      </c>
      <c r="P7" s="24">
        <v>100</v>
      </c>
      <c r="Q7" s="24">
        <v>84.39</v>
      </c>
      <c r="R7" s="24">
        <v>1412</v>
      </c>
      <c r="S7" s="24">
        <v>70696</v>
      </c>
      <c r="T7" s="24">
        <v>15.32</v>
      </c>
      <c r="U7" s="24">
        <v>4614.62</v>
      </c>
      <c r="V7" s="24">
        <v>70565</v>
      </c>
      <c r="W7" s="24">
        <v>11.6</v>
      </c>
      <c r="X7" s="24">
        <v>6083.19</v>
      </c>
      <c r="Y7" s="24">
        <v>109.53</v>
      </c>
      <c r="Z7" s="24">
        <v>106.48</v>
      </c>
      <c r="AA7" s="24">
        <v>109.13</v>
      </c>
      <c r="AB7" s="24">
        <v>103.68</v>
      </c>
      <c r="AC7" s="24">
        <v>105.22</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112.89</v>
      </c>
      <c r="AV7" s="24">
        <v>191.2</v>
      </c>
      <c r="AW7" s="24">
        <v>308.37</v>
      </c>
      <c r="AX7" s="24">
        <v>328.29</v>
      </c>
      <c r="AY7" s="24">
        <v>269.89999999999998</v>
      </c>
      <c r="AZ7" s="24">
        <v>67.86</v>
      </c>
      <c r="BA7" s="24">
        <v>72.92</v>
      </c>
      <c r="BB7" s="24">
        <v>81.19</v>
      </c>
      <c r="BC7" s="24">
        <v>85.86</v>
      </c>
      <c r="BD7" s="24">
        <v>94.74</v>
      </c>
      <c r="BE7" s="24">
        <v>82.75</v>
      </c>
      <c r="BF7" s="24">
        <v>92.19</v>
      </c>
      <c r="BG7" s="24">
        <v>87.37</v>
      </c>
      <c r="BH7" s="24">
        <v>92.86</v>
      </c>
      <c r="BI7" s="24">
        <v>116.09</v>
      </c>
      <c r="BJ7" s="24">
        <v>178.17</v>
      </c>
      <c r="BK7" s="24">
        <v>709.4</v>
      </c>
      <c r="BL7" s="24">
        <v>734.47</v>
      </c>
      <c r="BM7" s="24">
        <v>720.89</v>
      </c>
      <c r="BN7" s="24">
        <v>676.93</v>
      </c>
      <c r="BO7" s="24">
        <v>635.88</v>
      </c>
      <c r="BP7" s="24">
        <v>602.55999999999995</v>
      </c>
      <c r="BQ7" s="24">
        <v>111.25</v>
      </c>
      <c r="BR7" s="24">
        <v>106.16</v>
      </c>
      <c r="BS7" s="24">
        <v>109.19</v>
      </c>
      <c r="BT7" s="24">
        <v>101.89</v>
      </c>
      <c r="BU7" s="24">
        <v>104.82</v>
      </c>
      <c r="BV7" s="24">
        <v>91.14</v>
      </c>
      <c r="BW7" s="24">
        <v>90.69</v>
      </c>
      <c r="BX7" s="24">
        <v>90.5</v>
      </c>
      <c r="BY7" s="24">
        <v>92.66</v>
      </c>
      <c r="BZ7" s="24">
        <v>93.49</v>
      </c>
      <c r="CA7" s="24">
        <v>97.94</v>
      </c>
      <c r="CB7" s="24">
        <v>102.88</v>
      </c>
      <c r="CC7" s="24">
        <v>105.3</v>
      </c>
      <c r="CD7" s="24">
        <v>104.13</v>
      </c>
      <c r="CE7" s="24">
        <v>111</v>
      </c>
      <c r="CF7" s="24">
        <v>107.46</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99.65</v>
      </c>
      <c r="CY7" s="24">
        <v>99.66</v>
      </c>
      <c r="CZ7" s="24">
        <v>99.67</v>
      </c>
      <c r="DA7" s="24">
        <v>99.7</v>
      </c>
      <c r="DB7" s="24">
        <v>99.73</v>
      </c>
      <c r="DC7" s="24">
        <v>94.17</v>
      </c>
      <c r="DD7" s="24">
        <v>94.27</v>
      </c>
      <c r="DE7" s="24">
        <v>94.46</v>
      </c>
      <c r="DF7" s="24">
        <v>94.37</v>
      </c>
      <c r="DG7" s="24">
        <v>94.61</v>
      </c>
      <c r="DH7" s="24">
        <v>96</v>
      </c>
      <c r="DI7" s="24">
        <v>5.16</v>
      </c>
      <c r="DJ7" s="24">
        <v>10.18</v>
      </c>
      <c r="DK7" s="24">
        <v>15.18</v>
      </c>
      <c r="DL7" s="24">
        <v>19.940000000000001</v>
      </c>
      <c r="DM7" s="24">
        <v>24.53</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0.02</v>
      </c>
      <c r="EG7" s="24">
        <v>0</v>
      </c>
      <c r="EH7" s="24">
        <v>0</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2026-01-28T01:26:00Z</cp:lastPrinted>
  <dcterms:created xsi:type="dcterms:W3CDTF">2025-12-23T05:59:33Z</dcterms:created>
  <dcterms:modified xsi:type="dcterms:W3CDTF">2026-01-28T01:28:09Z</dcterms:modified>
  <cp:category/>
</cp:coreProperties>
</file>