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92.168.53.251\財政課\2財政担当Ｇ\5財政担当G5：起債担当\41_公営企業関係（起債以外）\02_調査\14_経営比較分析関係\02_R6\03_回答\"/>
    </mc:Choice>
  </mc:AlternateContent>
  <xr:revisionPtr revIDLastSave="0" documentId="13_ncr:1_{E5C2F8E9-F043-4F3D-9227-9309A3EC8FD1}" xr6:coauthVersionLast="47" xr6:coauthVersionMax="47" xr10:uidLastSave="{00000000-0000-0000-0000-000000000000}"/>
  <workbookProtection workbookAlgorithmName="SHA-512" workbookHashValue="ZdlZzQol81ZgUeBRcuokXPjbvKvKi32zUdM81/NaZgBDx/ziDHTxrGFOmqfsN43EBobLtXpsZtx2Xx0eMcimOw==" workbookSaltValue="2aWsPcXKsYNWbFNnhSGbqA==" workbookSpinCount="100000" lockStructure="1"/>
  <bookViews>
    <workbookView xWindow="-120" yWindow="-120" windowWidth="20730" windowHeight="110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I85" i="4"/>
  <c r="F85" i="4"/>
  <c r="E85" i="4"/>
  <c r="I10" i="4"/>
</calcChain>
</file>

<file path=xl/sharedStrings.xml><?xml version="1.0" encoding="utf-8"?>
<sst xmlns="http://schemas.openxmlformats.org/spreadsheetml/2006/main" count="257" uniqueCount="115">
  <si>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</si>
  <si>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</si>
  <si>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</si>
  <si>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</si>
  <si>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</si>
  <si>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</si>
  <si>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</si>
  <si>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</si>
  <si>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</si>
  <si>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</si>
  <si>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</si>
  <si>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</si>
  <si>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</si>
  <si>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</si>
  <si>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</si>
  <si>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</si>
  <si>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</si>
  <si>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</si>
  <si>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</si>
  <si>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</si>
  <si>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</si>
  <si>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</si>
  <si>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</si>
  <si>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</si>
  <si>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</si>
  <si>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</si>
  <si>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</si>
  <si>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</si>
  <si>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</si>
  <si>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</si>
  <si>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</si>
  <si>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</si>
  <si>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</si>
  <si>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</si>
  <si>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</si>
  <si>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</si>
  <si>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</si>
  <si>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</si>
  <si>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</si>
  <si>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</si>
  <si>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</si>
  <si>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</si>
  <si>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</si>
  <si>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</si>
  <si>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</si>
  <si>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</si>
  <si>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</si>
  <si>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</si>
  <si>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</si>
  <si>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</si>
  <si>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</si>
  <si>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</si>
  <si>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</si>
  <si>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</si>
  <si>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</si>
  <si>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</si>
  <si>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</si>
  <si>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</si>
  <si>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</si>
  <si>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</si>
  <si>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</si>
  <si>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</si>
  <si>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</si>
  <si>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</si>
  <si>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</si>
  <si>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</si>
  <si>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</si>
  <si>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</si>
  <si>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</si>
  <si>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</si>
  <si>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</si>
  <si>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</si>
  <si>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</si>
  <si>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</si>
  <si>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</si>
  <si>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</si>
  <si>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</si>
  <si>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</si>
  <si>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</si>
  <si>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</si>
  <si>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</si>
  <si>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</si>
  <si>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</si>
  <si>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</si>
  <si>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</si>
  <si>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</si>
  <si>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</si>
  <si>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</si>
  <si>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</si>
  <si>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</si>
  <si>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</si>
  <si>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</si>
  <si>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</si>
  <si>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</si>
  <si>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</si>
  <si>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</si>
  <si>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武蔵村山市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</si>
  <si>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</si>
  <si>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</si>
  <si>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</si>
  <si>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</si>
  <si>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</si>
  <si>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</si>
  <si>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</si>
  <si>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</si>
  <si>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</si>
  <si>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</si>
  <si>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</si>
  <si>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</si>
  <si>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</si>
  <si>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</si>
  <si>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</si>
  <si>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xml:space="preserve">　上記の分析結果から、令和5年度決算における武蔵村山市の下水道事業については、全体的に安定した経営を行っていると考えられる。
　ただし、今後、人口減少の影響から下水道収入の減少が予想される。また、水洗化率もほぼ100％に達していることから、著しい増加を見込むことができないことに対して、管渠更新事業の開始に伴う費用面の増加が見込まれる。
　対策としては、収入面では管渠更新以外の突発的な工事が発生した場合を想定し、平成27年度から下水道使用料の一部を基金に積み立てている。一方、費用面では2で述べたとおり管渠更新費用を平準化することにより、単年度の支出の削減を行う。
　令和5年度に経営戦略を改訂をした。今後、3年に1度経営戦略を見直す。その際、一般会計繰入金と使用料の水準について適正化の必要性を継続的に検討し、必要に応じて使用料体系の見直しを行う。
</t>
    <phoneticPr fontId="4"/>
  </si>
  <si>
    <t>②管渠老朽化率については、市内で最初に整備した管渠は布設から40年以上が経過しており、管渠の標準的な耐用年数50年を迎えつつある状況である。
　そこで、平成30年度に「ストックマネジメント計画」の策定を実施した。この計画に基づき、令和5年度も引き続き管渠調査をし、費用の平準化を図りつつ、計画的に改築更新を実施している。
③管渠改善率については、ストックマネジメント計画に基づき、更新の優先順位が高い箇所から随時、設計・工事を行なっていく。
・ストックマネジメント計画について
　市内全体を7期に分け、工事が重ならないよう費用の平準化を図っている。
　第1期は、令和2～3年度に管渠調査、令和5～7年度に調査をふまえた工事の設計、令和6～8年度に設計に基づき改築工事を行う予定である。以降、第7期まで続き、第7期の工事終了は令和26年度を予定している。　</t>
    <phoneticPr fontId="4"/>
  </si>
  <si>
    <t>①経常収支比率は100％以上であり、経営の健全性は保たれている。しかし、今後のモノレール事業に関する新青梅街道拡幅工事に伴う下水道管の布設替え等の費用を考慮すると、経営状況は厳しくなることが予想される。よって、更なる費用削減や費用の平準化が求められる。
②累積欠損金比率は0％であり、今後も0％で推移していけるよう日々経営状況を確認していく必要がある。
③流動比率は100％以上であるため、流動負債の財源は確保できている。しかし、上述のとおり下水道管の布設替え等に係る費用が増加し流動負債が増加していくことを考慮すると、経営状況は厳しくなることが予想される。よって、更なる費用削減や費用の平準化が求められる。
④企業債残高対象事業規模比率は、類似団体の平均値と比べ大幅に低く良好な状況にあると考えられる。しかし、流域下水道雨水幹線整備に係る負担金が今後増加していくため、将来世代に過度な負担を強いることがないよう、企業債発行額の適切な管理をする必要がある。
⑤経費回収率は100％以上であり、良好な状況である。汚水処理に係る費用を下水道使用料収入で回収できている。
⑥汚水処理原価は類似団体の平均値と比べ低く良好な状況であり、効率的に汚水処理が実施されている。
⑧水洗化率はほぼ100％に達しており、汚水処理が適切に行われていることを表している。
　以上の分析結果から、武蔵村山市下水道事業の経営の健全性・効率性は保たれていると考えられる。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</si>
</sst>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b/>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formatCode="#,##0.00;&quot;△&quot;#,##0.00;&quot;-&quot;">
                  <c:v>0.02</c:v>
                </c:pt>
                <c:pt idx="3">
                  <c:v>0</c:v>
                </c:pt>
                <c:pt idx="4">
                  <c:v>0</c:v>
                </c:pt>
              </c:numCache>
            </c:numRef>
          </c:val>
          <c:extLst>
            <c:ext xmlns:c16="http://schemas.microsoft.com/office/drawing/2014/chart" uri="{C3380CC4-5D6E-409C-BE32-E72D297353CC}">
              <c16:uniqueId val="{00000000-6FC8-47FB-80FD-CA54D87EBB5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0.08</c:v>
                </c:pt>
                <c:pt idx="2">
                  <c:v>0.24</c:v>
                </c:pt>
                <c:pt idx="3">
                  <c:v>0.14000000000000001</c:v>
                </c:pt>
                <c:pt idx="4">
                  <c:v>0.06</c:v>
                </c:pt>
              </c:numCache>
            </c:numRef>
          </c:val>
          <c:smooth val="0"/>
          <c:extLst>
            <c:ext xmlns:c16="http://schemas.microsoft.com/office/drawing/2014/chart" uri="{C3380CC4-5D6E-409C-BE32-E72D297353CC}">
              <c16:uniqueId val="{00000001-6FC8-47FB-80FD-CA54D87EBB5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BD4-4C8E-A5A1-7DCEDCE519D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60.78</c:v>
                </c:pt>
                <c:pt idx="2">
                  <c:v>59.96</c:v>
                </c:pt>
                <c:pt idx="3">
                  <c:v>59.9</c:v>
                </c:pt>
                <c:pt idx="4">
                  <c:v>60.13</c:v>
                </c:pt>
              </c:numCache>
            </c:numRef>
          </c:val>
          <c:smooth val="0"/>
          <c:extLst>
            <c:ext xmlns:c16="http://schemas.microsoft.com/office/drawing/2014/chart" uri="{C3380CC4-5D6E-409C-BE32-E72D297353CC}">
              <c16:uniqueId val="{00000001-EBD4-4C8E-A5A1-7DCEDCE519D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99.65</c:v>
                </c:pt>
                <c:pt idx="2">
                  <c:v>99.66</c:v>
                </c:pt>
                <c:pt idx="3">
                  <c:v>99.67</c:v>
                </c:pt>
                <c:pt idx="4">
                  <c:v>99.7</c:v>
                </c:pt>
              </c:numCache>
            </c:numRef>
          </c:val>
          <c:extLst>
            <c:ext xmlns:c16="http://schemas.microsoft.com/office/drawing/2014/chart" uri="{C3380CC4-5D6E-409C-BE32-E72D297353CC}">
              <c16:uniqueId val="{00000000-1A09-4DB9-B403-8D45C6FF0EC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94.17</c:v>
                </c:pt>
                <c:pt idx="2">
                  <c:v>94.27</c:v>
                </c:pt>
                <c:pt idx="3">
                  <c:v>94.46</c:v>
                </c:pt>
                <c:pt idx="4">
                  <c:v>94.37</c:v>
                </c:pt>
              </c:numCache>
            </c:numRef>
          </c:val>
          <c:smooth val="0"/>
          <c:extLst>
            <c:ext xmlns:c16="http://schemas.microsoft.com/office/drawing/2014/chart" uri="{C3380CC4-5D6E-409C-BE32-E72D297353CC}">
              <c16:uniqueId val="{00000001-1A09-4DB9-B403-8D45C6FF0EC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109.53</c:v>
                </c:pt>
                <c:pt idx="2">
                  <c:v>106.48</c:v>
                </c:pt>
                <c:pt idx="3">
                  <c:v>109.13</c:v>
                </c:pt>
                <c:pt idx="4">
                  <c:v>103.68</c:v>
                </c:pt>
              </c:numCache>
            </c:numRef>
          </c:val>
          <c:extLst>
            <c:ext xmlns:c16="http://schemas.microsoft.com/office/drawing/2014/chart" uri="{C3380CC4-5D6E-409C-BE32-E72D297353CC}">
              <c16:uniqueId val="{00000000-2525-4B71-BBE4-EF2EDFE12B9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106.67</c:v>
                </c:pt>
                <c:pt idx="2">
                  <c:v>106.9</c:v>
                </c:pt>
                <c:pt idx="3">
                  <c:v>106.74</c:v>
                </c:pt>
                <c:pt idx="4">
                  <c:v>106.65</c:v>
                </c:pt>
              </c:numCache>
            </c:numRef>
          </c:val>
          <c:smooth val="0"/>
          <c:extLst>
            <c:ext xmlns:c16="http://schemas.microsoft.com/office/drawing/2014/chart" uri="{C3380CC4-5D6E-409C-BE32-E72D297353CC}">
              <c16:uniqueId val="{00000001-2525-4B71-BBE4-EF2EDFE12B9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5.16</c:v>
                </c:pt>
                <c:pt idx="2">
                  <c:v>10.18</c:v>
                </c:pt>
                <c:pt idx="3">
                  <c:v>15.18</c:v>
                </c:pt>
                <c:pt idx="4">
                  <c:v>19.940000000000001</c:v>
                </c:pt>
              </c:numCache>
            </c:numRef>
          </c:val>
          <c:extLst>
            <c:ext xmlns:c16="http://schemas.microsoft.com/office/drawing/2014/chart" uri="{C3380CC4-5D6E-409C-BE32-E72D297353CC}">
              <c16:uniqueId val="{00000000-3250-4D2E-BDDC-DF19C68FA29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23.25</c:v>
                </c:pt>
                <c:pt idx="2">
                  <c:v>25.2</c:v>
                </c:pt>
                <c:pt idx="3">
                  <c:v>27.42</c:v>
                </c:pt>
                <c:pt idx="4">
                  <c:v>30.01</c:v>
                </c:pt>
              </c:numCache>
            </c:numRef>
          </c:val>
          <c:smooth val="0"/>
          <c:extLst>
            <c:ext xmlns:c16="http://schemas.microsoft.com/office/drawing/2014/chart" uri="{C3380CC4-5D6E-409C-BE32-E72D297353CC}">
              <c16:uniqueId val="{00000001-3250-4D2E-BDDC-DF19C68FA29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CB86-4A0E-BA40-F255097B607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1.06</c:v>
                </c:pt>
                <c:pt idx="2">
                  <c:v>2.02</c:v>
                </c:pt>
                <c:pt idx="3">
                  <c:v>2.67</c:v>
                </c:pt>
                <c:pt idx="4">
                  <c:v>3.43</c:v>
                </c:pt>
              </c:numCache>
            </c:numRef>
          </c:val>
          <c:smooth val="0"/>
          <c:extLst>
            <c:ext xmlns:c16="http://schemas.microsoft.com/office/drawing/2014/chart" uri="{C3380CC4-5D6E-409C-BE32-E72D297353CC}">
              <c16:uniqueId val="{00000001-CB86-4A0E-BA40-F255097B607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4578-4EBB-AB2F-60CA2B5CA4E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3.68</c:v>
                </c:pt>
                <c:pt idx="2">
                  <c:v>5.3</c:v>
                </c:pt>
                <c:pt idx="3">
                  <c:v>6.49</c:v>
                </c:pt>
                <c:pt idx="4">
                  <c:v>6.74</c:v>
                </c:pt>
              </c:numCache>
            </c:numRef>
          </c:val>
          <c:smooth val="0"/>
          <c:extLst>
            <c:ext xmlns:c16="http://schemas.microsoft.com/office/drawing/2014/chart" uri="{C3380CC4-5D6E-409C-BE32-E72D297353CC}">
              <c16:uniqueId val="{00000001-4578-4EBB-AB2F-60CA2B5CA4E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112.89</c:v>
                </c:pt>
                <c:pt idx="2">
                  <c:v>191.2</c:v>
                </c:pt>
                <c:pt idx="3">
                  <c:v>308.37</c:v>
                </c:pt>
                <c:pt idx="4">
                  <c:v>328.29</c:v>
                </c:pt>
              </c:numCache>
            </c:numRef>
          </c:val>
          <c:extLst>
            <c:ext xmlns:c16="http://schemas.microsoft.com/office/drawing/2014/chart" uri="{C3380CC4-5D6E-409C-BE32-E72D297353CC}">
              <c16:uniqueId val="{00000000-6A5C-4F70-A010-3D27625377B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67.86</c:v>
                </c:pt>
                <c:pt idx="2">
                  <c:v>72.92</c:v>
                </c:pt>
                <c:pt idx="3">
                  <c:v>81.19</c:v>
                </c:pt>
                <c:pt idx="4">
                  <c:v>85.86</c:v>
                </c:pt>
              </c:numCache>
            </c:numRef>
          </c:val>
          <c:smooth val="0"/>
          <c:extLst>
            <c:ext xmlns:c16="http://schemas.microsoft.com/office/drawing/2014/chart" uri="{C3380CC4-5D6E-409C-BE32-E72D297353CC}">
              <c16:uniqueId val="{00000001-6A5C-4F70-A010-3D27625377B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92.19</c:v>
                </c:pt>
                <c:pt idx="2">
                  <c:v>87.37</c:v>
                </c:pt>
                <c:pt idx="3">
                  <c:v>92.86</c:v>
                </c:pt>
                <c:pt idx="4">
                  <c:v>116.09</c:v>
                </c:pt>
              </c:numCache>
            </c:numRef>
          </c:val>
          <c:extLst>
            <c:ext xmlns:c16="http://schemas.microsoft.com/office/drawing/2014/chart" uri="{C3380CC4-5D6E-409C-BE32-E72D297353CC}">
              <c16:uniqueId val="{00000000-9188-4785-A84A-6A6A4939D01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709.4</c:v>
                </c:pt>
                <c:pt idx="2">
                  <c:v>734.47</c:v>
                </c:pt>
                <c:pt idx="3">
                  <c:v>720.89</c:v>
                </c:pt>
                <c:pt idx="4">
                  <c:v>676.93</c:v>
                </c:pt>
              </c:numCache>
            </c:numRef>
          </c:val>
          <c:smooth val="0"/>
          <c:extLst>
            <c:ext xmlns:c16="http://schemas.microsoft.com/office/drawing/2014/chart" uri="{C3380CC4-5D6E-409C-BE32-E72D297353CC}">
              <c16:uniqueId val="{00000001-9188-4785-A84A-6A6A4939D01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111.25</c:v>
                </c:pt>
                <c:pt idx="2">
                  <c:v>106.16</c:v>
                </c:pt>
                <c:pt idx="3">
                  <c:v>109.19</c:v>
                </c:pt>
                <c:pt idx="4">
                  <c:v>101.89</c:v>
                </c:pt>
              </c:numCache>
            </c:numRef>
          </c:val>
          <c:extLst>
            <c:ext xmlns:c16="http://schemas.microsoft.com/office/drawing/2014/chart" uri="{C3380CC4-5D6E-409C-BE32-E72D297353CC}">
              <c16:uniqueId val="{00000000-1158-4938-94D1-294A4DF2131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91.14</c:v>
                </c:pt>
                <c:pt idx="2">
                  <c:v>90.69</c:v>
                </c:pt>
                <c:pt idx="3">
                  <c:v>90.5</c:v>
                </c:pt>
                <c:pt idx="4">
                  <c:v>92.66</c:v>
                </c:pt>
              </c:numCache>
            </c:numRef>
          </c:val>
          <c:smooth val="0"/>
          <c:extLst>
            <c:ext xmlns:c16="http://schemas.microsoft.com/office/drawing/2014/chart" uri="{C3380CC4-5D6E-409C-BE32-E72D297353CC}">
              <c16:uniqueId val="{00000001-1158-4938-94D1-294A4DF2131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102.88</c:v>
                </c:pt>
                <c:pt idx="2">
                  <c:v>105.3</c:v>
                </c:pt>
                <c:pt idx="3">
                  <c:v>104.13</c:v>
                </c:pt>
                <c:pt idx="4">
                  <c:v>111</c:v>
                </c:pt>
              </c:numCache>
            </c:numRef>
          </c:val>
          <c:extLst>
            <c:ext xmlns:c16="http://schemas.microsoft.com/office/drawing/2014/chart" uri="{C3380CC4-5D6E-409C-BE32-E72D297353CC}">
              <c16:uniqueId val="{00000000-8FC5-4BD7-AC18-B076A4E73B7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136.86000000000001</c:v>
                </c:pt>
                <c:pt idx="2">
                  <c:v>138.52000000000001</c:v>
                </c:pt>
                <c:pt idx="3">
                  <c:v>138.66999999999999</c:v>
                </c:pt>
                <c:pt idx="4">
                  <c:v>139.12</c:v>
                </c:pt>
              </c:numCache>
            </c:numRef>
          </c:val>
          <c:smooth val="0"/>
          <c:extLst>
            <c:ext xmlns:c16="http://schemas.microsoft.com/office/drawing/2014/chart" uri="{C3380CC4-5D6E-409C-BE32-E72D297353CC}">
              <c16:uniqueId val="{00000001-8FC5-4BD7-AC18-B076A4E73B7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武蔵村山市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Bc1</v>
      </c>
      <c r="X8" s="34"/>
      <c r="Y8" s="34"/>
      <c r="Z8" s="34"/>
      <c r="AA8" s="34"/>
      <c r="AB8" s="34"/>
      <c r="AC8" s="34"/>
      <c r="AD8" s="35" t="str">
        <f>データ!$M$6</f>
        <v>非設置</v>
      </c>
      <c r="AE8" s="35"/>
      <c r="AF8" s="35"/>
      <c r="AG8" s="35"/>
      <c r="AH8" s="35"/>
      <c r="AI8" s="35"/>
      <c r="AJ8" s="35"/>
      <c r="AK8" s="3"/>
      <c r="AL8" s="36">
        <f>データ!S6</f>
        <v>71018</v>
      </c>
      <c r="AM8" s="36"/>
      <c r="AN8" s="36"/>
      <c r="AO8" s="36"/>
      <c r="AP8" s="36"/>
      <c r="AQ8" s="36"/>
      <c r="AR8" s="36"/>
      <c r="AS8" s="36"/>
      <c r="AT8" s="37">
        <f>データ!T6</f>
        <v>15.32</v>
      </c>
      <c r="AU8" s="37"/>
      <c r="AV8" s="37"/>
      <c r="AW8" s="37"/>
      <c r="AX8" s="37"/>
      <c r="AY8" s="37"/>
      <c r="AZ8" s="37"/>
      <c r="BA8" s="37"/>
      <c r="BB8" s="37">
        <f>データ!U6</f>
        <v>4635.6400000000003</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88.29</v>
      </c>
      <c r="J10" s="37"/>
      <c r="K10" s="37"/>
      <c r="L10" s="37"/>
      <c r="M10" s="37"/>
      <c r="N10" s="37"/>
      <c r="O10" s="37"/>
      <c r="P10" s="37">
        <f>データ!P6</f>
        <v>99.99</v>
      </c>
      <c r="Q10" s="37"/>
      <c r="R10" s="37"/>
      <c r="S10" s="37"/>
      <c r="T10" s="37"/>
      <c r="U10" s="37"/>
      <c r="V10" s="37"/>
      <c r="W10" s="37">
        <f>データ!Q6</f>
        <v>89.24</v>
      </c>
      <c r="X10" s="37"/>
      <c r="Y10" s="37"/>
      <c r="Z10" s="37"/>
      <c r="AA10" s="37"/>
      <c r="AB10" s="37"/>
      <c r="AC10" s="37"/>
      <c r="AD10" s="36">
        <f>データ!R6</f>
        <v>1412</v>
      </c>
      <c r="AE10" s="36"/>
      <c r="AF10" s="36"/>
      <c r="AG10" s="36"/>
      <c r="AH10" s="36"/>
      <c r="AI10" s="36"/>
      <c r="AJ10" s="36"/>
      <c r="AK10" s="2"/>
      <c r="AL10" s="36">
        <f>データ!V6</f>
        <v>70853</v>
      </c>
      <c r="AM10" s="36"/>
      <c r="AN10" s="36"/>
      <c r="AO10" s="36"/>
      <c r="AP10" s="36"/>
      <c r="AQ10" s="36"/>
      <c r="AR10" s="36"/>
      <c r="AS10" s="36"/>
      <c r="AT10" s="37">
        <f>データ!W6</f>
        <v>11.6</v>
      </c>
      <c r="AU10" s="37"/>
      <c r="AV10" s="37"/>
      <c r="AW10" s="37"/>
      <c r="AX10" s="37"/>
      <c r="AY10" s="37"/>
      <c r="AZ10" s="37"/>
      <c r="BA10" s="37"/>
      <c r="BB10" s="37">
        <f>データ!X6</f>
        <v>6108.02</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0" t="s">
        <v>29</v>
      </c>
      <c r="BM64" s="71"/>
      <c r="BN64" s="71"/>
      <c r="BO64" s="71"/>
      <c r="BP64" s="71"/>
      <c r="BQ64" s="71"/>
      <c r="BR64" s="71"/>
      <c r="BS64" s="71"/>
      <c r="BT64" s="71"/>
      <c r="BU64" s="71"/>
      <c r="BV64" s="71"/>
      <c r="BW64" s="71"/>
      <c r="BX64" s="71"/>
      <c r="BY64" s="71"/>
      <c r="BZ64" s="7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3"/>
      <c r="BM65" s="74"/>
      <c r="BN65" s="74"/>
      <c r="BO65" s="74"/>
      <c r="BP65" s="74"/>
      <c r="BQ65" s="74"/>
      <c r="BR65" s="74"/>
      <c r="BS65" s="74"/>
      <c r="BT65" s="74"/>
      <c r="BU65" s="74"/>
      <c r="BV65" s="74"/>
      <c r="BW65" s="74"/>
      <c r="BX65" s="74"/>
      <c r="BY65" s="74"/>
      <c r="BZ65" s="7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112</v>
      </c>
      <c r="BM66" s="76"/>
      <c r="BN66" s="76"/>
      <c r="BO66" s="76"/>
      <c r="BP66" s="76"/>
      <c r="BQ66" s="76"/>
      <c r="BR66" s="76"/>
      <c r="BS66" s="76"/>
      <c r="BT66" s="76"/>
      <c r="BU66" s="76"/>
      <c r="BV66" s="76"/>
      <c r="BW66" s="76"/>
      <c r="BX66" s="76"/>
      <c r="BY66" s="76"/>
      <c r="BZ66" s="7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8"/>
      <c r="BM67" s="76"/>
      <c r="BN67" s="76"/>
      <c r="BO67" s="76"/>
      <c r="BP67" s="76"/>
      <c r="BQ67" s="76"/>
      <c r="BR67" s="76"/>
      <c r="BS67" s="76"/>
      <c r="BT67" s="76"/>
      <c r="BU67" s="76"/>
      <c r="BV67" s="76"/>
      <c r="BW67" s="76"/>
      <c r="BX67" s="76"/>
      <c r="BY67" s="76"/>
      <c r="BZ67" s="7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8"/>
      <c r="BM68" s="76"/>
      <c r="BN68" s="76"/>
      <c r="BO68" s="76"/>
      <c r="BP68" s="76"/>
      <c r="BQ68" s="76"/>
      <c r="BR68" s="76"/>
      <c r="BS68" s="76"/>
      <c r="BT68" s="76"/>
      <c r="BU68" s="76"/>
      <c r="BV68" s="76"/>
      <c r="BW68" s="76"/>
      <c r="BX68" s="76"/>
      <c r="BY68" s="76"/>
      <c r="BZ68" s="7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8"/>
      <c r="BM69" s="76"/>
      <c r="BN69" s="76"/>
      <c r="BO69" s="76"/>
      <c r="BP69" s="76"/>
      <c r="BQ69" s="76"/>
      <c r="BR69" s="76"/>
      <c r="BS69" s="76"/>
      <c r="BT69" s="76"/>
      <c r="BU69" s="76"/>
      <c r="BV69" s="76"/>
      <c r="BW69" s="76"/>
      <c r="BX69" s="76"/>
      <c r="BY69" s="76"/>
      <c r="BZ69" s="7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8"/>
      <c r="BM70" s="76"/>
      <c r="BN70" s="76"/>
      <c r="BO70" s="76"/>
      <c r="BP70" s="76"/>
      <c r="BQ70" s="76"/>
      <c r="BR70" s="76"/>
      <c r="BS70" s="76"/>
      <c r="BT70" s="76"/>
      <c r="BU70" s="76"/>
      <c r="BV70" s="76"/>
      <c r="BW70" s="76"/>
      <c r="BX70" s="76"/>
      <c r="BY70" s="76"/>
      <c r="BZ70" s="7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8"/>
      <c r="BM71" s="76"/>
      <c r="BN71" s="76"/>
      <c r="BO71" s="76"/>
      <c r="BP71" s="76"/>
      <c r="BQ71" s="76"/>
      <c r="BR71" s="76"/>
      <c r="BS71" s="76"/>
      <c r="BT71" s="76"/>
      <c r="BU71" s="76"/>
      <c r="BV71" s="76"/>
      <c r="BW71" s="76"/>
      <c r="BX71" s="76"/>
      <c r="BY71" s="76"/>
      <c r="BZ71" s="7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8"/>
      <c r="BM72" s="76"/>
      <c r="BN72" s="76"/>
      <c r="BO72" s="76"/>
      <c r="BP72" s="76"/>
      <c r="BQ72" s="76"/>
      <c r="BR72" s="76"/>
      <c r="BS72" s="76"/>
      <c r="BT72" s="76"/>
      <c r="BU72" s="76"/>
      <c r="BV72" s="76"/>
      <c r="BW72" s="76"/>
      <c r="BX72" s="76"/>
      <c r="BY72" s="76"/>
      <c r="BZ72" s="7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8"/>
      <c r="BM73" s="76"/>
      <c r="BN73" s="76"/>
      <c r="BO73" s="76"/>
      <c r="BP73" s="76"/>
      <c r="BQ73" s="76"/>
      <c r="BR73" s="76"/>
      <c r="BS73" s="76"/>
      <c r="BT73" s="76"/>
      <c r="BU73" s="76"/>
      <c r="BV73" s="76"/>
      <c r="BW73" s="76"/>
      <c r="BX73" s="76"/>
      <c r="BY73" s="76"/>
      <c r="BZ73" s="7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8"/>
      <c r="BM74" s="76"/>
      <c r="BN74" s="76"/>
      <c r="BO74" s="76"/>
      <c r="BP74" s="76"/>
      <c r="BQ74" s="76"/>
      <c r="BR74" s="76"/>
      <c r="BS74" s="76"/>
      <c r="BT74" s="76"/>
      <c r="BU74" s="76"/>
      <c r="BV74" s="76"/>
      <c r="BW74" s="76"/>
      <c r="BX74" s="76"/>
      <c r="BY74" s="76"/>
      <c r="BZ74" s="7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8"/>
      <c r="BM75" s="76"/>
      <c r="BN75" s="76"/>
      <c r="BO75" s="76"/>
      <c r="BP75" s="76"/>
      <c r="BQ75" s="76"/>
      <c r="BR75" s="76"/>
      <c r="BS75" s="76"/>
      <c r="BT75" s="76"/>
      <c r="BU75" s="76"/>
      <c r="BV75" s="76"/>
      <c r="BW75" s="76"/>
      <c r="BX75" s="76"/>
      <c r="BY75" s="76"/>
      <c r="BZ75" s="7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8"/>
      <c r="BM76" s="76"/>
      <c r="BN76" s="76"/>
      <c r="BO76" s="76"/>
      <c r="BP76" s="76"/>
      <c r="BQ76" s="76"/>
      <c r="BR76" s="76"/>
      <c r="BS76" s="76"/>
      <c r="BT76" s="76"/>
      <c r="BU76" s="76"/>
      <c r="BV76" s="76"/>
      <c r="BW76" s="76"/>
      <c r="BX76" s="76"/>
      <c r="BY76" s="76"/>
      <c r="BZ76" s="7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8"/>
      <c r="BM77" s="76"/>
      <c r="BN77" s="76"/>
      <c r="BO77" s="76"/>
      <c r="BP77" s="76"/>
      <c r="BQ77" s="76"/>
      <c r="BR77" s="76"/>
      <c r="BS77" s="76"/>
      <c r="BT77" s="76"/>
      <c r="BU77" s="76"/>
      <c r="BV77" s="76"/>
      <c r="BW77" s="76"/>
      <c r="BX77" s="76"/>
      <c r="BY77" s="76"/>
      <c r="BZ77" s="7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8"/>
      <c r="BM78" s="76"/>
      <c r="BN78" s="76"/>
      <c r="BO78" s="76"/>
      <c r="BP78" s="76"/>
      <c r="BQ78" s="76"/>
      <c r="BR78" s="76"/>
      <c r="BS78" s="76"/>
      <c r="BT78" s="76"/>
      <c r="BU78" s="76"/>
      <c r="BV78" s="76"/>
      <c r="BW78" s="76"/>
      <c r="BX78" s="76"/>
      <c r="BY78" s="76"/>
      <c r="BZ78" s="7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8"/>
      <c r="BM79" s="76"/>
      <c r="BN79" s="76"/>
      <c r="BO79" s="76"/>
      <c r="BP79" s="76"/>
      <c r="BQ79" s="76"/>
      <c r="BR79" s="76"/>
      <c r="BS79" s="76"/>
      <c r="BT79" s="76"/>
      <c r="BU79" s="76"/>
      <c r="BV79" s="76"/>
      <c r="BW79" s="76"/>
      <c r="BX79" s="76"/>
      <c r="BY79" s="76"/>
      <c r="BZ79" s="7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8"/>
      <c r="BM80" s="76"/>
      <c r="BN80" s="76"/>
      <c r="BO80" s="76"/>
      <c r="BP80" s="76"/>
      <c r="BQ80" s="76"/>
      <c r="BR80" s="76"/>
      <c r="BS80" s="76"/>
      <c r="BT80" s="76"/>
      <c r="BU80" s="76"/>
      <c r="BV80" s="76"/>
      <c r="BW80" s="76"/>
      <c r="BX80" s="76"/>
      <c r="BY80" s="76"/>
      <c r="BZ80" s="7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8"/>
      <c r="BM81" s="76"/>
      <c r="BN81" s="76"/>
      <c r="BO81" s="76"/>
      <c r="BP81" s="76"/>
      <c r="BQ81" s="76"/>
      <c r="BR81" s="76"/>
      <c r="BS81" s="76"/>
      <c r="BT81" s="76"/>
      <c r="BU81" s="76"/>
      <c r="BV81" s="76"/>
      <c r="BW81" s="76"/>
      <c r="BX81" s="76"/>
      <c r="BY81" s="76"/>
      <c r="BZ81" s="7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9"/>
      <c r="BM82" s="80"/>
      <c r="BN82" s="80"/>
      <c r="BO82" s="80"/>
      <c r="BP82" s="80"/>
      <c r="BQ82" s="80"/>
      <c r="BR82" s="80"/>
      <c r="BS82" s="80"/>
      <c r="BT82" s="80"/>
      <c r="BU82" s="80"/>
      <c r="BV82" s="80"/>
      <c r="BW82" s="80"/>
      <c r="BX82" s="80"/>
      <c r="BY82" s="80"/>
      <c r="BZ82" s="81"/>
    </row>
    <row r="83" spans="1:78" x14ac:dyDescent="0.15">
      <c r="C83" s="82" t="s">
        <v>30</v>
      </c>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piKZHR9JCHV+1KykYfOd0UWvh71Y0OrKngALU9zso7suEE1RJThORfG8Uz29nvBH2nT6ud7QeKgObeYXwtQhdg==" saltValue="K6CGZOpN+0e4jUMdepJU2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84" t="s">
        <v>52</v>
      </c>
      <c r="I3" s="85"/>
      <c r="J3" s="85"/>
      <c r="K3" s="85"/>
      <c r="L3" s="85"/>
      <c r="M3" s="85"/>
      <c r="N3" s="85"/>
      <c r="O3" s="85"/>
      <c r="P3" s="85"/>
      <c r="Q3" s="85"/>
      <c r="R3" s="85"/>
      <c r="S3" s="85"/>
      <c r="T3" s="85"/>
      <c r="U3" s="85"/>
      <c r="V3" s="85"/>
      <c r="W3" s="85"/>
      <c r="X3" s="86"/>
      <c r="Y3" s="90" t="s">
        <v>53</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54</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x14ac:dyDescent="0.15">
      <c r="A4" s="14" t="s">
        <v>55</v>
      </c>
      <c r="B4" s="16"/>
      <c r="C4" s="16"/>
      <c r="D4" s="16"/>
      <c r="E4" s="16"/>
      <c r="F4" s="16"/>
      <c r="G4" s="16"/>
      <c r="H4" s="87"/>
      <c r="I4" s="88"/>
      <c r="J4" s="88"/>
      <c r="K4" s="88"/>
      <c r="L4" s="88"/>
      <c r="M4" s="88"/>
      <c r="N4" s="88"/>
      <c r="O4" s="88"/>
      <c r="P4" s="88"/>
      <c r="Q4" s="88"/>
      <c r="R4" s="88"/>
      <c r="S4" s="88"/>
      <c r="T4" s="88"/>
      <c r="U4" s="88"/>
      <c r="V4" s="88"/>
      <c r="W4" s="88"/>
      <c r="X4" s="89"/>
      <c r="Y4" s="83" t="s">
        <v>56</v>
      </c>
      <c r="Z4" s="83"/>
      <c r="AA4" s="83"/>
      <c r="AB4" s="83"/>
      <c r="AC4" s="83"/>
      <c r="AD4" s="83"/>
      <c r="AE4" s="83"/>
      <c r="AF4" s="83"/>
      <c r="AG4" s="83"/>
      <c r="AH4" s="83"/>
      <c r="AI4" s="83"/>
      <c r="AJ4" s="83" t="s">
        <v>57</v>
      </c>
      <c r="AK4" s="83"/>
      <c r="AL4" s="83"/>
      <c r="AM4" s="83"/>
      <c r="AN4" s="83"/>
      <c r="AO4" s="83"/>
      <c r="AP4" s="83"/>
      <c r="AQ4" s="83"/>
      <c r="AR4" s="83"/>
      <c r="AS4" s="83"/>
      <c r="AT4" s="83"/>
      <c r="AU4" s="83" t="s">
        <v>58</v>
      </c>
      <c r="AV4" s="83"/>
      <c r="AW4" s="83"/>
      <c r="AX4" s="83"/>
      <c r="AY4" s="83"/>
      <c r="AZ4" s="83"/>
      <c r="BA4" s="83"/>
      <c r="BB4" s="83"/>
      <c r="BC4" s="83"/>
      <c r="BD4" s="83"/>
      <c r="BE4" s="83"/>
      <c r="BF4" s="83" t="s">
        <v>59</v>
      </c>
      <c r="BG4" s="83"/>
      <c r="BH4" s="83"/>
      <c r="BI4" s="83"/>
      <c r="BJ4" s="83"/>
      <c r="BK4" s="83"/>
      <c r="BL4" s="83"/>
      <c r="BM4" s="83"/>
      <c r="BN4" s="83"/>
      <c r="BO4" s="83"/>
      <c r="BP4" s="83"/>
      <c r="BQ4" s="83" t="s">
        <v>60</v>
      </c>
      <c r="BR4" s="83"/>
      <c r="BS4" s="83"/>
      <c r="BT4" s="83"/>
      <c r="BU4" s="83"/>
      <c r="BV4" s="83"/>
      <c r="BW4" s="83"/>
      <c r="BX4" s="83"/>
      <c r="BY4" s="83"/>
      <c r="BZ4" s="83"/>
      <c r="CA4" s="83"/>
      <c r="CB4" s="83" t="s">
        <v>61</v>
      </c>
      <c r="CC4" s="83"/>
      <c r="CD4" s="83"/>
      <c r="CE4" s="83"/>
      <c r="CF4" s="83"/>
      <c r="CG4" s="83"/>
      <c r="CH4" s="83"/>
      <c r="CI4" s="83"/>
      <c r="CJ4" s="83"/>
      <c r="CK4" s="83"/>
      <c r="CL4" s="83"/>
      <c r="CM4" s="83" t="s">
        <v>62</v>
      </c>
      <c r="CN4" s="83"/>
      <c r="CO4" s="83"/>
      <c r="CP4" s="83"/>
      <c r="CQ4" s="83"/>
      <c r="CR4" s="83"/>
      <c r="CS4" s="83"/>
      <c r="CT4" s="83"/>
      <c r="CU4" s="83"/>
      <c r="CV4" s="83"/>
      <c r="CW4" s="83"/>
      <c r="CX4" s="83" t="s">
        <v>63</v>
      </c>
      <c r="CY4" s="83"/>
      <c r="CZ4" s="83"/>
      <c r="DA4" s="83"/>
      <c r="DB4" s="83"/>
      <c r="DC4" s="83"/>
      <c r="DD4" s="83"/>
      <c r="DE4" s="83"/>
      <c r="DF4" s="83"/>
      <c r="DG4" s="83"/>
      <c r="DH4" s="83"/>
      <c r="DI4" s="83" t="s">
        <v>64</v>
      </c>
      <c r="DJ4" s="83"/>
      <c r="DK4" s="83"/>
      <c r="DL4" s="83"/>
      <c r="DM4" s="83"/>
      <c r="DN4" s="83"/>
      <c r="DO4" s="83"/>
      <c r="DP4" s="83"/>
      <c r="DQ4" s="83"/>
      <c r="DR4" s="83"/>
      <c r="DS4" s="83"/>
      <c r="DT4" s="83" t="s">
        <v>65</v>
      </c>
      <c r="DU4" s="83"/>
      <c r="DV4" s="83"/>
      <c r="DW4" s="83"/>
      <c r="DX4" s="83"/>
      <c r="DY4" s="83"/>
      <c r="DZ4" s="83"/>
      <c r="EA4" s="83"/>
      <c r="EB4" s="83"/>
      <c r="EC4" s="83"/>
      <c r="ED4" s="83"/>
      <c r="EE4" s="83" t="s">
        <v>66</v>
      </c>
      <c r="EF4" s="83"/>
      <c r="EG4" s="83"/>
      <c r="EH4" s="83"/>
      <c r="EI4" s="83"/>
      <c r="EJ4" s="83"/>
      <c r="EK4" s="83"/>
      <c r="EL4" s="83"/>
      <c r="EM4" s="83"/>
      <c r="EN4" s="83"/>
      <c r="EO4" s="83"/>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132233</v>
      </c>
      <c r="D6" s="19">
        <f t="shared" si="3"/>
        <v>46</v>
      </c>
      <c r="E6" s="19">
        <f t="shared" si="3"/>
        <v>17</v>
      </c>
      <c r="F6" s="19">
        <f t="shared" si="3"/>
        <v>1</v>
      </c>
      <c r="G6" s="19">
        <f t="shared" si="3"/>
        <v>0</v>
      </c>
      <c r="H6" s="19" t="str">
        <f t="shared" si="3"/>
        <v>東京都　武蔵村山市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88.29</v>
      </c>
      <c r="P6" s="20">
        <f t="shared" si="3"/>
        <v>99.99</v>
      </c>
      <c r="Q6" s="20">
        <f t="shared" si="3"/>
        <v>89.24</v>
      </c>
      <c r="R6" s="20">
        <f t="shared" si="3"/>
        <v>1412</v>
      </c>
      <c r="S6" s="20">
        <f t="shared" si="3"/>
        <v>71018</v>
      </c>
      <c r="T6" s="20">
        <f t="shared" si="3"/>
        <v>15.32</v>
      </c>
      <c r="U6" s="20">
        <f t="shared" si="3"/>
        <v>4635.6400000000003</v>
      </c>
      <c r="V6" s="20">
        <f t="shared" si="3"/>
        <v>70853</v>
      </c>
      <c r="W6" s="20">
        <f t="shared" si="3"/>
        <v>11.6</v>
      </c>
      <c r="X6" s="20">
        <f t="shared" si="3"/>
        <v>6108.02</v>
      </c>
      <c r="Y6" s="21" t="str">
        <f>IF(Y7="",NA(),Y7)</f>
        <v>-</v>
      </c>
      <c r="Z6" s="21">
        <f t="shared" ref="Z6:AH6" si="4">IF(Z7="",NA(),Z7)</f>
        <v>109.53</v>
      </c>
      <c r="AA6" s="21">
        <f t="shared" si="4"/>
        <v>106.48</v>
      </c>
      <c r="AB6" s="21">
        <f t="shared" si="4"/>
        <v>109.13</v>
      </c>
      <c r="AC6" s="21">
        <f t="shared" si="4"/>
        <v>103.68</v>
      </c>
      <c r="AD6" s="21" t="str">
        <f t="shared" si="4"/>
        <v>-</v>
      </c>
      <c r="AE6" s="21">
        <f t="shared" si="4"/>
        <v>106.67</v>
      </c>
      <c r="AF6" s="21">
        <f t="shared" si="4"/>
        <v>106.9</v>
      </c>
      <c r="AG6" s="21">
        <f t="shared" si="4"/>
        <v>106.74</v>
      </c>
      <c r="AH6" s="21">
        <f t="shared" si="4"/>
        <v>106.65</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3.68</v>
      </c>
      <c r="AQ6" s="21">
        <f t="shared" si="5"/>
        <v>5.3</v>
      </c>
      <c r="AR6" s="21">
        <f t="shared" si="5"/>
        <v>6.49</v>
      </c>
      <c r="AS6" s="21">
        <f t="shared" si="5"/>
        <v>6.74</v>
      </c>
      <c r="AT6" s="20" t="str">
        <f>IF(AT7="","",IF(AT7="-","【-】","【"&amp;SUBSTITUTE(TEXT(AT7,"#,##0.00"),"-","△")&amp;"】"))</f>
        <v>【3.03】</v>
      </c>
      <c r="AU6" s="21" t="str">
        <f>IF(AU7="",NA(),AU7)</f>
        <v>-</v>
      </c>
      <c r="AV6" s="21">
        <f t="shared" ref="AV6:BD6" si="6">IF(AV7="",NA(),AV7)</f>
        <v>112.89</v>
      </c>
      <c r="AW6" s="21">
        <f t="shared" si="6"/>
        <v>191.2</v>
      </c>
      <c r="AX6" s="21">
        <f t="shared" si="6"/>
        <v>308.37</v>
      </c>
      <c r="AY6" s="21">
        <f t="shared" si="6"/>
        <v>328.29</v>
      </c>
      <c r="AZ6" s="21" t="str">
        <f t="shared" si="6"/>
        <v>-</v>
      </c>
      <c r="BA6" s="21">
        <f t="shared" si="6"/>
        <v>67.86</v>
      </c>
      <c r="BB6" s="21">
        <f t="shared" si="6"/>
        <v>72.92</v>
      </c>
      <c r="BC6" s="21">
        <f t="shared" si="6"/>
        <v>81.19</v>
      </c>
      <c r="BD6" s="21">
        <f t="shared" si="6"/>
        <v>85.86</v>
      </c>
      <c r="BE6" s="20" t="str">
        <f>IF(BE7="","",IF(BE7="-","【-】","【"&amp;SUBSTITUTE(TEXT(BE7,"#,##0.00"),"-","△")&amp;"】"))</f>
        <v>【78.43】</v>
      </c>
      <c r="BF6" s="21" t="str">
        <f>IF(BF7="",NA(),BF7)</f>
        <v>-</v>
      </c>
      <c r="BG6" s="21">
        <f t="shared" ref="BG6:BO6" si="7">IF(BG7="",NA(),BG7)</f>
        <v>92.19</v>
      </c>
      <c r="BH6" s="21">
        <f t="shared" si="7"/>
        <v>87.37</v>
      </c>
      <c r="BI6" s="21">
        <f t="shared" si="7"/>
        <v>92.86</v>
      </c>
      <c r="BJ6" s="21">
        <f t="shared" si="7"/>
        <v>116.09</v>
      </c>
      <c r="BK6" s="21" t="str">
        <f t="shared" si="7"/>
        <v>-</v>
      </c>
      <c r="BL6" s="21">
        <f t="shared" si="7"/>
        <v>709.4</v>
      </c>
      <c r="BM6" s="21">
        <f t="shared" si="7"/>
        <v>734.47</v>
      </c>
      <c r="BN6" s="21">
        <f t="shared" si="7"/>
        <v>720.89</v>
      </c>
      <c r="BO6" s="21">
        <f t="shared" si="7"/>
        <v>676.93</v>
      </c>
      <c r="BP6" s="20" t="str">
        <f>IF(BP7="","",IF(BP7="-","【-】","【"&amp;SUBSTITUTE(TEXT(BP7,"#,##0.00"),"-","△")&amp;"】"))</f>
        <v>【630.82】</v>
      </c>
      <c r="BQ6" s="21" t="str">
        <f>IF(BQ7="",NA(),BQ7)</f>
        <v>-</v>
      </c>
      <c r="BR6" s="21">
        <f t="shared" ref="BR6:BZ6" si="8">IF(BR7="",NA(),BR7)</f>
        <v>111.25</v>
      </c>
      <c r="BS6" s="21">
        <f t="shared" si="8"/>
        <v>106.16</v>
      </c>
      <c r="BT6" s="21">
        <f t="shared" si="8"/>
        <v>109.19</v>
      </c>
      <c r="BU6" s="21">
        <f t="shared" si="8"/>
        <v>101.89</v>
      </c>
      <c r="BV6" s="21" t="str">
        <f t="shared" si="8"/>
        <v>-</v>
      </c>
      <c r="BW6" s="21">
        <f t="shared" si="8"/>
        <v>91.14</v>
      </c>
      <c r="BX6" s="21">
        <f t="shared" si="8"/>
        <v>90.69</v>
      </c>
      <c r="BY6" s="21">
        <f t="shared" si="8"/>
        <v>90.5</v>
      </c>
      <c r="BZ6" s="21">
        <f t="shared" si="8"/>
        <v>92.66</v>
      </c>
      <c r="CA6" s="20" t="str">
        <f>IF(CA7="","",IF(CA7="-","【-】","【"&amp;SUBSTITUTE(TEXT(CA7,"#,##0.00"),"-","△")&amp;"】"))</f>
        <v>【97.81】</v>
      </c>
      <c r="CB6" s="21" t="str">
        <f>IF(CB7="",NA(),CB7)</f>
        <v>-</v>
      </c>
      <c r="CC6" s="21">
        <f t="shared" ref="CC6:CK6" si="9">IF(CC7="",NA(),CC7)</f>
        <v>102.88</v>
      </c>
      <c r="CD6" s="21">
        <f t="shared" si="9"/>
        <v>105.3</v>
      </c>
      <c r="CE6" s="21">
        <f t="shared" si="9"/>
        <v>104.13</v>
      </c>
      <c r="CF6" s="21">
        <f t="shared" si="9"/>
        <v>111</v>
      </c>
      <c r="CG6" s="21" t="str">
        <f t="shared" si="9"/>
        <v>-</v>
      </c>
      <c r="CH6" s="21">
        <f t="shared" si="9"/>
        <v>136.86000000000001</v>
      </c>
      <c r="CI6" s="21">
        <f t="shared" si="9"/>
        <v>138.52000000000001</v>
      </c>
      <c r="CJ6" s="21">
        <f t="shared" si="9"/>
        <v>138.66999999999999</v>
      </c>
      <c r="CK6" s="21">
        <f t="shared" si="9"/>
        <v>139.12</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60.78</v>
      </c>
      <c r="CT6" s="21">
        <f t="shared" si="10"/>
        <v>59.96</v>
      </c>
      <c r="CU6" s="21">
        <f t="shared" si="10"/>
        <v>59.9</v>
      </c>
      <c r="CV6" s="21">
        <f t="shared" si="10"/>
        <v>60.13</v>
      </c>
      <c r="CW6" s="20" t="str">
        <f>IF(CW7="","",IF(CW7="-","【-】","【"&amp;SUBSTITUTE(TEXT(CW7,"#,##0.00"),"-","△")&amp;"】"))</f>
        <v>【58.94】</v>
      </c>
      <c r="CX6" s="21" t="str">
        <f>IF(CX7="",NA(),CX7)</f>
        <v>-</v>
      </c>
      <c r="CY6" s="21">
        <f t="shared" ref="CY6:DG6" si="11">IF(CY7="",NA(),CY7)</f>
        <v>99.65</v>
      </c>
      <c r="CZ6" s="21">
        <f t="shared" si="11"/>
        <v>99.66</v>
      </c>
      <c r="DA6" s="21">
        <f t="shared" si="11"/>
        <v>99.67</v>
      </c>
      <c r="DB6" s="21">
        <f t="shared" si="11"/>
        <v>99.7</v>
      </c>
      <c r="DC6" s="21" t="str">
        <f t="shared" si="11"/>
        <v>-</v>
      </c>
      <c r="DD6" s="21">
        <f t="shared" si="11"/>
        <v>94.17</v>
      </c>
      <c r="DE6" s="21">
        <f t="shared" si="11"/>
        <v>94.27</v>
      </c>
      <c r="DF6" s="21">
        <f t="shared" si="11"/>
        <v>94.46</v>
      </c>
      <c r="DG6" s="21">
        <f t="shared" si="11"/>
        <v>94.37</v>
      </c>
      <c r="DH6" s="20" t="str">
        <f>IF(DH7="","",IF(DH7="-","【-】","【"&amp;SUBSTITUTE(TEXT(DH7,"#,##0.00"),"-","△")&amp;"】"))</f>
        <v>【95.91】</v>
      </c>
      <c r="DI6" s="21" t="str">
        <f>IF(DI7="",NA(),DI7)</f>
        <v>-</v>
      </c>
      <c r="DJ6" s="21">
        <f t="shared" ref="DJ6:DR6" si="12">IF(DJ7="",NA(),DJ7)</f>
        <v>5.16</v>
      </c>
      <c r="DK6" s="21">
        <f t="shared" si="12"/>
        <v>10.18</v>
      </c>
      <c r="DL6" s="21">
        <f t="shared" si="12"/>
        <v>15.18</v>
      </c>
      <c r="DM6" s="21">
        <f t="shared" si="12"/>
        <v>19.940000000000001</v>
      </c>
      <c r="DN6" s="21" t="str">
        <f t="shared" si="12"/>
        <v>-</v>
      </c>
      <c r="DO6" s="21">
        <f t="shared" si="12"/>
        <v>23.25</v>
      </c>
      <c r="DP6" s="21">
        <f t="shared" si="12"/>
        <v>25.2</v>
      </c>
      <c r="DQ6" s="21">
        <f t="shared" si="12"/>
        <v>27.42</v>
      </c>
      <c r="DR6" s="21">
        <f t="shared" si="12"/>
        <v>30.01</v>
      </c>
      <c r="DS6" s="20" t="str">
        <f>IF(DS7="","",IF(DS7="-","【-】","【"&amp;SUBSTITUTE(TEXT(DS7,"#,##0.00"),"-","△")&amp;"】"))</f>
        <v>【41.09】</v>
      </c>
      <c r="DT6" s="21" t="str">
        <f>IF(DT7="",NA(),DT7)</f>
        <v>-</v>
      </c>
      <c r="DU6" s="20">
        <f t="shared" ref="DU6:EC6" si="13">IF(DU7="",NA(),DU7)</f>
        <v>0</v>
      </c>
      <c r="DV6" s="20">
        <f t="shared" si="13"/>
        <v>0</v>
      </c>
      <c r="DW6" s="20">
        <f t="shared" si="13"/>
        <v>0</v>
      </c>
      <c r="DX6" s="20">
        <f t="shared" si="13"/>
        <v>0</v>
      </c>
      <c r="DY6" s="21" t="str">
        <f t="shared" si="13"/>
        <v>-</v>
      </c>
      <c r="DZ6" s="21">
        <f t="shared" si="13"/>
        <v>1.06</v>
      </c>
      <c r="EA6" s="21">
        <f t="shared" si="13"/>
        <v>2.02</v>
      </c>
      <c r="EB6" s="21">
        <f t="shared" si="13"/>
        <v>2.67</v>
      </c>
      <c r="EC6" s="21">
        <f t="shared" si="13"/>
        <v>3.43</v>
      </c>
      <c r="ED6" s="20" t="str">
        <f>IF(ED7="","",IF(ED7="-","【-】","【"&amp;SUBSTITUTE(TEXT(ED7,"#,##0.00"),"-","△")&amp;"】"))</f>
        <v>【8.68】</v>
      </c>
      <c r="EE6" s="21" t="str">
        <f>IF(EE7="",NA(),EE7)</f>
        <v>-</v>
      </c>
      <c r="EF6" s="20">
        <f t="shared" ref="EF6:EN6" si="14">IF(EF7="",NA(),EF7)</f>
        <v>0</v>
      </c>
      <c r="EG6" s="21">
        <f t="shared" si="14"/>
        <v>0.02</v>
      </c>
      <c r="EH6" s="20">
        <f t="shared" si="14"/>
        <v>0</v>
      </c>
      <c r="EI6" s="20">
        <f t="shared" si="14"/>
        <v>0</v>
      </c>
      <c r="EJ6" s="21" t="str">
        <f t="shared" si="14"/>
        <v>-</v>
      </c>
      <c r="EK6" s="21">
        <f t="shared" si="14"/>
        <v>0.08</v>
      </c>
      <c r="EL6" s="21">
        <f t="shared" si="14"/>
        <v>0.24</v>
      </c>
      <c r="EM6" s="21">
        <f t="shared" si="14"/>
        <v>0.14000000000000001</v>
      </c>
      <c r="EN6" s="21">
        <f t="shared" si="14"/>
        <v>0.06</v>
      </c>
      <c r="EO6" s="20" t="str">
        <f>IF(EO7="","",IF(EO7="-","【-】","【"&amp;SUBSTITUTE(TEXT(EO7,"#,##0.00"),"-","△")&amp;"】"))</f>
        <v>【0.22】</v>
      </c>
    </row>
    <row r="7" spans="1:148" s="22" customFormat="1" x14ac:dyDescent="0.15">
      <c r="A7" s="14"/>
      <c r="B7" s="23">
        <v>2023</v>
      </c>
      <c r="C7" s="23">
        <v>132233</v>
      </c>
      <c r="D7" s="23">
        <v>46</v>
      </c>
      <c r="E7" s="23">
        <v>17</v>
      </c>
      <c r="F7" s="23">
        <v>1</v>
      </c>
      <c r="G7" s="23">
        <v>0</v>
      </c>
      <c r="H7" s="23" t="s">
        <v>96</v>
      </c>
      <c r="I7" s="23" t="s">
        <v>97</v>
      </c>
      <c r="J7" s="23" t="s">
        <v>98</v>
      </c>
      <c r="K7" s="23" t="s">
        <v>99</v>
      </c>
      <c r="L7" s="23" t="s">
        <v>100</v>
      </c>
      <c r="M7" s="23" t="s">
        <v>101</v>
      </c>
      <c r="N7" s="24" t="s">
        <v>102</v>
      </c>
      <c r="O7" s="24">
        <v>88.29</v>
      </c>
      <c r="P7" s="24">
        <v>99.99</v>
      </c>
      <c r="Q7" s="24">
        <v>89.24</v>
      </c>
      <c r="R7" s="24">
        <v>1412</v>
      </c>
      <c r="S7" s="24">
        <v>71018</v>
      </c>
      <c r="T7" s="24">
        <v>15.32</v>
      </c>
      <c r="U7" s="24">
        <v>4635.6400000000003</v>
      </c>
      <c r="V7" s="24">
        <v>70853</v>
      </c>
      <c r="W7" s="24">
        <v>11.6</v>
      </c>
      <c r="X7" s="24">
        <v>6108.02</v>
      </c>
      <c r="Y7" s="24" t="s">
        <v>102</v>
      </c>
      <c r="Z7" s="24">
        <v>109.53</v>
      </c>
      <c r="AA7" s="24">
        <v>106.48</v>
      </c>
      <c r="AB7" s="24">
        <v>109.13</v>
      </c>
      <c r="AC7" s="24">
        <v>103.68</v>
      </c>
      <c r="AD7" s="24" t="s">
        <v>102</v>
      </c>
      <c r="AE7" s="24">
        <v>106.67</v>
      </c>
      <c r="AF7" s="24">
        <v>106.9</v>
      </c>
      <c r="AG7" s="24">
        <v>106.74</v>
      </c>
      <c r="AH7" s="24">
        <v>106.65</v>
      </c>
      <c r="AI7" s="24">
        <v>105.91</v>
      </c>
      <c r="AJ7" s="24" t="s">
        <v>102</v>
      </c>
      <c r="AK7" s="24">
        <v>0</v>
      </c>
      <c r="AL7" s="24">
        <v>0</v>
      </c>
      <c r="AM7" s="24">
        <v>0</v>
      </c>
      <c r="AN7" s="24">
        <v>0</v>
      </c>
      <c r="AO7" s="24" t="s">
        <v>102</v>
      </c>
      <c r="AP7" s="24">
        <v>3.68</v>
      </c>
      <c r="AQ7" s="24">
        <v>5.3</v>
      </c>
      <c r="AR7" s="24">
        <v>6.49</v>
      </c>
      <c r="AS7" s="24">
        <v>6.74</v>
      </c>
      <c r="AT7" s="24">
        <v>3.03</v>
      </c>
      <c r="AU7" s="24" t="s">
        <v>102</v>
      </c>
      <c r="AV7" s="24">
        <v>112.89</v>
      </c>
      <c r="AW7" s="24">
        <v>191.2</v>
      </c>
      <c r="AX7" s="24">
        <v>308.37</v>
      </c>
      <c r="AY7" s="24">
        <v>328.29</v>
      </c>
      <c r="AZ7" s="24" t="s">
        <v>102</v>
      </c>
      <c r="BA7" s="24">
        <v>67.86</v>
      </c>
      <c r="BB7" s="24">
        <v>72.92</v>
      </c>
      <c r="BC7" s="24">
        <v>81.19</v>
      </c>
      <c r="BD7" s="24">
        <v>85.86</v>
      </c>
      <c r="BE7" s="24">
        <v>78.430000000000007</v>
      </c>
      <c r="BF7" s="24" t="s">
        <v>102</v>
      </c>
      <c r="BG7" s="24">
        <v>92.19</v>
      </c>
      <c r="BH7" s="24">
        <v>87.37</v>
      </c>
      <c r="BI7" s="24">
        <v>92.86</v>
      </c>
      <c r="BJ7" s="24">
        <v>116.09</v>
      </c>
      <c r="BK7" s="24" t="s">
        <v>102</v>
      </c>
      <c r="BL7" s="24">
        <v>709.4</v>
      </c>
      <c r="BM7" s="24">
        <v>734.47</v>
      </c>
      <c r="BN7" s="24">
        <v>720.89</v>
      </c>
      <c r="BO7" s="24">
        <v>676.93</v>
      </c>
      <c r="BP7" s="24">
        <v>630.82000000000005</v>
      </c>
      <c r="BQ7" s="24" t="s">
        <v>102</v>
      </c>
      <c r="BR7" s="24">
        <v>111.25</v>
      </c>
      <c r="BS7" s="24">
        <v>106.16</v>
      </c>
      <c r="BT7" s="24">
        <v>109.19</v>
      </c>
      <c r="BU7" s="24">
        <v>101.89</v>
      </c>
      <c r="BV7" s="24" t="s">
        <v>102</v>
      </c>
      <c r="BW7" s="24">
        <v>91.14</v>
      </c>
      <c r="BX7" s="24">
        <v>90.69</v>
      </c>
      <c r="BY7" s="24">
        <v>90.5</v>
      </c>
      <c r="BZ7" s="24">
        <v>92.66</v>
      </c>
      <c r="CA7" s="24">
        <v>97.81</v>
      </c>
      <c r="CB7" s="24" t="s">
        <v>102</v>
      </c>
      <c r="CC7" s="24">
        <v>102.88</v>
      </c>
      <c r="CD7" s="24">
        <v>105.3</v>
      </c>
      <c r="CE7" s="24">
        <v>104.13</v>
      </c>
      <c r="CF7" s="24">
        <v>111</v>
      </c>
      <c r="CG7" s="24" t="s">
        <v>102</v>
      </c>
      <c r="CH7" s="24">
        <v>136.86000000000001</v>
      </c>
      <c r="CI7" s="24">
        <v>138.52000000000001</v>
      </c>
      <c r="CJ7" s="24">
        <v>138.66999999999999</v>
      </c>
      <c r="CK7" s="24">
        <v>139.12</v>
      </c>
      <c r="CL7" s="24">
        <v>138.75</v>
      </c>
      <c r="CM7" s="24" t="s">
        <v>102</v>
      </c>
      <c r="CN7" s="24" t="s">
        <v>102</v>
      </c>
      <c r="CO7" s="24" t="s">
        <v>102</v>
      </c>
      <c r="CP7" s="24" t="s">
        <v>102</v>
      </c>
      <c r="CQ7" s="24" t="s">
        <v>102</v>
      </c>
      <c r="CR7" s="24" t="s">
        <v>102</v>
      </c>
      <c r="CS7" s="24">
        <v>60.78</v>
      </c>
      <c r="CT7" s="24">
        <v>59.96</v>
      </c>
      <c r="CU7" s="24">
        <v>59.9</v>
      </c>
      <c r="CV7" s="24">
        <v>60.13</v>
      </c>
      <c r="CW7" s="24">
        <v>58.94</v>
      </c>
      <c r="CX7" s="24" t="s">
        <v>102</v>
      </c>
      <c r="CY7" s="24">
        <v>99.65</v>
      </c>
      <c r="CZ7" s="24">
        <v>99.66</v>
      </c>
      <c r="DA7" s="24">
        <v>99.67</v>
      </c>
      <c r="DB7" s="24">
        <v>99.7</v>
      </c>
      <c r="DC7" s="24" t="s">
        <v>102</v>
      </c>
      <c r="DD7" s="24">
        <v>94.17</v>
      </c>
      <c r="DE7" s="24">
        <v>94.27</v>
      </c>
      <c r="DF7" s="24">
        <v>94.46</v>
      </c>
      <c r="DG7" s="24">
        <v>94.37</v>
      </c>
      <c r="DH7" s="24">
        <v>95.91</v>
      </c>
      <c r="DI7" s="24" t="s">
        <v>102</v>
      </c>
      <c r="DJ7" s="24">
        <v>5.16</v>
      </c>
      <c r="DK7" s="24">
        <v>10.18</v>
      </c>
      <c r="DL7" s="24">
        <v>15.18</v>
      </c>
      <c r="DM7" s="24">
        <v>19.940000000000001</v>
      </c>
      <c r="DN7" s="24" t="s">
        <v>102</v>
      </c>
      <c r="DO7" s="24">
        <v>23.25</v>
      </c>
      <c r="DP7" s="24">
        <v>25.2</v>
      </c>
      <c r="DQ7" s="24">
        <v>27.42</v>
      </c>
      <c r="DR7" s="24">
        <v>30.01</v>
      </c>
      <c r="DS7" s="24">
        <v>41.09</v>
      </c>
      <c r="DT7" s="24" t="s">
        <v>102</v>
      </c>
      <c r="DU7" s="24">
        <v>0</v>
      </c>
      <c r="DV7" s="24">
        <v>0</v>
      </c>
      <c r="DW7" s="24">
        <v>0</v>
      </c>
      <c r="DX7" s="24">
        <v>0</v>
      </c>
      <c r="DY7" s="24" t="s">
        <v>102</v>
      </c>
      <c r="DZ7" s="24">
        <v>1.06</v>
      </c>
      <c r="EA7" s="24">
        <v>2.02</v>
      </c>
      <c r="EB7" s="24">
        <v>2.67</v>
      </c>
      <c r="EC7" s="24">
        <v>3.43</v>
      </c>
      <c r="ED7" s="24">
        <v>8.68</v>
      </c>
      <c r="EE7" s="24" t="s">
        <v>102</v>
      </c>
      <c r="EF7" s="24">
        <v>0</v>
      </c>
      <c r="EG7" s="24">
        <v>0.02</v>
      </c>
      <c r="EH7" s="24">
        <v>0</v>
      </c>
      <c r="EI7" s="24">
        <v>0</v>
      </c>
      <c r="EJ7" s="24" t="s">
        <v>102</v>
      </c>
      <c r="EK7" s="24">
        <v>0.08</v>
      </c>
      <c r="EL7" s="24">
        <v>0.24</v>
      </c>
      <c r="EM7" s="24">
        <v>0.14000000000000001</v>
      </c>
      <c r="EN7" s="24">
        <v>0.06</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2025-01-24T07:00:47Z</dcterms:created>
  <dcterms:modified xsi:type="dcterms:W3CDTF">2025-01-30T08:03:20Z</dcterms:modified>
  <cp:category/>
</cp:coreProperties>
</file>