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chihousai-s\03_公営企業\03-通年業務\15- 2月_経営比較分析表★\R6年度\R7.1.21【総務省23〆】公営企業に係る経営比較分析表（令和５年度決算）の分析等について（依頼）\04_団体→都\20 東久留米市●\"/>
    </mc:Choice>
  </mc:AlternateContent>
  <xr:revisionPtr revIDLastSave="0" documentId="13_ncr:1_{E2F50521-3DC9-4CDF-8CFC-2DA04B45DBBA}" xr6:coauthVersionLast="47" xr6:coauthVersionMax="47" xr10:uidLastSave="{00000000-0000-0000-0000-000000000000}"/>
  <workbookProtection workbookAlgorithmName="SHA-512" workbookHashValue="Vb9yWllicyjBo5wGzg0ucER3+QlBL7H7PWR3YJJ5brRzoHV7XUR4WzWwjVIhCXEV4TYkY6ST+O/dxsShq2sK0Q==" workbookSaltValue="XdTKGUuuXGAmjIfQRkdEr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G85" i="4"/>
  <c r="P10" i="4"/>
  <c r="AT8" i="4"/>
  <c r="B6" i="4"/>
</calcChain>
</file>

<file path=xl/sharedStrings.xml><?xml version="1.0" encoding="utf-8"?>
<sst xmlns="http://schemas.openxmlformats.org/spreadsheetml/2006/main" count="257" uniqueCount="117">
  <si>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</si>
  <si>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</si>
  <si>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</si>
  <si>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</si>
  <si>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</si>
  <si>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</si>
  <si>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</si>
  <si>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</si>
  <si>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</si>
  <si>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</si>
  <si>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</si>
  <si>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</si>
  <si>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</si>
  <si>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</si>
  <si>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</si>
  <si>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</si>
  <si>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</si>
  <si>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</si>
  <si>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</si>
  <si>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</si>
  <si>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</si>
  <si>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</si>
  <si>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</si>
  <si>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</si>
  <si>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</si>
  <si>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</si>
  <si>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</si>
  <si>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</si>
  <si>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</si>
  <si>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</si>
  <si>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</si>
  <si>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</si>
  <si>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</si>
  <si>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</si>
  <si>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</si>
  <si>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</si>
  <si>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</si>
  <si>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</si>
  <si>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</si>
  <si>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</si>
  <si>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</si>
  <si>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</si>
  <si>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</si>
  <si>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</si>
  <si>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</si>
  <si>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</si>
  <si>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</si>
  <si>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</si>
  <si>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</si>
  <si>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</si>
  <si>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</si>
  <si>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</si>
  <si>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</si>
  <si>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</si>
  <si>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</si>
  <si>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</si>
  <si>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</si>
  <si>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</si>
  <si>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</si>
  <si>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</si>
  <si>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</si>
  <si>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</si>
  <si>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</si>
  <si>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</si>
  <si>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</si>
  <si>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</si>
  <si>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</si>
  <si>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</si>
  <si>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</si>
  <si>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</si>
  <si>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</si>
  <si>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</si>
  <si>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</si>
  <si>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</si>
  <si>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</si>
  <si>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</si>
  <si>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</si>
  <si>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</si>
  <si>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</si>
  <si>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</si>
  <si>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</si>
  <si>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</si>
  <si>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</si>
  <si>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</si>
  <si>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</si>
  <si>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</si>
  <si>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</si>
  <si>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</si>
  <si>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</si>
  <si>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</si>
  <si>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</si>
  <si>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</si>
  <si>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</si>
  <si>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</si>
  <si>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</si>
  <si>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</si>
  <si>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東久留米市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</si>
  <si>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</si>
  <si>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</si>
  <si>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</si>
  <si>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</si>
  <si>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</si>
  <si>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</si>
  <si>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</si>
  <si>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</si>
  <si>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</si>
  <si>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</si>
  <si>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</si>
  <si>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</si>
  <si>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</si>
  <si>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</si>
  <si>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</si>
  <si>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</si>
  <si>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</si>
  <si>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東久留米市では、昭和39年から下水道事業に着手しており、令和5年度末までに整備した管渠延長は約352㎞になります。
　グラフ①有形固定資産減価償却率については、15.65％と低い数値となっておりますが、これは公営企業会計方式に移行した時点において減価償却累計額相当分を控除していることが要因となっており、②管渠老朽化率で示す法定耐用年数を超えた管渠延長の割合のとおり、下水道施設の老朽化は着々と進行しております。このことから市では平成24年度より長寿命化対策に着手し、平成30年度には効率的な維持管理・老朽化対策を行うことを目的とした「東久留米市下水道ストックマネジメント実施方針」を策定し、取り組みを進めております。
　令和5年度の取り組みは、管更生工事やマンホール蓋の更新、汚水中継ポンプ場の監視設備工事に着手し、③管渠改善率は0.14％となりました。</t>
    <phoneticPr fontId="4"/>
  </si>
  <si>
    <t>　令和5年度の経営状況については、①経常収支比率が103.03％、⑤経費回収率は90.59％となり、経費回収率が100％を下回ることとなりました。これは物価高騰等に対する支援策として、下水道使用料の基本料金を4カ月間免除したことに伴い収益が減少したことが要因であり、この減収に対しては新型コロナウイルス感染症対応地方創生臨時交付金を主な原資とした一般会計からの繰入金を受けているため、実質的に事業としての負担はありません。しかしながら⑥汚水処理原価で示す「有収水量1㎥あたりの汚水処理に要した費用」については依然として、類似団体平均を上回っていることからも、汚水処理経費の負担が大きいことが伺えます。これは市の地形上、汚水の中継ポンプを経由しなければ流下させることができない地域があることや、市域を横断する2本の河川の影響により伏せ越し等の施設が必要なこと、また下水道施設建設時に受益者負担金を徴収していないこと等が影響していると考えられます。今後汚水処理資本費が減少していくことが見込まれるため、⑤⑥の指標については改善が見込まれます。
　③流動比率については1年以内の債務に対する支払い能力を表すものであり、前年度比較で大きく上回っておりますが、次年度に繰越した事業に係る資金を前受していることが大きな要因となっております。
　④企業債残高対事業規模比率は企業債の残高規模を表す指標となっており、平均を大きく下回るものとなっておりますが、今後行っていく老朽化対策の財源として企業債の活用を予定していることから、徐々に増加することが見込まれます。
　⑧水洗化率については類似団体や全国の平均値と比較しても高い数値を示しておりますが、汚水普及率は100％であるため、公共水域の水質保全及び使用料収入の確保という観点から、水洗化率100％を目指し、下水道未接続世帯に対し接続促進に努めてます。</t>
    <phoneticPr fontId="4"/>
  </si>
  <si>
    <t>　令和5年度決算については、物価高騰等に対する支援策として下水道使用料基本料金の免除を行ったことから、収支の状況が正確に出ていない状況となっております。
下水道事業は、昭和39年の事業開始以来59年が経過し、下水道施設の老朽化が進行していることから、施設の改築・更新が必要であり、多くの投資が必要となってまいります。
一方収入面においては、人口減少や節水機器の普及により使用料収入の増加は見込めない状況であると考えられます。
　これらの問題を踏まえ、健全な事業経営の実現を目指す指針として、令和2年度に下水道経営の中長期的な計画となる経営戦略の策定を行いました。今後も本計画に基づき、下水道事業が持続的なものとなるよう、効率化・健全化を進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</si>
</sst>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formatCode="#,##0.00;&quot;△&quot;#,##0.00;&quot;-&quot;">
                  <c:v>0.53</c:v>
                </c:pt>
                <c:pt idx="4" formatCode="#,##0.00;&quot;△&quot;#,##0.00;&quot;-&quot;">
                  <c:v>0.14000000000000001</c:v>
                </c:pt>
              </c:numCache>
            </c:numRef>
          </c:val>
          <c:extLst>
            <c:ext xmlns:c16="http://schemas.microsoft.com/office/drawing/2014/chart" uri="{C3380CC4-5D6E-409C-BE32-E72D297353CC}">
              <c16:uniqueId val="{00000000-B279-4BC9-8FC3-E4F03205629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0.19</c:v>
                </c:pt>
                <c:pt idx="2">
                  <c:v>0.14000000000000001</c:v>
                </c:pt>
                <c:pt idx="3">
                  <c:v>0.15</c:v>
                </c:pt>
                <c:pt idx="4">
                  <c:v>0.12</c:v>
                </c:pt>
              </c:numCache>
            </c:numRef>
          </c:val>
          <c:smooth val="0"/>
          <c:extLst>
            <c:ext xmlns:c16="http://schemas.microsoft.com/office/drawing/2014/chart" uri="{C3380CC4-5D6E-409C-BE32-E72D297353CC}">
              <c16:uniqueId val="{00000001-B279-4BC9-8FC3-E4F03205629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08-4A3D-BCBE-731897571CB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67.709999999999994</c:v>
                </c:pt>
                <c:pt idx="2">
                  <c:v>67.13</c:v>
                </c:pt>
                <c:pt idx="3">
                  <c:v>66.819999999999993</c:v>
                </c:pt>
                <c:pt idx="4">
                  <c:v>65.98</c:v>
                </c:pt>
              </c:numCache>
            </c:numRef>
          </c:val>
          <c:smooth val="0"/>
          <c:extLst>
            <c:ext xmlns:c16="http://schemas.microsoft.com/office/drawing/2014/chart" uri="{C3380CC4-5D6E-409C-BE32-E72D297353CC}">
              <c16:uniqueId val="{00000001-4508-4A3D-BCBE-731897571CB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99.71</c:v>
                </c:pt>
                <c:pt idx="2">
                  <c:v>99.71</c:v>
                </c:pt>
                <c:pt idx="3">
                  <c:v>99.73</c:v>
                </c:pt>
                <c:pt idx="4">
                  <c:v>99.73</c:v>
                </c:pt>
              </c:numCache>
            </c:numRef>
          </c:val>
          <c:extLst>
            <c:ext xmlns:c16="http://schemas.microsoft.com/office/drawing/2014/chart" uri="{C3380CC4-5D6E-409C-BE32-E72D297353CC}">
              <c16:uniqueId val="{00000000-ACAF-4CB4-8BF1-E127BA6180B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97.24</c:v>
                </c:pt>
                <c:pt idx="2">
                  <c:v>97.79</c:v>
                </c:pt>
                <c:pt idx="3">
                  <c:v>97.75</c:v>
                </c:pt>
                <c:pt idx="4">
                  <c:v>97.83</c:v>
                </c:pt>
              </c:numCache>
            </c:numRef>
          </c:val>
          <c:smooth val="0"/>
          <c:extLst>
            <c:ext xmlns:c16="http://schemas.microsoft.com/office/drawing/2014/chart" uri="{C3380CC4-5D6E-409C-BE32-E72D297353CC}">
              <c16:uniqueId val="{00000001-ACAF-4CB4-8BF1-E127BA6180B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118.06</c:v>
                </c:pt>
                <c:pt idx="2">
                  <c:v>93.65</c:v>
                </c:pt>
                <c:pt idx="3">
                  <c:v>103.37</c:v>
                </c:pt>
                <c:pt idx="4">
                  <c:v>103.03</c:v>
                </c:pt>
              </c:numCache>
            </c:numRef>
          </c:val>
          <c:extLst>
            <c:ext xmlns:c16="http://schemas.microsoft.com/office/drawing/2014/chart" uri="{C3380CC4-5D6E-409C-BE32-E72D297353CC}">
              <c16:uniqueId val="{00000000-3120-4D1B-BBDE-045AF277A8B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107.05</c:v>
                </c:pt>
                <c:pt idx="2">
                  <c:v>106.43</c:v>
                </c:pt>
                <c:pt idx="3">
                  <c:v>106.81</c:v>
                </c:pt>
                <c:pt idx="4">
                  <c:v>106.99</c:v>
                </c:pt>
              </c:numCache>
            </c:numRef>
          </c:val>
          <c:smooth val="0"/>
          <c:extLst>
            <c:ext xmlns:c16="http://schemas.microsoft.com/office/drawing/2014/chart" uri="{C3380CC4-5D6E-409C-BE32-E72D297353CC}">
              <c16:uniqueId val="{00000001-3120-4D1B-BBDE-045AF277A8B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4.21</c:v>
                </c:pt>
                <c:pt idx="2">
                  <c:v>8.3000000000000007</c:v>
                </c:pt>
                <c:pt idx="3">
                  <c:v>12.06</c:v>
                </c:pt>
                <c:pt idx="4">
                  <c:v>15.65</c:v>
                </c:pt>
              </c:numCache>
            </c:numRef>
          </c:val>
          <c:extLst>
            <c:ext xmlns:c16="http://schemas.microsoft.com/office/drawing/2014/chart" uri="{C3380CC4-5D6E-409C-BE32-E72D297353CC}">
              <c16:uniqueId val="{00000000-3751-4E8E-A198-E38D7153326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27.39</c:v>
                </c:pt>
                <c:pt idx="2">
                  <c:v>30.42</c:v>
                </c:pt>
                <c:pt idx="3">
                  <c:v>32.96</c:v>
                </c:pt>
                <c:pt idx="4">
                  <c:v>34.909999999999997</c:v>
                </c:pt>
              </c:numCache>
            </c:numRef>
          </c:val>
          <c:smooth val="0"/>
          <c:extLst>
            <c:ext xmlns:c16="http://schemas.microsoft.com/office/drawing/2014/chart" uri="{C3380CC4-5D6E-409C-BE32-E72D297353CC}">
              <c16:uniqueId val="{00000001-3751-4E8E-A198-E38D7153326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16.73</c:v>
                </c:pt>
                <c:pt idx="2">
                  <c:v>18.670000000000002</c:v>
                </c:pt>
                <c:pt idx="3">
                  <c:v>19.03</c:v>
                </c:pt>
                <c:pt idx="4">
                  <c:v>19.61</c:v>
                </c:pt>
              </c:numCache>
            </c:numRef>
          </c:val>
          <c:extLst>
            <c:ext xmlns:c16="http://schemas.microsoft.com/office/drawing/2014/chart" uri="{C3380CC4-5D6E-409C-BE32-E72D297353CC}">
              <c16:uniqueId val="{00000000-6DDF-4819-A9F8-2239A9BDDDB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5.86</c:v>
                </c:pt>
                <c:pt idx="2">
                  <c:v>6.66</c:v>
                </c:pt>
                <c:pt idx="3">
                  <c:v>8.49</c:v>
                </c:pt>
                <c:pt idx="4">
                  <c:v>10.08</c:v>
                </c:pt>
              </c:numCache>
            </c:numRef>
          </c:val>
          <c:smooth val="0"/>
          <c:extLst>
            <c:ext xmlns:c16="http://schemas.microsoft.com/office/drawing/2014/chart" uri="{C3380CC4-5D6E-409C-BE32-E72D297353CC}">
              <c16:uniqueId val="{00000001-6DDF-4819-A9F8-2239A9BDDDB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0F2-4D15-B88B-9B77F9D6C67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10F2-4D15-B88B-9B77F9D6C67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60.55</c:v>
                </c:pt>
                <c:pt idx="2">
                  <c:v>60.23</c:v>
                </c:pt>
                <c:pt idx="3">
                  <c:v>54.31</c:v>
                </c:pt>
                <c:pt idx="4">
                  <c:v>105.72</c:v>
                </c:pt>
              </c:numCache>
            </c:numRef>
          </c:val>
          <c:extLst>
            <c:ext xmlns:c16="http://schemas.microsoft.com/office/drawing/2014/chart" uri="{C3380CC4-5D6E-409C-BE32-E72D297353CC}">
              <c16:uniqueId val="{00000000-0065-4410-80AA-369323F95DD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84.84</c:v>
                </c:pt>
                <c:pt idx="2">
                  <c:v>88.42</c:v>
                </c:pt>
                <c:pt idx="3">
                  <c:v>93.63</c:v>
                </c:pt>
                <c:pt idx="4">
                  <c:v>100.41</c:v>
                </c:pt>
              </c:numCache>
            </c:numRef>
          </c:val>
          <c:smooth val="0"/>
          <c:extLst>
            <c:ext xmlns:c16="http://schemas.microsoft.com/office/drawing/2014/chart" uri="{C3380CC4-5D6E-409C-BE32-E72D297353CC}">
              <c16:uniqueId val="{00000001-0065-4410-80AA-369323F95DD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304.64</c:v>
                </c:pt>
                <c:pt idx="2">
                  <c:v>327.12</c:v>
                </c:pt>
                <c:pt idx="3">
                  <c:v>254.02</c:v>
                </c:pt>
                <c:pt idx="4">
                  <c:v>297.39999999999998</c:v>
                </c:pt>
              </c:numCache>
            </c:numRef>
          </c:val>
          <c:extLst>
            <c:ext xmlns:c16="http://schemas.microsoft.com/office/drawing/2014/chart" uri="{C3380CC4-5D6E-409C-BE32-E72D297353CC}">
              <c16:uniqueId val="{00000000-8E1A-43C8-9552-866E853C65A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565.62</c:v>
                </c:pt>
                <c:pt idx="2">
                  <c:v>544.61</c:v>
                </c:pt>
                <c:pt idx="3">
                  <c:v>525.07000000000005</c:v>
                </c:pt>
                <c:pt idx="4">
                  <c:v>499.16</c:v>
                </c:pt>
              </c:numCache>
            </c:numRef>
          </c:val>
          <c:smooth val="0"/>
          <c:extLst>
            <c:ext xmlns:c16="http://schemas.microsoft.com/office/drawing/2014/chart" uri="{C3380CC4-5D6E-409C-BE32-E72D297353CC}">
              <c16:uniqueId val="{00000001-8E1A-43C8-9552-866E853C65A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92.72</c:v>
                </c:pt>
                <c:pt idx="2">
                  <c:v>77.34</c:v>
                </c:pt>
                <c:pt idx="3">
                  <c:v>103.16</c:v>
                </c:pt>
                <c:pt idx="4">
                  <c:v>90.59</c:v>
                </c:pt>
              </c:numCache>
            </c:numRef>
          </c:val>
          <c:extLst>
            <c:ext xmlns:c16="http://schemas.microsoft.com/office/drawing/2014/chart" uri="{C3380CC4-5D6E-409C-BE32-E72D297353CC}">
              <c16:uniqueId val="{00000000-C126-4FAA-BB89-BAB9E1E6270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102.36</c:v>
                </c:pt>
                <c:pt idx="2">
                  <c:v>103.76</c:v>
                </c:pt>
                <c:pt idx="3">
                  <c:v>103.57</c:v>
                </c:pt>
                <c:pt idx="4">
                  <c:v>104.04</c:v>
                </c:pt>
              </c:numCache>
            </c:numRef>
          </c:val>
          <c:smooth val="0"/>
          <c:extLst>
            <c:ext xmlns:c16="http://schemas.microsoft.com/office/drawing/2014/chart" uri="{C3380CC4-5D6E-409C-BE32-E72D297353CC}">
              <c16:uniqueId val="{00000001-C126-4FAA-BB89-BAB9E1E6270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138.74</c:v>
                </c:pt>
                <c:pt idx="2">
                  <c:v>140.96</c:v>
                </c:pt>
                <c:pt idx="3">
                  <c:v>124.78</c:v>
                </c:pt>
                <c:pt idx="4">
                  <c:v>128.04</c:v>
                </c:pt>
              </c:numCache>
            </c:numRef>
          </c:val>
          <c:extLst>
            <c:ext xmlns:c16="http://schemas.microsoft.com/office/drawing/2014/chart" uri="{C3380CC4-5D6E-409C-BE32-E72D297353CC}">
              <c16:uniqueId val="{00000000-9586-4E70-96F0-7A4CE83816D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114.01</c:v>
                </c:pt>
                <c:pt idx="2">
                  <c:v>111.18</c:v>
                </c:pt>
                <c:pt idx="3">
                  <c:v>111.78</c:v>
                </c:pt>
                <c:pt idx="4">
                  <c:v>112.75</c:v>
                </c:pt>
              </c:numCache>
            </c:numRef>
          </c:val>
          <c:smooth val="0"/>
          <c:extLst>
            <c:ext xmlns:c16="http://schemas.microsoft.com/office/drawing/2014/chart" uri="{C3380CC4-5D6E-409C-BE32-E72D297353CC}">
              <c16:uniqueId val="{00000001-9586-4E70-96F0-7A4CE83816D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4" zoomScaleNormal="100" workbookViewId="0">
      <selection activeCell="BK11" sqref="BK11"/>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東京都　東久留米市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Ab</v>
      </c>
      <c r="X8" s="34"/>
      <c r="Y8" s="34"/>
      <c r="Z8" s="34"/>
      <c r="AA8" s="34"/>
      <c r="AB8" s="34"/>
      <c r="AC8" s="34"/>
      <c r="AD8" s="35" t="str">
        <f>データ!$M$6</f>
        <v>非設置</v>
      </c>
      <c r="AE8" s="35"/>
      <c r="AF8" s="35"/>
      <c r="AG8" s="35"/>
      <c r="AH8" s="35"/>
      <c r="AI8" s="35"/>
      <c r="AJ8" s="35"/>
      <c r="AK8" s="3"/>
      <c r="AL8" s="36">
        <f>データ!S6</f>
        <v>116512</v>
      </c>
      <c r="AM8" s="36"/>
      <c r="AN8" s="36"/>
      <c r="AO8" s="36"/>
      <c r="AP8" s="36"/>
      <c r="AQ8" s="36"/>
      <c r="AR8" s="36"/>
      <c r="AS8" s="36"/>
      <c r="AT8" s="37">
        <f>データ!T6</f>
        <v>12.88</v>
      </c>
      <c r="AU8" s="37"/>
      <c r="AV8" s="37"/>
      <c r="AW8" s="37"/>
      <c r="AX8" s="37"/>
      <c r="AY8" s="37"/>
      <c r="AZ8" s="37"/>
      <c r="BA8" s="37"/>
      <c r="BB8" s="37">
        <f>データ!U6</f>
        <v>9045.9599999999991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76.900000000000006</v>
      </c>
      <c r="J10" s="37"/>
      <c r="K10" s="37"/>
      <c r="L10" s="37"/>
      <c r="M10" s="37"/>
      <c r="N10" s="37"/>
      <c r="O10" s="37"/>
      <c r="P10" s="37">
        <f>データ!P6</f>
        <v>100</v>
      </c>
      <c r="Q10" s="37"/>
      <c r="R10" s="37"/>
      <c r="S10" s="37"/>
      <c r="T10" s="37"/>
      <c r="U10" s="37"/>
      <c r="V10" s="37"/>
      <c r="W10" s="37">
        <f>データ!Q6</f>
        <v>88.48</v>
      </c>
      <c r="X10" s="37"/>
      <c r="Y10" s="37"/>
      <c r="Z10" s="37"/>
      <c r="AA10" s="37"/>
      <c r="AB10" s="37"/>
      <c r="AC10" s="37"/>
      <c r="AD10" s="36">
        <f>データ!R6</f>
        <v>2134</v>
      </c>
      <c r="AE10" s="36"/>
      <c r="AF10" s="36"/>
      <c r="AG10" s="36"/>
      <c r="AH10" s="36"/>
      <c r="AI10" s="36"/>
      <c r="AJ10" s="36"/>
      <c r="AK10" s="2"/>
      <c r="AL10" s="36">
        <f>データ!V6</f>
        <v>116445</v>
      </c>
      <c r="AM10" s="36"/>
      <c r="AN10" s="36"/>
      <c r="AO10" s="36"/>
      <c r="AP10" s="36"/>
      <c r="AQ10" s="36"/>
      <c r="AR10" s="36"/>
      <c r="AS10" s="36"/>
      <c r="AT10" s="37">
        <f>データ!W6</f>
        <v>12.92</v>
      </c>
      <c r="AU10" s="37"/>
      <c r="AV10" s="37"/>
      <c r="AW10" s="37"/>
      <c r="AX10" s="37"/>
      <c r="AY10" s="37"/>
      <c r="AZ10" s="37"/>
      <c r="BA10" s="37"/>
      <c r="BB10" s="37">
        <f>データ!X6</f>
        <v>9012.77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Y3gXfXRvsTj6V24h/nOQfP8QkwtjPsbhlogsfhx9lsC+N1fJDy66lzloWr/z4C4V/nsp5GJTf1ngcgQkIRfS3w==" saltValue="0Tbxj/TPS9w/r7R9PLI3e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132225</v>
      </c>
      <c r="D6" s="19">
        <f t="shared" si="3"/>
        <v>46</v>
      </c>
      <c r="E6" s="19">
        <f t="shared" si="3"/>
        <v>17</v>
      </c>
      <c r="F6" s="19">
        <f t="shared" si="3"/>
        <v>1</v>
      </c>
      <c r="G6" s="19">
        <f t="shared" si="3"/>
        <v>0</v>
      </c>
      <c r="H6" s="19" t="str">
        <f t="shared" si="3"/>
        <v>東京都　東久留米市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76.900000000000006</v>
      </c>
      <c r="P6" s="20">
        <f t="shared" si="3"/>
        <v>100</v>
      </c>
      <c r="Q6" s="20">
        <f t="shared" si="3"/>
        <v>88.48</v>
      </c>
      <c r="R6" s="20">
        <f t="shared" si="3"/>
        <v>2134</v>
      </c>
      <c r="S6" s="20">
        <f t="shared" si="3"/>
        <v>116512</v>
      </c>
      <c r="T6" s="20">
        <f t="shared" si="3"/>
        <v>12.88</v>
      </c>
      <c r="U6" s="20">
        <f t="shared" si="3"/>
        <v>9045.9599999999991</v>
      </c>
      <c r="V6" s="20">
        <f t="shared" si="3"/>
        <v>116445</v>
      </c>
      <c r="W6" s="20">
        <f t="shared" si="3"/>
        <v>12.92</v>
      </c>
      <c r="X6" s="20">
        <f t="shared" si="3"/>
        <v>9012.77</v>
      </c>
      <c r="Y6" s="21" t="str">
        <f>IF(Y7="",NA(),Y7)</f>
        <v>-</v>
      </c>
      <c r="Z6" s="21">
        <f t="shared" ref="Z6:AH6" si="4">IF(Z7="",NA(),Z7)</f>
        <v>118.06</v>
      </c>
      <c r="AA6" s="21">
        <f t="shared" si="4"/>
        <v>93.65</v>
      </c>
      <c r="AB6" s="21">
        <f t="shared" si="4"/>
        <v>103.37</v>
      </c>
      <c r="AC6" s="21">
        <f t="shared" si="4"/>
        <v>103.03</v>
      </c>
      <c r="AD6" s="21" t="str">
        <f t="shared" si="4"/>
        <v>-</v>
      </c>
      <c r="AE6" s="21">
        <f t="shared" si="4"/>
        <v>107.05</v>
      </c>
      <c r="AF6" s="21">
        <f t="shared" si="4"/>
        <v>106.43</v>
      </c>
      <c r="AG6" s="21">
        <f t="shared" si="4"/>
        <v>106.81</v>
      </c>
      <c r="AH6" s="21">
        <f t="shared" si="4"/>
        <v>106.99</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0">
        <f t="shared" si="5"/>
        <v>0</v>
      </c>
      <c r="AQ6" s="20">
        <f t="shared" si="5"/>
        <v>0</v>
      </c>
      <c r="AR6" s="20">
        <f t="shared" si="5"/>
        <v>0</v>
      </c>
      <c r="AS6" s="20">
        <f t="shared" si="5"/>
        <v>0</v>
      </c>
      <c r="AT6" s="20" t="str">
        <f>IF(AT7="","",IF(AT7="-","【-】","【"&amp;SUBSTITUTE(TEXT(AT7,"#,##0.00"),"-","△")&amp;"】"))</f>
        <v>【3.03】</v>
      </c>
      <c r="AU6" s="21" t="str">
        <f>IF(AU7="",NA(),AU7)</f>
        <v>-</v>
      </c>
      <c r="AV6" s="21">
        <f t="shared" ref="AV6:BD6" si="6">IF(AV7="",NA(),AV7)</f>
        <v>60.55</v>
      </c>
      <c r="AW6" s="21">
        <f t="shared" si="6"/>
        <v>60.23</v>
      </c>
      <c r="AX6" s="21">
        <f t="shared" si="6"/>
        <v>54.31</v>
      </c>
      <c r="AY6" s="21">
        <f t="shared" si="6"/>
        <v>105.72</v>
      </c>
      <c r="AZ6" s="21" t="str">
        <f t="shared" si="6"/>
        <v>-</v>
      </c>
      <c r="BA6" s="21">
        <f t="shared" si="6"/>
        <v>84.84</v>
      </c>
      <c r="BB6" s="21">
        <f t="shared" si="6"/>
        <v>88.42</v>
      </c>
      <c r="BC6" s="21">
        <f t="shared" si="6"/>
        <v>93.63</v>
      </c>
      <c r="BD6" s="21">
        <f t="shared" si="6"/>
        <v>100.41</v>
      </c>
      <c r="BE6" s="20" t="str">
        <f>IF(BE7="","",IF(BE7="-","【-】","【"&amp;SUBSTITUTE(TEXT(BE7,"#,##0.00"),"-","△")&amp;"】"))</f>
        <v>【78.43】</v>
      </c>
      <c r="BF6" s="21" t="str">
        <f>IF(BF7="",NA(),BF7)</f>
        <v>-</v>
      </c>
      <c r="BG6" s="21">
        <f t="shared" ref="BG6:BO6" si="7">IF(BG7="",NA(),BG7)</f>
        <v>304.64</v>
      </c>
      <c r="BH6" s="21">
        <f t="shared" si="7"/>
        <v>327.12</v>
      </c>
      <c r="BI6" s="21">
        <f t="shared" si="7"/>
        <v>254.02</v>
      </c>
      <c r="BJ6" s="21">
        <f t="shared" si="7"/>
        <v>297.39999999999998</v>
      </c>
      <c r="BK6" s="21" t="str">
        <f t="shared" si="7"/>
        <v>-</v>
      </c>
      <c r="BL6" s="21">
        <f t="shared" si="7"/>
        <v>565.62</v>
      </c>
      <c r="BM6" s="21">
        <f t="shared" si="7"/>
        <v>544.61</v>
      </c>
      <c r="BN6" s="21">
        <f t="shared" si="7"/>
        <v>525.07000000000005</v>
      </c>
      <c r="BO6" s="21">
        <f t="shared" si="7"/>
        <v>499.16</v>
      </c>
      <c r="BP6" s="20" t="str">
        <f>IF(BP7="","",IF(BP7="-","【-】","【"&amp;SUBSTITUTE(TEXT(BP7,"#,##0.00"),"-","△")&amp;"】"))</f>
        <v>【630.82】</v>
      </c>
      <c r="BQ6" s="21" t="str">
        <f>IF(BQ7="",NA(),BQ7)</f>
        <v>-</v>
      </c>
      <c r="BR6" s="21">
        <f t="shared" ref="BR6:BZ6" si="8">IF(BR7="",NA(),BR7)</f>
        <v>92.72</v>
      </c>
      <c r="BS6" s="21">
        <f t="shared" si="8"/>
        <v>77.34</v>
      </c>
      <c r="BT6" s="21">
        <f t="shared" si="8"/>
        <v>103.16</v>
      </c>
      <c r="BU6" s="21">
        <f t="shared" si="8"/>
        <v>90.59</v>
      </c>
      <c r="BV6" s="21" t="str">
        <f t="shared" si="8"/>
        <v>-</v>
      </c>
      <c r="BW6" s="21">
        <f t="shared" si="8"/>
        <v>102.36</v>
      </c>
      <c r="BX6" s="21">
        <f t="shared" si="8"/>
        <v>103.76</v>
      </c>
      <c r="BY6" s="21">
        <f t="shared" si="8"/>
        <v>103.57</v>
      </c>
      <c r="BZ6" s="21">
        <f t="shared" si="8"/>
        <v>104.04</v>
      </c>
      <c r="CA6" s="20" t="str">
        <f>IF(CA7="","",IF(CA7="-","【-】","【"&amp;SUBSTITUTE(TEXT(CA7,"#,##0.00"),"-","△")&amp;"】"))</f>
        <v>【97.81】</v>
      </c>
      <c r="CB6" s="21" t="str">
        <f>IF(CB7="",NA(),CB7)</f>
        <v>-</v>
      </c>
      <c r="CC6" s="21">
        <f t="shared" ref="CC6:CK6" si="9">IF(CC7="",NA(),CC7)</f>
        <v>138.74</v>
      </c>
      <c r="CD6" s="21">
        <f t="shared" si="9"/>
        <v>140.96</v>
      </c>
      <c r="CE6" s="21">
        <f t="shared" si="9"/>
        <v>124.78</v>
      </c>
      <c r="CF6" s="21">
        <f t="shared" si="9"/>
        <v>128.04</v>
      </c>
      <c r="CG6" s="21" t="str">
        <f t="shared" si="9"/>
        <v>-</v>
      </c>
      <c r="CH6" s="21">
        <f t="shared" si="9"/>
        <v>114.01</v>
      </c>
      <c r="CI6" s="21">
        <f t="shared" si="9"/>
        <v>111.18</v>
      </c>
      <c r="CJ6" s="21">
        <f t="shared" si="9"/>
        <v>111.78</v>
      </c>
      <c r="CK6" s="21">
        <f t="shared" si="9"/>
        <v>112.75</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67.709999999999994</v>
      </c>
      <c r="CT6" s="21">
        <f t="shared" si="10"/>
        <v>67.13</v>
      </c>
      <c r="CU6" s="21">
        <f t="shared" si="10"/>
        <v>66.819999999999993</v>
      </c>
      <c r="CV6" s="21">
        <f t="shared" si="10"/>
        <v>65.98</v>
      </c>
      <c r="CW6" s="20" t="str">
        <f>IF(CW7="","",IF(CW7="-","【-】","【"&amp;SUBSTITUTE(TEXT(CW7,"#,##0.00"),"-","△")&amp;"】"))</f>
        <v>【58.94】</v>
      </c>
      <c r="CX6" s="21" t="str">
        <f>IF(CX7="",NA(),CX7)</f>
        <v>-</v>
      </c>
      <c r="CY6" s="21">
        <f t="shared" ref="CY6:DG6" si="11">IF(CY7="",NA(),CY7)</f>
        <v>99.71</v>
      </c>
      <c r="CZ6" s="21">
        <f t="shared" si="11"/>
        <v>99.71</v>
      </c>
      <c r="DA6" s="21">
        <f t="shared" si="11"/>
        <v>99.73</v>
      </c>
      <c r="DB6" s="21">
        <f t="shared" si="11"/>
        <v>99.73</v>
      </c>
      <c r="DC6" s="21" t="str">
        <f t="shared" si="11"/>
        <v>-</v>
      </c>
      <c r="DD6" s="21">
        <f t="shared" si="11"/>
        <v>97.24</v>
      </c>
      <c r="DE6" s="21">
        <f t="shared" si="11"/>
        <v>97.79</v>
      </c>
      <c r="DF6" s="21">
        <f t="shared" si="11"/>
        <v>97.75</v>
      </c>
      <c r="DG6" s="21">
        <f t="shared" si="11"/>
        <v>97.83</v>
      </c>
      <c r="DH6" s="20" t="str">
        <f>IF(DH7="","",IF(DH7="-","【-】","【"&amp;SUBSTITUTE(TEXT(DH7,"#,##0.00"),"-","△")&amp;"】"))</f>
        <v>【95.91】</v>
      </c>
      <c r="DI6" s="21" t="str">
        <f>IF(DI7="",NA(),DI7)</f>
        <v>-</v>
      </c>
      <c r="DJ6" s="21">
        <f t="shared" ref="DJ6:DR6" si="12">IF(DJ7="",NA(),DJ7)</f>
        <v>4.21</v>
      </c>
      <c r="DK6" s="21">
        <f t="shared" si="12"/>
        <v>8.3000000000000007</v>
      </c>
      <c r="DL6" s="21">
        <f t="shared" si="12"/>
        <v>12.06</v>
      </c>
      <c r="DM6" s="21">
        <f t="shared" si="12"/>
        <v>15.65</v>
      </c>
      <c r="DN6" s="21" t="str">
        <f t="shared" si="12"/>
        <v>-</v>
      </c>
      <c r="DO6" s="21">
        <f t="shared" si="12"/>
        <v>27.39</v>
      </c>
      <c r="DP6" s="21">
        <f t="shared" si="12"/>
        <v>30.42</v>
      </c>
      <c r="DQ6" s="21">
        <f t="shared" si="12"/>
        <v>32.96</v>
      </c>
      <c r="DR6" s="21">
        <f t="shared" si="12"/>
        <v>34.909999999999997</v>
      </c>
      <c r="DS6" s="20" t="str">
        <f>IF(DS7="","",IF(DS7="-","【-】","【"&amp;SUBSTITUTE(TEXT(DS7,"#,##0.00"),"-","△")&amp;"】"))</f>
        <v>【41.09】</v>
      </c>
      <c r="DT6" s="21" t="str">
        <f>IF(DT7="",NA(),DT7)</f>
        <v>-</v>
      </c>
      <c r="DU6" s="21">
        <f t="shared" ref="DU6:EC6" si="13">IF(DU7="",NA(),DU7)</f>
        <v>16.73</v>
      </c>
      <c r="DV6" s="21">
        <f t="shared" si="13"/>
        <v>18.670000000000002</v>
      </c>
      <c r="DW6" s="21">
        <f t="shared" si="13"/>
        <v>19.03</v>
      </c>
      <c r="DX6" s="21">
        <f t="shared" si="13"/>
        <v>19.61</v>
      </c>
      <c r="DY6" s="21" t="str">
        <f t="shared" si="13"/>
        <v>-</v>
      </c>
      <c r="DZ6" s="21">
        <f t="shared" si="13"/>
        <v>5.86</v>
      </c>
      <c r="EA6" s="21">
        <f t="shared" si="13"/>
        <v>6.66</v>
      </c>
      <c r="EB6" s="21">
        <f t="shared" si="13"/>
        <v>8.49</v>
      </c>
      <c r="EC6" s="21">
        <f t="shared" si="13"/>
        <v>10.08</v>
      </c>
      <c r="ED6" s="20" t="str">
        <f>IF(ED7="","",IF(ED7="-","【-】","【"&amp;SUBSTITUTE(TEXT(ED7,"#,##0.00"),"-","△")&amp;"】"))</f>
        <v>【8.68】</v>
      </c>
      <c r="EE6" s="21" t="str">
        <f>IF(EE7="",NA(),EE7)</f>
        <v>-</v>
      </c>
      <c r="EF6" s="20">
        <f t="shared" ref="EF6:EN6" si="14">IF(EF7="",NA(),EF7)</f>
        <v>0</v>
      </c>
      <c r="EG6" s="20">
        <f t="shared" si="14"/>
        <v>0</v>
      </c>
      <c r="EH6" s="21">
        <f t="shared" si="14"/>
        <v>0.53</v>
      </c>
      <c r="EI6" s="21">
        <f t="shared" si="14"/>
        <v>0.14000000000000001</v>
      </c>
      <c r="EJ6" s="21" t="str">
        <f t="shared" si="14"/>
        <v>-</v>
      </c>
      <c r="EK6" s="21">
        <f t="shared" si="14"/>
        <v>0.19</v>
      </c>
      <c r="EL6" s="21">
        <f t="shared" si="14"/>
        <v>0.14000000000000001</v>
      </c>
      <c r="EM6" s="21">
        <f t="shared" si="14"/>
        <v>0.15</v>
      </c>
      <c r="EN6" s="21">
        <f t="shared" si="14"/>
        <v>0.12</v>
      </c>
      <c r="EO6" s="20" t="str">
        <f>IF(EO7="","",IF(EO7="-","【-】","【"&amp;SUBSTITUTE(TEXT(EO7,"#,##0.00"),"-","△")&amp;"】"))</f>
        <v>【0.22】</v>
      </c>
    </row>
    <row r="7" spans="1:148" s="22" customFormat="1" x14ac:dyDescent="0.2">
      <c r="A7" s="14"/>
      <c r="B7" s="23">
        <v>2023</v>
      </c>
      <c r="C7" s="23">
        <v>132225</v>
      </c>
      <c r="D7" s="23">
        <v>46</v>
      </c>
      <c r="E7" s="23">
        <v>17</v>
      </c>
      <c r="F7" s="23">
        <v>1</v>
      </c>
      <c r="G7" s="23">
        <v>0</v>
      </c>
      <c r="H7" s="23" t="s">
        <v>96</v>
      </c>
      <c r="I7" s="23" t="s">
        <v>97</v>
      </c>
      <c r="J7" s="23" t="s">
        <v>98</v>
      </c>
      <c r="K7" s="23" t="s">
        <v>99</v>
      </c>
      <c r="L7" s="23" t="s">
        <v>100</v>
      </c>
      <c r="M7" s="23" t="s">
        <v>101</v>
      </c>
      <c r="N7" s="24" t="s">
        <v>102</v>
      </c>
      <c r="O7" s="24">
        <v>76.900000000000006</v>
      </c>
      <c r="P7" s="24">
        <v>100</v>
      </c>
      <c r="Q7" s="24">
        <v>88.48</v>
      </c>
      <c r="R7" s="24">
        <v>2134</v>
      </c>
      <c r="S7" s="24">
        <v>116512</v>
      </c>
      <c r="T7" s="24">
        <v>12.88</v>
      </c>
      <c r="U7" s="24">
        <v>9045.9599999999991</v>
      </c>
      <c r="V7" s="24">
        <v>116445</v>
      </c>
      <c r="W7" s="24">
        <v>12.92</v>
      </c>
      <c r="X7" s="24">
        <v>9012.77</v>
      </c>
      <c r="Y7" s="24" t="s">
        <v>102</v>
      </c>
      <c r="Z7" s="24">
        <v>118.06</v>
      </c>
      <c r="AA7" s="24">
        <v>93.65</v>
      </c>
      <c r="AB7" s="24">
        <v>103.37</v>
      </c>
      <c r="AC7" s="24">
        <v>103.03</v>
      </c>
      <c r="AD7" s="24" t="s">
        <v>102</v>
      </c>
      <c r="AE7" s="24">
        <v>107.05</v>
      </c>
      <c r="AF7" s="24">
        <v>106.43</v>
      </c>
      <c r="AG7" s="24">
        <v>106.81</v>
      </c>
      <c r="AH7" s="24">
        <v>106.99</v>
      </c>
      <c r="AI7" s="24">
        <v>105.91</v>
      </c>
      <c r="AJ7" s="24" t="s">
        <v>102</v>
      </c>
      <c r="AK7" s="24">
        <v>0</v>
      </c>
      <c r="AL7" s="24">
        <v>0</v>
      </c>
      <c r="AM7" s="24">
        <v>0</v>
      </c>
      <c r="AN7" s="24">
        <v>0</v>
      </c>
      <c r="AO7" s="24" t="s">
        <v>102</v>
      </c>
      <c r="AP7" s="24">
        <v>0</v>
      </c>
      <c r="AQ7" s="24">
        <v>0</v>
      </c>
      <c r="AR7" s="24">
        <v>0</v>
      </c>
      <c r="AS7" s="24">
        <v>0</v>
      </c>
      <c r="AT7" s="24">
        <v>3.03</v>
      </c>
      <c r="AU7" s="24" t="s">
        <v>102</v>
      </c>
      <c r="AV7" s="24">
        <v>60.55</v>
      </c>
      <c r="AW7" s="24">
        <v>60.23</v>
      </c>
      <c r="AX7" s="24">
        <v>54.31</v>
      </c>
      <c r="AY7" s="24">
        <v>105.72</v>
      </c>
      <c r="AZ7" s="24" t="s">
        <v>102</v>
      </c>
      <c r="BA7" s="24">
        <v>84.84</v>
      </c>
      <c r="BB7" s="24">
        <v>88.42</v>
      </c>
      <c r="BC7" s="24">
        <v>93.63</v>
      </c>
      <c r="BD7" s="24">
        <v>100.41</v>
      </c>
      <c r="BE7" s="24">
        <v>78.430000000000007</v>
      </c>
      <c r="BF7" s="24" t="s">
        <v>102</v>
      </c>
      <c r="BG7" s="24">
        <v>304.64</v>
      </c>
      <c r="BH7" s="24">
        <v>327.12</v>
      </c>
      <c r="BI7" s="24">
        <v>254.02</v>
      </c>
      <c r="BJ7" s="24">
        <v>297.39999999999998</v>
      </c>
      <c r="BK7" s="24" t="s">
        <v>102</v>
      </c>
      <c r="BL7" s="24">
        <v>565.62</v>
      </c>
      <c r="BM7" s="24">
        <v>544.61</v>
      </c>
      <c r="BN7" s="24">
        <v>525.07000000000005</v>
      </c>
      <c r="BO7" s="24">
        <v>499.16</v>
      </c>
      <c r="BP7" s="24">
        <v>630.82000000000005</v>
      </c>
      <c r="BQ7" s="24" t="s">
        <v>102</v>
      </c>
      <c r="BR7" s="24">
        <v>92.72</v>
      </c>
      <c r="BS7" s="24">
        <v>77.34</v>
      </c>
      <c r="BT7" s="24">
        <v>103.16</v>
      </c>
      <c r="BU7" s="24">
        <v>90.59</v>
      </c>
      <c r="BV7" s="24" t="s">
        <v>102</v>
      </c>
      <c r="BW7" s="24">
        <v>102.36</v>
      </c>
      <c r="BX7" s="24">
        <v>103.76</v>
      </c>
      <c r="BY7" s="24">
        <v>103.57</v>
      </c>
      <c r="BZ7" s="24">
        <v>104.04</v>
      </c>
      <c r="CA7" s="24">
        <v>97.81</v>
      </c>
      <c r="CB7" s="24" t="s">
        <v>102</v>
      </c>
      <c r="CC7" s="24">
        <v>138.74</v>
      </c>
      <c r="CD7" s="24">
        <v>140.96</v>
      </c>
      <c r="CE7" s="24">
        <v>124.78</v>
      </c>
      <c r="CF7" s="24">
        <v>128.04</v>
      </c>
      <c r="CG7" s="24" t="s">
        <v>102</v>
      </c>
      <c r="CH7" s="24">
        <v>114.01</v>
      </c>
      <c r="CI7" s="24">
        <v>111.18</v>
      </c>
      <c r="CJ7" s="24">
        <v>111.78</v>
      </c>
      <c r="CK7" s="24">
        <v>112.75</v>
      </c>
      <c r="CL7" s="24">
        <v>138.75</v>
      </c>
      <c r="CM7" s="24" t="s">
        <v>102</v>
      </c>
      <c r="CN7" s="24" t="s">
        <v>102</v>
      </c>
      <c r="CO7" s="24" t="s">
        <v>102</v>
      </c>
      <c r="CP7" s="24" t="s">
        <v>102</v>
      </c>
      <c r="CQ7" s="24" t="s">
        <v>102</v>
      </c>
      <c r="CR7" s="24" t="s">
        <v>102</v>
      </c>
      <c r="CS7" s="24">
        <v>67.709999999999994</v>
      </c>
      <c r="CT7" s="24">
        <v>67.13</v>
      </c>
      <c r="CU7" s="24">
        <v>66.819999999999993</v>
      </c>
      <c r="CV7" s="24">
        <v>65.98</v>
      </c>
      <c r="CW7" s="24">
        <v>58.94</v>
      </c>
      <c r="CX7" s="24" t="s">
        <v>102</v>
      </c>
      <c r="CY7" s="24">
        <v>99.71</v>
      </c>
      <c r="CZ7" s="24">
        <v>99.71</v>
      </c>
      <c r="DA7" s="24">
        <v>99.73</v>
      </c>
      <c r="DB7" s="24">
        <v>99.73</v>
      </c>
      <c r="DC7" s="24" t="s">
        <v>102</v>
      </c>
      <c r="DD7" s="24">
        <v>97.24</v>
      </c>
      <c r="DE7" s="24">
        <v>97.79</v>
      </c>
      <c r="DF7" s="24">
        <v>97.75</v>
      </c>
      <c r="DG7" s="24">
        <v>97.83</v>
      </c>
      <c r="DH7" s="24">
        <v>95.91</v>
      </c>
      <c r="DI7" s="24" t="s">
        <v>102</v>
      </c>
      <c r="DJ7" s="24">
        <v>4.21</v>
      </c>
      <c r="DK7" s="24">
        <v>8.3000000000000007</v>
      </c>
      <c r="DL7" s="24">
        <v>12.06</v>
      </c>
      <c r="DM7" s="24">
        <v>15.65</v>
      </c>
      <c r="DN7" s="24" t="s">
        <v>102</v>
      </c>
      <c r="DO7" s="24">
        <v>27.39</v>
      </c>
      <c r="DP7" s="24">
        <v>30.42</v>
      </c>
      <c r="DQ7" s="24">
        <v>32.96</v>
      </c>
      <c r="DR7" s="24">
        <v>34.909999999999997</v>
      </c>
      <c r="DS7" s="24">
        <v>41.09</v>
      </c>
      <c r="DT7" s="24" t="s">
        <v>102</v>
      </c>
      <c r="DU7" s="24">
        <v>16.73</v>
      </c>
      <c r="DV7" s="24">
        <v>18.670000000000002</v>
      </c>
      <c r="DW7" s="24">
        <v>19.03</v>
      </c>
      <c r="DX7" s="24">
        <v>19.61</v>
      </c>
      <c r="DY7" s="24" t="s">
        <v>102</v>
      </c>
      <c r="DZ7" s="24">
        <v>5.86</v>
      </c>
      <c r="EA7" s="24">
        <v>6.66</v>
      </c>
      <c r="EB7" s="24">
        <v>8.49</v>
      </c>
      <c r="EC7" s="24">
        <v>10.08</v>
      </c>
      <c r="ED7" s="24">
        <v>8.68</v>
      </c>
      <c r="EE7" s="24" t="s">
        <v>102</v>
      </c>
      <c r="EF7" s="24">
        <v>0</v>
      </c>
      <c r="EG7" s="24">
        <v>0</v>
      </c>
      <c r="EH7" s="24">
        <v>0.53</v>
      </c>
      <c r="EI7" s="24">
        <v>0.14000000000000001</v>
      </c>
      <c r="EJ7" s="24" t="s">
        <v>102</v>
      </c>
      <c r="EK7" s="24">
        <v>0.19</v>
      </c>
      <c r="EL7" s="24">
        <v>0.14000000000000001</v>
      </c>
      <c r="EM7" s="24">
        <v>0.15</v>
      </c>
      <c r="EN7" s="24">
        <v>0.12</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真司</cp:lastModifiedBy>
  <dcterms:created xsi:type="dcterms:W3CDTF">2025-01-24T07:00:46Z</dcterms:created>
  <dcterms:modified xsi:type="dcterms:W3CDTF">2025-02-12T09:04:02Z</dcterms:modified>
  <cp:category/>
</cp:coreProperties>
</file>