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21679\APPDATA\LOCAL\TEMP\SOWDIR0\"/>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<sst xmlns="http://schemas.openxmlformats.org/spreadsheetml/2006/main" count="1138" uniqueCount="596">
  <si>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</si>
  <si>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</si>
  <si>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</si>
  <si>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</si>
  <si>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</si>
  <si>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</si>
  <si>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</si>
  <si>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</si>
  <si>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</si>
  <si>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</si>
  <si>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</si>
  <si>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</si>
  <si>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</si>
  <si>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</si>
  <si>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</si>
  <si>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</si>
  <si>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</si>
  <si>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</si>
  <si>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</si>
  <si>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</si>
  <si>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</si>
  <si>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</si>
  <si>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</si>
  <si>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</si>
  <si>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</si>
  <si>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</si>
  <si>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</si>
  <si>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</si>
  <si>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</si>
  <si>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</si>
  <si>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</si>
  <si>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</si>
  <si>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</si>
  <si>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</si>
  <si>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</si>
  <si>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</si>
  <si>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</si>
  <si>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</si>
  <si>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</si>
  <si>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</si>
  <si>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</si>
  <si>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</si>
  <si>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</si>
  <si>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</si>
  <si>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</si>
  <si>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</si>
  <si>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</si>
  <si>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</si>
  <si>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</si>
  <si>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</si>
  <si>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</si>
  <si>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</si>
  <si>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</si>
  <si>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</si>
  <si>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</si>
  <si>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</si>
  <si>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</si>
  <si>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</si>
  <si>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</si>
  <si>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</si>
  <si>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</si>
  <si>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</si>
  <si>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</si>
  <si>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</si>
  <si>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</si>
  <si>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</si>
  <si>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</si>
  <si>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</si>
  <si>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</si>
  <si>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</si>
  <si>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</si>
  <si>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</si>
  <si>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</si>
  <si>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</si>
  <si>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</si>
  <si>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</si>
  <si>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</si>
  <si>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</si>
  <si>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</si>
  <si>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</si>
  <si>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</si>
  <si>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</si>
  <si>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</si>
  <si>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</si>
  <si>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</si>
  <si>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</si>
  <si>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</si>
  <si>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</si>
  <si>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</si>
  <si>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</si>
  <si>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</si>
  <si>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</si>
  <si>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</si>
  <si>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</si>
  <si>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</si>
  <si>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</si>
  <si>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</si>
  <si>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</si>
  <si>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東久留米市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</si>
  <si>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</si>
  <si>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</si>
  <si>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</si>
  <si>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</si>
  <si>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</si>
  <si>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</si>
  <si>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</si>
  <si>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</si>
  <si>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</si>
  <si>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</si>
  <si>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</si>
  <si>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</si>
  <si>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</si>
  <si>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</si>
  <si>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</si>
  <si>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</si>
  <si>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</si>
  <si>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</si>
  <si>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</si>
  <si>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</si>
  <si>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</si>
  <si>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</si>
  <si>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</si>
  <si>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</si>
  <si>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</si>
  <si>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</si>
  <si>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</si>
  <si>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</si>
  <si>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</si>
  <si>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</si>
  <si>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</si>
  <si>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</si>
  <si>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</si>
  <si>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</si>
  <si>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</si>
  <si>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</si>
  <si>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</si>
  <si>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</si>
  <si>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</si>
  <si>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</si>
  <si>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</si>
  <si>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</si>
  <si>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</si>
  <si>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</si>
  <si>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</si>
  <si>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</si>
  <si>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</si>
  <si>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</si>
  <si>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</si>
  <si>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</si>
  <si>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</si>
  <si>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</si>
  <si>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</si>
  <si>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</si>
  <si>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</si>
  <si>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</si>
  <si>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</si>
  <si>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</si>
  <si>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</si>
  <si>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</si>
  <si>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</si>
  <si>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</si>
  <si>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</si>
  <si>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</si>
  <si>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</si>
  <si>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</si>
  <si>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</si>
  <si>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</si>
  <si>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</si>
  <si>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</si>
  <si>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</si>
  <si>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</si>
  <si>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</si>
  <si>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</si>
  <si>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</si>
  <si>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</si>
  <si>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</si>
  <si>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</si>
  <si>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</si>
  <si>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</si>
  <si>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</si>
  <si>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</si>
  <si>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</si>
  <si>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</si>
  <si>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</si>
  <si>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</si>
  <si>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</si>
  <si>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</si>
  <si>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</si>
  <si>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</si>
  <si>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</si>
  <si>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</si>
  <si>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</si>
  <si>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</si>
  <si>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</si>
  <si>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</si>
  <si>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</si>
  <si>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</si>
  <si>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</si>
  <si>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</si>
  <si>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</si>
  <si>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</si>
  <si>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</si>
  <si>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</si>
  <si>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</si>
  <si>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</si>
  <si>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</si>
  <si>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</si>
  <si>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</si>
  <si>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</si>
  <si>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</si>
  <si>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</si>
  <si>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</si>
  <si>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</si>
  <si>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</si>
  <si>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東京都東久留米市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</si>
  <si>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</si>
  <si>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</si>
  <si>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</si>
  <si>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</si>
  <si>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</si>
  <si>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</si>
  <si>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</si>
  <si>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</si>
  <si>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</si>
  <si>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</si>
  <si>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</si>
  <si>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</si>
  <si>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</si>
  <si>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</si>
  <si>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</si>
  <si>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</si>
  <si>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</si>
  <si>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</si>
  <si>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</si>
  <si>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</si>
  <si>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</si>
  <si>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</si>
  <si>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</si>
  <si>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</si>
  <si>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</si>
  <si>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</si>
  <si>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</si>
  <si>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</si>
  <si>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</si>
  <si>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</si>
  <si>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</si>
  <si>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</si>
  <si>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</si>
  <si>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</si>
  <si>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</si>
  <si>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</si>
  <si>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</si>
  <si>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</si>
  <si>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</si>
  <si>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</si>
  <si>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</si>
  <si>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</si>
  <si>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</si>
  <si>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</si>
  <si>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</si>
  <si>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</si>
  <si>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</si>
  <si>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</si>
  <si>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</si>
  <si>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</si>
  <si>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</si>
  <si>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</si>
  <si>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</si>
  <si>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</si>
  <si>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</si>
  <si>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</si>
  <si>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</si>
  <si>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</si>
  <si>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</si>
  <si>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</si>
  <si>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</si>
  <si>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</si>
  <si>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</si>
  <si>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</si>
  <si>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</si>
  <si>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</si>
  <si>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</si>
  <si>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</si>
  <si>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</si>
  <si>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</si>
  <si>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</si>
  <si>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</si>
  <si>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</si>
  <si>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</si>
  <si>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</si>
  <si>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</si>
  <si>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</si>
  <si>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</si>
  <si>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</si>
  <si>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</si>
  <si>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</si>
  <si>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</si>
  <si>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</si>
  <si>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</si>
  <si>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</si>
  <si>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</si>
  <si>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</si>
  <si>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</si>
  <si>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</si>
  <si>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</si>
  <si>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</si>
  <si>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</si>
  <si>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</si>
  <si>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</si>
  <si>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</si>
  <si>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</si>
  <si>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</si>
  <si>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</si>
  <si>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</si>
  <si>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</si>
  <si>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</si>
  <si>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</si>
  <si>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</si>
  <si>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</si>
  <si>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</si>
  <si>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</si>
  <si>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</si>
  <si>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</si>
  <si>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</si>
  <si>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</si>
  <si>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</si>
  <si>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</si>
  <si>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</si>
  <si>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</si>
  <si>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</si>
  <si>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</si>
  <si>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</si>
  <si>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</si>
  <si>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</si>
  <si>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</si>
  <si>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</si>
  <si>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</si>
  <si>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</si>
  <si>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</si>
  <si>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</si>
  <si>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</si>
  <si>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</si>
  <si>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</si>
  <si>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</si>
  <si>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</si>
  <si>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</si>
  <si>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</si>
  <si>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</si>
  <si>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</si>
  <si>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</si>
  <si>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</si>
  <si>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</si>
  <si>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</si>
  <si>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</si>
  <si>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</si>
  <si>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</si>
  <si>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</si>
  <si>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</si>
  <si>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</si>
  <si>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</si>
  <si>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</si>
  <si>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</si>
  <si>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</si>
  <si>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</si>
  <si>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</si>
  <si>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</si>
  <si>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</si>
  <si>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東京都東久留米市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</si>
  <si>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</si>
  <si>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</si>
  <si>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</si>
  <si>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</si>
  <si>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</si>
  <si>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</si>
  <si>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</si>
  <si>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</si>
  <si>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</si>
  <si>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</si>
  <si>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</si>
  <si>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</si>
  <si>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</si>
  <si>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</si>
  <si>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</si>
  <si>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</si>
  <si>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</si>
  <si>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</si>
  <si>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</si>
  <si>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</si>
  <si>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</si>
  <si>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</si>
  <si>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</si>
  <si>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</si>
  <si>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</si>
  <si>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</si>
  <si>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</si>
  <si>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</si>
  <si>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</si>
  <si>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</si>
  <si>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</si>
  <si>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</si>
  <si>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</si>
  <si>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</si>
  <si>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</si>
  <si>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</si>
  <si>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</si>
  <si>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</si>
  <si>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</si>
  <si>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</si>
  <si>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</si>
  <si>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</si>
  <si>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</si>
  <si>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</si>
  <si>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</si>
  <si>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</si>
  <si>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</si>
  <si>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</si>
  <si>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</si>
  <si>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</si>
  <si>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</si>
  <si>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</si>
  <si>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</si>
  <si>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</si>
  <si>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</si>
  <si>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</si>
  <si>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</si>
  <si>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</si>
  <si>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</si>
  <si>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</si>
  <si>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</si>
  <si>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</si>
  <si>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</si>
  <si>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</si>
  <si>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</si>
  <si>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</si>
  <si>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</si>
  <si>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</si>
  <si>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</si>
  <si>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</si>
  <si>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</si>
  <si>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</si>
  <si>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</si>
  <si>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</si>
  <si>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</si>
  <si>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</si>
  <si>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</si>
  <si>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</si>
  <si>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</si>
  <si>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</si>
  <si>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</si>
  <si>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</si>
  <si>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</si>
  <si>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</si>
  <si>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</si>
  <si>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</si>
  <si>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</si>
  <si>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</si>
  <si>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</si>
  <si>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</si>
  <si>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</si>
  <si>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</si>
  <si>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</si>
  <si>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</si>
  <si>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</si>
  <si>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</si>
  <si>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</si>
  <si>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</si>
  <si>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</si>
  <si>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</si>
  <si>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</si>
  <si>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</si>
  <si>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</si>
  <si>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</si>
  <si>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</si>
  <si>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</si>
  <si>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</si>
  <si>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</si>
  <si>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</si>
  <si>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</si>
  <si>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</si>
  <si>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</si>
  <si>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</si>
  <si>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</si>
  <si>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</si>
  <si>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</si>
  <si>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</si>
  <si>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</si>
  <si>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</si>
  <si>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</si>
  <si>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</si>
  <si>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</si>
  <si>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</si>
  <si>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</si>
  <si>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</si>
  <si>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</si>
  <si>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</si>
  <si>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</si>
  <si>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</si>
  <si>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</si>
  <si>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</si>
  <si>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</si>
  <si>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</si>
  <si>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</si>
  <si>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</si>
  <si>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</si>
  <si>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</si>
  <si>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</si>
  <si>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</si>
  <si>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</si>
  <si>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</si>
  <si>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</si>
  <si>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</si>
  <si>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</si>
  <si>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</si>
  <si>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</si>
  <si>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</si>
  <si>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</si>
  <si>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</si>
  <si>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</si>
  <si>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</si>
  <si>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</si>
  <si>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</si>
  <si>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</si>
  <si>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</si>
  <si>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</si>
  <si>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</si>
  <si>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</si>
  <si>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</si>
  <si>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</si>
  <si>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</si>
  <si>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</si>
  <si>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</si>
  <si>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</si>
  <si>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</si>
  <si>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</si>
  <si>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</si>
  <si>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</si>
  <si>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</si>
  <si>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</si>
  <si>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</si>
  <si>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</si>
  <si>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</si>
  <si>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</si>
  <si>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</si>
  <si>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</si>
  <si>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</si>
  <si>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</si>
  <si>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</si>
  <si>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</si>
  <si>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</si>
  <si>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</si>
  <si>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</si>
  <si>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0.04</t>
  </si>
  <si>
    <t>▲ 2.61</t>
  </si>
  <si>
    <t>一般会計</t>
  </si>
  <si>
    <t>下水道事業特別会計</t>
  </si>
  <si>
    <t>後期高齢者医療事業会計</t>
  </si>
  <si>
    <t>国民健康保険事業会計</t>
  </si>
  <si>
    <t>介護保険事業会計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</si>
  <si>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</si>
  <si>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</si>
  <si>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</si>
  <si>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</si>
  <si>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</si>
  <si>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</si>
  <si>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</si>
  <si>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</si>
  <si>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法非適用企業</t>
  </si>
  <si>
    <t>昭和病院企業団</t>
    <rPh sb="0" eb="2">
      <t>ショウワ</t>
    </rPh>
    <rPh sb="2" eb="4">
      <t>ビョウイン</t>
    </rPh>
    <rPh sb="4" eb="6">
      <t>キギョウ</t>
    </rPh>
    <rPh sb="6" eb="7">
      <t>ダン</t>
    </rPh>
    <phoneticPr fontId="5"/>
  </si>
  <si>
    <t>柳泉園組合</t>
    <rPh sb="0" eb="1">
      <t>ヤナギ</t>
    </rPh>
    <rPh sb="1" eb="2">
      <t>イズミ</t>
    </rPh>
    <rPh sb="2" eb="3">
      <t>エン</t>
    </rPh>
    <rPh sb="3" eb="5">
      <t>クミアイ</t>
    </rPh>
    <phoneticPr fontId="5"/>
  </si>
  <si>
    <t>東京たま広域資源循環組合</t>
    <rPh sb="0" eb="2">
      <t>トウキョウ</t>
    </rPh>
    <rPh sb="4" eb="6">
      <t>コウイキ</t>
    </rPh>
    <rPh sb="6" eb="8">
      <t>シゲン</t>
    </rPh>
    <rPh sb="8" eb="10">
      <t>ジュンカン</t>
    </rPh>
    <rPh sb="10" eb="12">
      <t>クミアイ</t>
    </rPh>
    <phoneticPr fontId="5"/>
  </si>
  <si>
    <t>多摩六都科学館組合</t>
  </si>
  <si>
    <t>東京市町村総合事務組合(一般会計)</t>
    <rPh sb="12" eb="14">
      <t>イッパン</t>
    </rPh>
    <rPh sb="14" eb="16">
      <t>カイケイ</t>
    </rPh>
    <phoneticPr fontId="5"/>
  </si>
  <si>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</si>
  <si>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東京都市町村職員退職手当組合</t>
    <rPh sb="2" eb="3">
      <t>ト</t>
    </rPh>
    <phoneticPr fontId="2"/>
  </si>
  <si>
    <t>東京都市町村議会議員公務災害補償等組合</t>
  </si>
  <si>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</si>
  <si>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</si>
  <si>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東久留米市土地開発公社</t>
    <rPh sb="0" eb="5">
      <t>ヒガシクルメシ</t>
    </rPh>
    <rPh sb="5" eb="7">
      <t>トチ</t>
    </rPh>
    <rPh sb="7" eb="9">
      <t>カイハツ</t>
    </rPh>
    <rPh sb="9" eb="11">
      <t>コウシャ</t>
    </rPh>
    <phoneticPr fontId="19"/>
  </si>
  <si>
    <t>〇</t>
  </si>
  <si>
    <t>郷土美術館建設基金</t>
    <rPh sb="0" eb="2">
      <t>キョウド</t>
    </rPh>
    <rPh sb="2" eb="5">
      <t>ビジュツカン</t>
    </rPh>
    <rPh sb="5" eb="7">
      <t>ケンセツ</t>
    </rPh>
    <rPh sb="7" eb="9">
      <t>キキン</t>
    </rPh>
    <phoneticPr fontId="19"/>
  </si>
  <si>
    <t>都市計画事業基金</t>
    <rPh sb="0" eb="2">
      <t>トシ</t>
    </rPh>
    <rPh sb="2" eb="4">
      <t>ケイカク</t>
    </rPh>
    <rPh sb="4" eb="6">
      <t>ジギョウ</t>
    </rPh>
    <rPh sb="6" eb="8">
      <t>キキン</t>
    </rPh>
    <phoneticPr fontId="19"/>
  </si>
  <si>
    <t>教育振興基金</t>
    <rPh sb="0" eb="2">
      <t>キョウイク</t>
    </rPh>
    <rPh sb="2" eb="4">
      <t>シンコウ</t>
    </rPh>
    <rPh sb="4" eb="6">
      <t>キキン</t>
    </rPh>
    <phoneticPr fontId="19"/>
  </si>
  <si>
    <t>公共施設等整備基金</t>
    <phoneticPr fontId="19"/>
  </si>
  <si>
    <t>みどりの基金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</si>
  <si>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</si>
  <si>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</si>
  <si>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</si>
  <si>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</si>
  <si>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</si>
  <si>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</si>
  <si>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</si>
  <si>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</si>
  <si>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</si>
  <si>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</si>
  <si>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マイナスのため「－」表記となる。実質公債費比率は地方債の借り入れ抑制に努めてきた結果、類似団体内平均値に比べ低い状況である。しかし、今後公共施設の老朽化対応・長寿命化対策等を計画的に実施していくことしているため、地方債残高が増加し将来負担額の増加が見込まれることから、将来負担比率と有形固定資産減価償却率の推移を注視する必要がある。</t>
    <rPh sb="74" eb="76">
      <t>コンゴ</t>
    </rPh>
    <rPh sb="149" eb="151">
      <t>ユウケイ</t>
    </rPh>
    <rPh sb="151" eb="153">
      <t>コテイ</t>
    </rPh>
    <rPh sb="153" eb="155">
      <t>シサン</t>
    </rPh>
    <rPh sb="155" eb="160">
      <t>ゲンカショウキャクリツ</t>
    </rPh>
    <phoneticPr fontId="5"/>
  </si>
  <si>
    <t>将来負担比率は、マイナスのため「－」表記となる。有形固定資産減価償却率は類似団体内平均値に比べ高い状況である。本市では、平成27年度に「公共施設白書」「施設保全計画」、平成28年度に「施設整備プログラム」を策定しており、これらに基づき、施設の老朽化対応・長寿命化対策等を計画的に実施しており、今後有形固定資産減価償却率については一定の改善が見込まれるが、施設整備プログラムを推進していくことにより、地方債残高が増加し将来負担額の増加が見込まれることから、将来負担比率及び有形固定資産減価償却率の推移を注視する必要がある。</t>
    <rPh sb="24" eb="25">
      <t>アリ</t>
    </rPh>
    <rPh sb="25" eb="26">
      <t>カタチ</t>
    </rPh>
    <rPh sb="26" eb="30">
      <t>コテイシサン</t>
    </rPh>
    <rPh sb="30" eb="35">
      <t>ゲンカショウキャクリツ</t>
    </rPh>
    <rPh sb="36" eb="40">
      <t>ルイジダンタイ</t>
    </rPh>
    <rPh sb="40" eb="41">
      <t>ナイ</t>
    </rPh>
    <rPh sb="41" eb="44">
      <t>ヘイキンチ</t>
    </rPh>
    <rPh sb="45" eb="46">
      <t>クラ</t>
    </rPh>
    <rPh sb="49" eb="51">
      <t>ジョウキョウ</t>
    </rPh>
    <rPh sb="118" eb="120">
      <t>シセツ</t>
    </rPh>
    <rPh sb="146" eb="148">
      <t>コンゴ</t>
    </rPh>
    <rPh sb="164" eb="166">
      <t>イッテイ</t>
    </rPh>
    <rPh sb="167" eb="169">
      <t>カイゼン</t>
    </rPh>
    <rPh sb="170" eb="172">
      <t>ミコ</t>
    </rPh>
    <rPh sb="227" eb="231">
      <t>ショウライフタン</t>
    </rPh>
    <rPh sb="231" eb="233">
      <t>ヒリツ</t>
    </rPh>
    <rPh sb="233" eb="234">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</si>
</sst>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6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sz val="11"/>
      <color theme="1"/>
      <name val="游ゴシック"/>
      <family val="2"/>
      <scheme val="minor"/>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40"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8" fillId="0" borderId="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41" fillId="19"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6" borderId="0" applyNumberFormat="0" applyBorder="0" applyAlignment="0" applyProtection="0">
      <alignment vertical="center"/>
    </xf>
    <xf numFmtId="0" fontId="42" fillId="0" borderId="0" applyNumberFormat="0" applyFill="0" applyBorder="0" applyAlignment="0" applyProtection="0">
      <alignment vertical="center"/>
    </xf>
    <xf numFmtId="0" fontId="43" fillId="27" borderId="188" applyNumberFormat="0" applyAlignment="0" applyProtection="0">
      <alignment vertical="center"/>
    </xf>
    <xf numFmtId="0" fontId="44" fillId="28" borderId="0" applyNumberFormat="0" applyBorder="0" applyAlignment="0" applyProtection="0">
      <alignment vertical="center"/>
    </xf>
    <xf numFmtId="0" fontId="20" fillId="29" borderId="189" applyNumberFormat="0" applyFont="0" applyAlignment="0" applyProtection="0">
      <alignment vertical="center"/>
    </xf>
    <xf numFmtId="0" fontId="45" fillId="0" borderId="190" applyNumberFormat="0" applyFill="0" applyAlignment="0" applyProtection="0">
      <alignment vertical="center"/>
    </xf>
    <xf numFmtId="0" fontId="46" fillId="10" borderId="0" applyNumberFormat="0" applyBorder="0" applyAlignment="0" applyProtection="0">
      <alignment vertical="center"/>
    </xf>
    <xf numFmtId="0" fontId="47" fillId="30" borderId="191" applyNumberFormat="0" applyAlignment="0" applyProtection="0">
      <alignment vertical="center"/>
    </xf>
    <xf numFmtId="0" fontId="48" fillId="0" borderId="0" applyNumberFormat="0" applyFill="0" applyBorder="0" applyAlignment="0" applyProtection="0">
      <alignment vertical="center"/>
    </xf>
    <xf numFmtId="0" fontId="49" fillId="0" borderId="192" applyNumberFormat="0" applyFill="0" applyAlignment="0" applyProtection="0">
      <alignment vertical="center"/>
    </xf>
    <xf numFmtId="0" fontId="50" fillId="0" borderId="193" applyNumberFormat="0" applyFill="0" applyAlignment="0" applyProtection="0">
      <alignment vertical="center"/>
    </xf>
    <xf numFmtId="0" fontId="51" fillId="0" borderId="194" applyNumberFormat="0" applyFill="0" applyAlignment="0" applyProtection="0">
      <alignment vertical="center"/>
    </xf>
    <xf numFmtId="0" fontId="51" fillId="0" borderId="0" applyNumberFormat="0" applyFill="0" applyBorder="0" applyAlignment="0" applyProtection="0">
      <alignment vertical="center"/>
    </xf>
    <xf numFmtId="0" fontId="52" fillId="0" borderId="195" applyNumberFormat="0" applyFill="0" applyAlignment="0" applyProtection="0">
      <alignment vertical="center"/>
    </xf>
    <xf numFmtId="0" fontId="53" fillId="30" borderId="196" applyNumberFormat="0" applyAlignment="0" applyProtection="0">
      <alignment vertical="center"/>
    </xf>
    <xf numFmtId="0" fontId="54" fillId="0" borderId="0" applyNumberFormat="0" applyFill="0" applyBorder="0" applyAlignment="0" applyProtection="0">
      <alignment vertical="center"/>
    </xf>
    <xf numFmtId="0" fontId="55" fillId="14" borderId="191" applyNumberFormat="0" applyAlignment="0" applyProtection="0">
      <alignment vertical="center"/>
    </xf>
    <xf numFmtId="0" fontId="1" fillId="0" borderId="0">
      <alignment vertical="center"/>
    </xf>
    <xf numFmtId="0" fontId="56" fillId="11" borderId="0" applyNumberFormat="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38"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57" fillId="0" borderId="0">
      <alignment vertical="center"/>
    </xf>
    <xf numFmtId="0" fontId="39" fillId="0" borderId="0">
      <alignment vertical="center"/>
    </xf>
    <xf numFmtId="0" fontId="39" fillId="0" borderId="0">
      <alignment vertical="center"/>
    </xf>
    <xf numFmtId="38"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38"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0" fontId="58" fillId="0" borderId="0"/>
    <xf numFmtId="0" fontId="38"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0" borderId="109" xfId="15" applyFont="1" applyBorder="1" applyAlignment="1" applyProtection="1">
      <alignment horizontal="center" vertical="center" shrinkToFit="1"/>
      <protection locked="0"/>
    </xf>
    <xf numFmtId="177" fontId="13" fillId="0" borderId="34"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59" fillId="0" borderId="0" xfId="95"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5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131">
    <cellStyle name="20% - アクセント 1 2" xfId="43"/>
    <cellStyle name="20% - アクセント 2 2" xfId="44"/>
    <cellStyle name="20% - アクセント 3 2" xfId="45"/>
    <cellStyle name="20% - アクセント 4 2" xfId="46"/>
    <cellStyle name="20% - アクセント 5 2" xfId="47"/>
    <cellStyle name="20% - アクセント 6 2" xfId="48"/>
    <cellStyle name="40% - アクセント 1 2" xfId="49"/>
    <cellStyle name="40% - アクセント 2 2" xfId="50"/>
    <cellStyle name="40% - アクセント 3 2" xfId="51"/>
    <cellStyle name="40% - アクセント 4 2" xfId="52"/>
    <cellStyle name="40% - アクセント 5 2" xfId="53"/>
    <cellStyle name="40% - アクセント 6 2" xfId="54"/>
    <cellStyle name="60% - アクセント 1 2" xfId="55"/>
    <cellStyle name="60% - アクセント 2 2" xfId="56"/>
    <cellStyle name="60% - アクセント 3 2" xfId="57"/>
    <cellStyle name="60% - アクセント 4 2" xfId="58"/>
    <cellStyle name="60% - アクセント 5 2" xfId="59"/>
    <cellStyle name="60% - アクセント 6 2" xfId="60"/>
    <cellStyle name="アクセント 1 2" xfId="61"/>
    <cellStyle name="アクセント 2 2" xfId="62"/>
    <cellStyle name="アクセント 3 2" xfId="63"/>
    <cellStyle name="アクセント 4 2" xfId="64"/>
    <cellStyle name="アクセント 5 2" xfId="65"/>
    <cellStyle name="アクセント 6 2" xfId="66"/>
    <cellStyle name="タイトル 2" xfId="67"/>
    <cellStyle name="チェック セル 2" xfId="68"/>
    <cellStyle name="どちらでもない 2" xfId="69"/>
    <cellStyle name="パーセント 2" xfId="21"/>
    <cellStyle name="メモ 2" xfId="70"/>
    <cellStyle name="リンク セル 2" xfId="71"/>
    <cellStyle name="悪い 2" xfId="72"/>
    <cellStyle name="計算 2" xfId="73"/>
    <cellStyle name="警告文 2" xfId="74"/>
    <cellStyle name="桁区切り 2" xfId="22"/>
    <cellStyle name="桁区切り 2 2" xfId="23"/>
    <cellStyle name="桁区切り 2 3" xfId="24"/>
    <cellStyle name="桁区切り 3" xfId="25"/>
    <cellStyle name="桁区切り 4" xfId="26"/>
    <cellStyle name="桁区切り 5" xfId="27"/>
    <cellStyle name="桁区切り 6" xfId="86"/>
    <cellStyle name="桁区切り 6 2" xfId="91"/>
    <cellStyle name="桁区切り 6 2 2" xfId="103"/>
    <cellStyle name="桁区切り 6 3" xfId="98"/>
    <cellStyle name="見出し 1 2" xfId="75"/>
    <cellStyle name="見出し 2 2" xfId="76"/>
    <cellStyle name="見出し 3 2" xfId="77"/>
    <cellStyle name="見出し 4 2" xfId="78"/>
    <cellStyle name="集計 2" xfId="79"/>
    <cellStyle name="出力 2" xfId="80"/>
    <cellStyle name="説明文 2" xfId="81"/>
    <cellStyle name="通貨 2" xfId="28"/>
    <cellStyle name="通貨 2 2" xfId="107"/>
    <cellStyle name="通貨 2 2 2" xfId="115"/>
    <cellStyle name="通貨 2 2 2 2" xfId="127"/>
    <cellStyle name="通貨 2 2 3" xfId="121"/>
    <cellStyle name="通貨 2 3" xfId="109"/>
    <cellStyle name="通貨 2 3 2" xfId="117"/>
    <cellStyle name="通貨 2 3 2 2" xfId="129"/>
    <cellStyle name="通貨 2 3 3" xfId="123"/>
    <cellStyle name="通貨 2 4" xfId="113"/>
    <cellStyle name="通貨 2 4 2" xfId="125"/>
    <cellStyle name="通貨 2 5" xfId="119"/>
    <cellStyle name="通貨 3" xfId="29"/>
    <cellStyle name="通貨 3 2" xfId="108"/>
    <cellStyle name="通貨 3 2 2" xfId="116"/>
    <cellStyle name="通貨 3 2 2 2" xfId="128"/>
    <cellStyle name="通貨 3 2 3" xfId="122"/>
    <cellStyle name="通貨 3 3" xfId="110"/>
    <cellStyle name="通貨 3 3 2" xfId="118"/>
    <cellStyle name="通貨 3 3 2 2" xfId="130"/>
    <cellStyle name="通貨 3 3 3" xfId="124"/>
    <cellStyle name="通貨 3 4" xfId="114"/>
    <cellStyle name="通貨 3 4 2" xfId="126"/>
    <cellStyle name="通貨 3 5" xfId="120"/>
    <cellStyle name="入力 2" xfId="82"/>
    <cellStyle name="標準" xfId="0" builtinId="0"/>
    <cellStyle name="標準 10" xfId="89"/>
    <cellStyle name="標準 10 2" xfId="94"/>
    <cellStyle name="標準 10 2 2" xfId="106"/>
    <cellStyle name="標準 10 3" xfId="101"/>
    <cellStyle name="標準 11" xfId="42"/>
    <cellStyle name="標準 12" xfId="20"/>
    <cellStyle name="標準 13" xfId="96"/>
    <cellStyle name="標準 14" xfId="112"/>
    <cellStyle name="標準 15" xfId="111"/>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 3" xfId="83"/>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85"/>
    <cellStyle name="標準 7 2" xfId="90"/>
    <cellStyle name="標準 7 2 2" xfId="102"/>
    <cellStyle name="標準 7 3" xfId="95"/>
    <cellStyle name="標準 7 4" xfId="97"/>
    <cellStyle name="標準 8" xfId="87"/>
    <cellStyle name="標準 8 2" xfId="92"/>
    <cellStyle name="標準 8 2 2" xfId="104"/>
    <cellStyle name="標準 8 3" xfId="99"/>
    <cellStyle name="標準 9" xfId="88"/>
    <cellStyle name="標準 9 2" xfId="93"/>
    <cellStyle name="標準 9 2 2" xfId="105"/>
    <cellStyle name="標準 9 3" xfId="10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良い 2" xfId="8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4AD2-4A92-96F3-DCABBA58D9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14687</c:v>
                </c:pt>
                <c:pt idx="1">
                  <c:v>16673</c:v>
                </c:pt>
                <c:pt idx="2">
                  <c:v>20511</c:v>
                </c:pt>
                <c:pt idx="3">
                  <c:v>29610</c:v>
                </c:pt>
                <c:pt idx="4">
                  <c:v>22238</c:v>
                </c:pt>
              </c:numCache>
            </c:numRef>
          </c:val>
          <c:smooth val="0"/>
          <c:extLst>
            <c:ext xmlns:c16="http://schemas.microsoft.com/office/drawing/2014/chart" uri="{C3380CC4-5D6E-409C-BE32-E72D297353CC}">
              <c16:uniqueId val="{00000001-4AD2-4A92-96F3-DCABBA58D9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5.34</c:v>
                </c:pt>
                <c:pt idx="1">
                  <c:v>2.5099999999999998</c:v>
                </c:pt>
                <c:pt idx="2">
                  <c:v>3.04</c:v>
                </c:pt>
                <c:pt idx="3">
                  <c:v>8.09</c:v>
                </c:pt>
                <c:pt idx="4">
                  <c:v>7.63</c:v>
                </c:pt>
              </c:numCache>
            </c:numRef>
          </c:val>
          <c:extLst>
            <c:ext xmlns:c16="http://schemas.microsoft.com/office/drawing/2014/chart" uri="{C3380CC4-5D6E-409C-BE32-E72D297353CC}">
              <c16:uniqueId val="{00000000-619D-4563-903E-B2B4C5F472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16.75</c:v>
                </c:pt>
                <c:pt idx="1">
                  <c:v>19.41</c:v>
                </c:pt>
                <c:pt idx="2">
                  <c:v>20.5</c:v>
                </c:pt>
                <c:pt idx="3">
                  <c:v>15.4</c:v>
                </c:pt>
                <c:pt idx="4">
                  <c:v>13.38</c:v>
                </c:pt>
              </c:numCache>
            </c:numRef>
          </c:val>
          <c:extLst>
            <c:ext xmlns:c16="http://schemas.microsoft.com/office/drawing/2014/chart" uri="{C3380CC4-5D6E-409C-BE32-E72D297353CC}">
              <c16:uniqueId val="{00000001-619D-4563-903E-B2B4C5F472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c:v>
                </c:pt>
                <c:pt idx="1">
                  <c:v>-0.04</c:v>
                </c:pt>
                <c:pt idx="2">
                  <c:v>1.8</c:v>
                </c:pt>
                <c:pt idx="3">
                  <c:v>0.13</c:v>
                </c:pt>
                <c:pt idx="4">
                  <c:v>-2.61</c:v>
                </c:pt>
              </c:numCache>
            </c:numRef>
          </c:val>
          <c:smooth val="0"/>
          <c:extLst>
            <c:ext xmlns:c16="http://schemas.microsoft.com/office/drawing/2014/chart" uri="{C3380CC4-5D6E-409C-BE32-E72D297353CC}">
              <c16:uniqueId val="{00000002-619D-4563-903E-B2B4C5F472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B8-47A6-8D47-A6729711A0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B8-47A6-8D47-A6729711A0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B8-47A6-8D47-A6729711A0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B8-47A6-8D47-A6729711A08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3B8-47A6-8D47-A6729711A085}"/>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0.47</c:v>
                </c:pt>
                <c:pt idx="2">
                  <c:v>#N/A</c:v>
                </c:pt>
                <c:pt idx="3">
                  <c:v>1.48</c:v>
                </c:pt>
                <c:pt idx="4">
                  <c:v>#N/A</c:v>
                </c:pt>
                <c:pt idx="5">
                  <c:v>0.31</c:v>
                </c:pt>
                <c:pt idx="6">
                  <c:v>#N/A</c:v>
                </c:pt>
                <c:pt idx="7">
                  <c:v>0.67</c:v>
                </c:pt>
                <c:pt idx="8">
                  <c:v>#N/A</c:v>
                </c:pt>
                <c:pt idx="9">
                  <c:v>0.08</c:v>
                </c:pt>
              </c:numCache>
            </c:numRef>
          </c:val>
          <c:extLst>
            <c:ext xmlns:c16="http://schemas.microsoft.com/office/drawing/2014/chart" uri="{C3380CC4-5D6E-409C-BE32-E72D297353CC}">
              <c16:uniqueId val="{00000005-63B8-47A6-8D47-A6729711A085}"/>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1.57</c:v>
                </c:pt>
                <c:pt idx="2">
                  <c:v>#N/A</c:v>
                </c:pt>
                <c:pt idx="3">
                  <c:v>1.57</c:v>
                </c:pt>
                <c:pt idx="4">
                  <c:v>#N/A</c:v>
                </c:pt>
                <c:pt idx="5">
                  <c:v>1.99</c:v>
                </c:pt>
                <c:pt idx="6">
                  <c:v>#N/A</c:v>
                </c:pt>
                <c:pt idx="7">
                  <c:v>0.51</c:v>
                </c:pt>
                <c:pt idx="8">
                  <c:v>#N/A</c:v>
                </c:pt>
                <c:pt idx="9">
                  <c:v>0.24</c:v>
                </c:pt>
              </c:numCache>
            </c:numRef>
          </c:val>
          <c:extLst>
            <c:ext xmlns:c16="http://schemas.microsoft.com/office/drawing/2014/chart" uri="{C3380CC4-5D6E-409C-BE32-E72D297353CC}">
              <c16:uniqueId val="{00000006-63B8-47A6-8D47-A6729711A085}"/>
            </c:ext>
          </c:extLst>
        </c:ser>
        <c:ser>
          <c:idx val="7"/>
          <c:order val="7"/>
          <c:tx>
            <c:strRef>
              <c:f>データシート!$A$34</c:f>
              <c:strCache>
                <c:ptCount val="1"/>
                <c:pt idx="0">
                  <c:v>後期高齢者医療事業会計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0.04</c:v>
                </c:pt>
                <c:pt idx="2">
                  <c:v>#N/A</c:v>
                </c:pt>
                <c:pt idx="3">
                  <c:v>0.08</c:v>
                </c:pt>
                <c:pt idx="4">
                  <c:v>#N/A</c:v>
                </c:pt>
                <c:pt idx="5">
                  <c:v>0.04</c:v>
                </c:pt>
                <c:pt idx="6">
                  <c:v>#N/A</c:v>
                </c:pt>
                <c:pt idx="7">
                  <c:v>0.1</c:v>
                </c:pt>
                <c:pt idx="8">
                  <c:v>#N/A</c:v>
                </c:pt>
                <c:pt idx="9">
                  <c:v>0.44</c:v>
                </c:pt>
              </c:numCache>
            </c:numRef>
          </c:val>
          <c:extLst>
            <c:ext xmlns:c16="http://schemas.microsoft.com/office/drawing/2014/chart" uri="{C3380CC4-5D6E-409C-BE32-E72D297353CC}">
              <c16:uniqueId val="{00000007-63B8-47A6-8D47-A6729711A085}"/>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0.83</c:v>
                </c:pt>
              </c:numCache>
            </c:numRef>
          </c:val>
          <c:extLst>
            <c:ext xmlns:c16="http://schemas.microsoft.com/office/drawing/2014/chart" uri="{C3380CC4-5D6E-409C-BE32-E72D297353CC}">
              <c16:uniqueId val="{00000008-63B8-47A6-8D47-A6729711A0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5.34</c:v>
                </c:pt>
                <c:pt idx="2">
                  <c:v>#N/A</c:v>
                </c:pt>
                <c:pt idx="3">
                  <c:v>2.5</c:v>
                </c:pt>
                <c:pt idx="4">
                  <c:v>#N/A</c:v>
                </c:pt>
                <c:pt idx="5">
                  <c:v>3.04</c:v>
                </c:pt>
                <c:pt idx="6">
                  <c:v>#N/A</c:v>
                </c:pt>
                <c:pt idx="7">
                  <c:v>8.09</c:v>
                </c:pt>
                <c:pt idx="8">
                  <c:v>#N/A</c:v>
                </c:pt>
                <c:pt idx="9">
                  <c:v>7.62</c:v>
                </c:pt>
              </c:numCache>
            </c:numRef>
          </c:val>
          <c:extLst>
            <c:ext xmlns:c16="http://schemas.microsoft.com/office/drawing/2014/chart" uri="{C3380CC4-5D6E-409C-BE32-E72D297353CC}">
              <c16:uniqueId val="{00000009-63B8-47A6-8D47-A6729711A0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3365</c:v>
                </c:pt>
                <c:pt idx="5">
                  <c:v>3350</c:v>
                </c:pt>
                <c:pt idx="8">
                  <c:v>3241</c:v>
                </c:pt>
                <c:pt idx="11">
                  <c:v>3085</c:v>
                </c:pt>
                <c:pt idx="14">
                  <c:v>2841</c:v>
                </c:pt>
              </c:numCache>
            </c:numRef>
          </c:val>
          <c:extLst>
            <c:ext xmlns:c16="http://schemas.microsoft.com/office/drawing/2014/chart" uri="{C3380CC4-5D6E-409C-BE32-E72D297353CC}">
              <c16:uniqueId val="{00000000-4A29-49FB-82DF-5C22D022D6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29-49FB-82DF-5C22D022D6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29-49FB-82DF-5C22D022D6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134</c:v>
                </c:pt>
                <c:pt idx="3">
                  <c:v>122</c:v>
                </c:pt>
                <c:pt idx="6">
                  <c:v>111</c:v>
                </c:pt>
                <c:pt idx="9">
                  <c:v>100</c:v>
                </c:pt>
                <c:pt idx="12">
                  <c:v>93</c:v>
                </c:pt>
              </c:numCache>
            </c:numRef>
          </c:val>
          <c:extLst>
            <c:ext xmlns:c16="http://schemas.microsoft.com/office/drawing/2014/chart" uri="{C3380CC4-5D6E-409C-BE32-E72D297353CC}">
              <c16:uniqueId val="{00000003-4A29-49FB-82DF-5C22D022D6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815</c:v>
                </c:pt>
                <c:pt idx="3">
                  <c:v>752</c:v>
                </c:pt>
                <c:pt idx="6">
                  <c:v>673</c:v>
                </c:pt>
                <c:pt idx="9">
                  <c:v>586</c:v>
                </c:pt>
                <c:pt idx="12">
                  <c:v>503</c:v>
                </c:pt>
              </c:numCache>
            </c:numRef>
          </c:val>
          <c:extLst>
            <c:ext xmlns:c16="http://schemas.microsoft.com/office/drawing/2014/chart" uri="{C3380CC4-5D6E-409C-BE32-E72D297353CC}">
              <c16:uniqueId val="{00000004-4A29-49FB-82DF-5C22D022D6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29-49FB-82DF-5C22D022D6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29-49FB-82DF-5C22D022D6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2631</c:v>
                </c:pt>
                <c:pt idx="3">
                  <c:v>2471</c:v>
                </c:pt>
                <c:pt idx="6">
                  <c:v>2525</c:v>
                </c:pt>
                <c:pt idx="9">
                  <c:v>2505</c:v>
                </c:pt>
                <c:pt idx="12">
                  <c:v>2273</c:v>
                </c:pt>
              </c:numCache>
            </c:numRef>
          </c:val>
          <c:extLst>
            <c:ext xmlns:c16="http://schemas.microsoft.com/office/drawing/2014/chart" uri="{C3380CC4-5D6E-409C-BE32-E72D297353CC}">
              <c16:uniqueId val="{00000007-4A29-49FB-82DF-5C22D022D6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215</c:v>
                </c:pt>
                <c:pt idx="2">
                  <c:v>#N/A</c:v>
                </c:pt>
                <c:pt idx="3">
                  <c:v>#N/A</c:v>
                </c:pt>
                <c:pt idx="4">
                  <c:v>-5</c:v>
                </c:pt>
                <c:pt idx="5">
                  <c:v>#N/A</c:v>
                </c:pt>
                <c:pt idx="6">
                  <c:v>#N/A</c:v>
                </c:pt>
                <c:pt idx="7">
                  <c:v>68</c:v>
                </c:pt>
                <c:pt idx="8">
                  <c:v>#N/A</c:v>
                </c:pt>
                <c:pt idx="9">
                  <c:v>#N/A</c:v>
                </c:pt>
                <c:pt idx="10">
                  <c:v>106</c:v>
                </c:pt>
                <c:pt idx="11">
                  <c:v>#N/A</c:v>
                </c:pt>
                <c:pt idx="12">
                  <c:v>#N/A</c:v>
                </c:pt>
                <c:pt idx="13">
                  <c:v>28</c:v>
                </c:pt>
                <c:pt idx="14">
                  <c:v>#N/A</c:v>
                </c:pt>
              </c:numCache>
            </c:numRef>
          </c:val>
          <c:smooth val="0"/>
          <c:extLst>
            <c:ext xmlns:c16="http://schemas.microsoft.com/office/drawing/2014/chart" uri="{C3380CC4-5D6E-409C-BE32-E72D297353CC}">
              <c16:uniqueId val="{00000008-4A29-49FB-82DF-5C22D022D6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25199</c:v>
                </c:pt>
                <c:pt idx="5">
                  <c:v>24751</c:v>
                </c:pt>
                <c:pt idx="8">
                  <c:v>24560</c:v>
                </c:pt>
                <c:pt idx="11">
                  <c:v>24417</c:v>
                </c:pt>
                <c:pt idx="14">
                  <c:v>24112</c:v>
                </c:pt>
              </c:numCache>
            </c:numRef>
          </c:val>
          <c:extLst>
            <c:ext xmlns:c16="http://schemas.microsoft.com/office/drawing/2014/chart" uri="{C3380CC4-5D6E-409C-BE32-E72D297353CC}">
              <c16:uniqueId val="{00000000-FD66-40C8-8BEC-0011F843C6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5414</c:v>
                </c:pt>
                <c:pt idx="5">
                  <c:v>5185</c:v>
                </c:pt>
                <c:pt idx="8">
                  <c:v>4726</c:v>
                </c:pt>
                <c:pt idx="11">
                  <c:v>3962</c:v>
                </c:pt>
                <c:pt idx="14">
                  <c:v>3567</c:v>
                </c:pt>
              </c:numCache>
            </c:numRef>
          </c:val>
          <c:extLst>
            <c:ext xmlns:c16="http://schemas.microsoft.com/office/drawing/2014/chart" uri="{C3380CC4-5D6E-409C-BE32-E72D297353CC}">
              <c16:uniqueId val="{00000001-FD66-40C8-8BEC-0011F843C6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6251</c:v>
                </c:pt>
                <c:pt idx="5">
                  <c:v>7209</c:v>
                </c:pt>
                <c:pt idx="8">
                  <c:v>7779</c:v>
                </c:pt>
                <c:pt idx="11">
                  <c:v>6836</c:v>
                </c:pt>
                <c:pt idx="14">
                  <c:v>6919</c:v>
                </c:pt>
              </c:numCache>
            </c:numRef>
          </c:val>
          <c:extLst>
            <c:ext xmlns:c16="http://schemas.microsoft.com/office/drawing/2014/chart" uri="{C3380CC4-5D6E-409C-BE32-E72D297353CC}">
              <c16:uniqueId val="{00000002-FD66-40C8-8BEC-0011F843C6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66-40C8-8BEC-0011F843C6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66-40C8-8BEC-0011F843C6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163</c:v>
                </c:pt>
                <c:pt idx="3">
                  <c:v>0</c:v>
                </c:pt>
                <c:pt idx="6">
                  <c:v>0</c:v>
                </c:pt>
                <c:pt idx="9">
                  <c:v>0</c:v>
                </c:pt>
                <c:pt idx="12">
                  <c:v>0</c:v>
                </c:pt>
              </c:numCache>
            </c:numRef>
          </c:val>
          <c:extLst>
            <c:ext xmlns:c16="http://schemas.microsoft.com/office/drawing/2014/chart" uri="{C3380CC4-5D6E-409C-BE32-E72D297353CC}">
              <c16:uniqueId val="{00000005-FD66-40C8-8BEC-0011F843C6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6183</c:v>
                </c:pt>
                <c:pt idx="3">
                  <c:v>6121</c:v>
                </c:pt>
                <c:pt idx="6">
                  <c:v>6039</c:v>
                </c:pt>
                <c:pt idx="9">
                  <c:v>5847</c:v>
                </c:pt>
                <c:pt idx="12">
                  <c:v>5765</c:v>
                </c:pt>
              </c:numCache>
            </c:numRef>
          </c:val>
          <c:extLst>
            <c:ext xmlns:c16="http://schemas.microsoft.com/office/drawing/2014/chart" uri="{C3380CC4-5D6E-409C-BE32-E72D297353CC}">
              <c16:uniqueId val="{00000006-FD66-40C8-8BEC-0011F843C6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825</c:v>
                </c:pt>
                <c:pt idx="3">
                  <c:v>703</c:v>
                </c:pt>
                <c:pt idx="6">
                  <c:v>589</c:v>
                </c:pt>
                <c:pt idx="9">
                  <c:v>476</c:v>
                </c:pt>
                <c:pt idx="12">
                  <c:v>376</c:v>
                </c:pt>
              </c:numCache>
            </c:numRef>
          </c:val>
          <c:extLst>
            <c:ext xmlns:c16="http://schemas.microsoft.com/office/drawing/2014/chart" uri="{C3380CC4-5D6E-409C-BE32-E72D297353CC}">
              <c16:uniqueId val="{00000007-FD66-40C8-8BEC-0011F843C6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5056</c:v>
                </c:pt>
                <c:pt idx="3">
                  <c:v>4457</c:v>
                </c:pt>
                <c:pt idx="6">
                  <c:v>3968</c:v>
                </c:pt>
                <c:pt idx="9">
                  <c:v>3451</c:v>
                </c:pt>
                <c:pt idx="12">
                  <c:v>3249</c:v>
                </c:pt>
              </c:numCache>
            </c:numRef>
          </c:val>
          <c:extLst>
            <c:ext xmlns:c16="http://schemas.microsoft.com/office/drawing/2014/chart" uri="{C3380CC4-5D6E-409C-BE32-E72D297353CC}">
              <c16:uniqueId val="{00000008-FD66-40C8-8BEC-0011F843C6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486</c:v>
                </c:pt>
                <c:pt idx="3">
                  <c:v>361</c:v>
                </c:pt>
                <c:pt idx="6">
                  <c:v>241</c:v>
                </c:pt>
                <c:pt idx="9">
                  <c:v>120</c:v>
                </c:pt>
                <c:pt idx="12">
                  <c:v>0</c:v>
                </c:pt>
              </c:numCache>
            </c:numRef>
          </c:val>
          <c:extLst>
            <c:ext xmlns:c16="http://schemas.microsoft.com/office/drawing/2014/chart" uri="{C3380CC4-5D6E-409C-BE32-E72D297353CC}">
              <c16:uniqueId val="{00000009-FD66-40C8-8BEC-0011F843C6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24911</c:v>
                </c:pt>
                <c:pt idx="3">
                  <c:v>24519</c:v>
                </c:pt>
                <c:pt idx="6">
                  <c:v>24340</c:v>
                </c:pt>
                <c:pt idx="9">
                  <c:v>24714</c:v>
                </c:pt>
                <c:pt idx="12">
                  <c:v>24917</c:v>
                </c:pt>
              </c:numCache>
            </c:numRef>
          </c:val>
          <c:extLst>
            <c:ext xmlns:c16="http://schemas.microsoft.com/office/drawing/2014/chart" uri="{C3380CC4-5D6E-409C-BE32-E72D297353CC}">
              <c16:uniqueId val="{0000000A-FD66-40C8-8BEC-0011F843C6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66-40C8-8BEC-0011F843C6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4630</c:v>
                </c:pt>
                <c:pt idx="1">
                  <c:v>3497</c:v>
                </c:pt>
                <c:pt idx="2">
                  <c:v>3023</c:v>
                </c:pt>
              </c:numCache>
            </c:numRef>
          </c:val>
          <c:extLst>
            <c:ext xmlns:c16="http://schemas.microsoft.com/office/drawing/2014/chart" uri="{C3380CC4-5D6E-409C-BE32-E72D297353CC}">
              <c16:uniqueId val="{00000000-381D-481F-8895-8FED8DC725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81D-481F-8895-8FED8DC725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2407</c:v>
                </c:pt>
                <c:pt idx="1">
                  <c:v>2302</c:v>
                </c:pt>
                <c:pt idx="2">
                  <c:v>2736</c:v>
                </c:pt>
              </c:numCache>
            </c:numRef>
          </c:val>
          <c:extLst>
            <c:ext xmlns:c16="http://schemas.microsoft.com/office/drawing/2014/chart" uri="{C3380CC4-5D6E-409C-BE32-E72D297353CC}">
              <c16:uniqueId val="{00000002-381D-481F-8895-8FED8DC725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{CEC0698C-F218-47BE-9A3B-6EAE1324074F}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688-4DF1-8A5B-6D926975B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{8D2A5678-036A-48F0-9C2F-9D09BCC7818D}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88-4DF1-8A5B-6D926975B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{3BE0ABF7-7A13-4D9E-8333-13BC164CD3B1}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88-4DF1-8A5B-6D926975B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{AFBB12B9-DC3F-4209-8277-D680A50B83A1}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88-4DF1-8A5B-6D926975B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{5D2368DD-177E-426B-AEB9-234E7C22C097}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88-4DF1-8A5B-6D926975B0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{BFFF243C-71F8-46FB-9C0E-585D930265FD}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688-4DF1-8A5B-6D926975B0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{BB43143B-0A29-49CB-9E6F-4D9C3C705113}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688-4DF1-8A5B-6D926975B0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{BE6719AC-8003-4632-BF8C-9E6EC8CB98E9}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688-4DF1-8A5B-6D926975B0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{DBD89377-B553-4E20-AB8B-4E869B3BB510}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688-4DF1-8A5B-6D926975B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78.599999999999994</c:v>
                </c:pt>
                <c:pt idx="8">
                  <c:v>68.7</c:v>
                </c:pt>
                <c:pt idx="16">
                  <c:v>70</c:v>
                </c:pt>
                <c:pt idx="24">
                  <c:v>69.2</c:v>
                </c:pt>
                <c:pt idx="32">
                  <c:v>69.900000000000006</c:v>
                </c:pt>
              </c:numCache>
            </c:numRef>
          </c:xVal>
          <c:yVal>
            <c:numRef>
              <c:f>公会計指標分析・財政指標組合せ分析表!$BP$51:$DC$51</c:f>
              <c:numCache>
                <c:formatCode>#,##0.0;"▲ "#,##0.0</c:formatCode>
                <c:ptCount val="40"/>
                <c:pt idx="0">
                  <c:v>3.8</c:v>
                </c:pt>
              </c:numCache>
            </c:numRef>
          </c:yVal>
          <c:smooth val="0"/>
          <c:extLst>
            <c:ext xmlns:c16="http://schemas.microsoft.com/office/drawing/2014/chart" uri="{C3380CC4-5D6E-409C-BE32-E72D297353CC}">
              <c16:uniqueId val="{00000009-2688-4DF1-8A5B-6D926975B0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{4944D9C6-9294-41AE-A58C-D8D94CA1B9CA}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688-4DF1-8A5B-6D926975B0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{A19CBEEC-45E5-450D-872D-6BD617D260F7}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88-4DF1-8A5B-6D926975B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{D8AE48FA-D200-4ED6-BA84-99EC6E1A1A05}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88-4DF1-8A5B-6D926975B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{D6F1ACAD-F0C0-419F-8DBB-036235554906}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88-4DF1-8A5B-6D926975B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{9EB0E23B-1B5C-4B71-B417-980AA44BE425}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88-4DF1-8A5B-6D926975B083}"/>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{8864160F-FB66-46DA-8BE4-CD2D4D705A48}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688-4DF1-8A5B-6D926975B083}"/>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{A617E9C0-2973-45B4-946F-AFE8D1D28B4A}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688-4DF1-8A5B-6D926975B083}"/>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{64895112-A037-4ED6-A8CA-B60D2E9F9888}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688-4DF1-8A5B-6D926975B083}"/>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{30A5BDD1-D33E-4CEB-B3FA-5E4EFFF6743B}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688-4DF1-8A5B-6D926975B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60.1</c:v>
                </c:pt>
                <c:pt idx="16">
                  <c:v>61.2</c:v>
                </c:pt>
                <c:pt idx="24">
                  <c:v>61.7</c:v>
                </c:pt>
                <c:pt idx="32">
                  <c:v>62.6</c:v>
                </c:pt>
              </c:numCache>
            </c:numRef>
          </c:xVal>
          <c:yVal>
            <c:numRef>
              <c:f>公会計指標分析・財政指標組合せ分析表!$BP$55:$DC$55</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2688-4DF1-8A5B-6D926975B083}"/>
            </c:ext>
          </c:extLst>
        </c:ser>
        <c:dLbls>
          <c:showLegendKey val="0"/>
          <c:showVal val="1"/>
          <c:showCatName val="0"/>
          <c:showSerName val="0"/>
          <c:showPercent val="0"/>
          <c:showBubbleSize val="0"/>
        </c:dLbls>
        <c:axId val="46179840"/>
        <c:axId val="46181760"/>
      </c:scatterChart>
      <c:valAx>
        <c:axId val="46179840"/>
        <c:scaling>
          <c:orientation val="minMax"/>
          <c:max val="81"/>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{AB46C165-9ACC-478E-BDD3-575AE101C627}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B9B-417B-8111-A9532694CE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{34A31333-FBFF-494D-A961-12C4E35D295B}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9B-417B-8111-A9532694CE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{7EB57E51-AD1D-4CAC-9027-76106D908924}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9B-417B-8111-A9532694CE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{38FFC461-9A88-4F6B-BDFE-30C4F71D14B2}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9B-417B-8111-A9532694CE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{0FB2178E-9ED2-4640-91F1-745105BE01D7}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9B-417B-8111-A9532694CE0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{E2E0356E-336C-4E6F-8008-121694270379}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B9B-417B-8111-A9532694CE0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{D90A5D74-B1DC-4B13-ADB3-C3F163A52A17}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B9B-417B-8111-A9532694CE0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{24032CD3-206C-4312-8483-C6052F55B978}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B9B-417B-8111-A9532694CE0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{27FA6978-1522-4512-87A8-A07AF7DA8E04}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B9B-417B-8111-A9532694CE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0.7</c:v>
                </c:pt>
                <c:pt idx="16">
                  <c:v>0.4</c:v>
                </c:pt>
                <c:pt idx="24">
                  <c:v>0.2</c:v>
                </c:pt>
                <c:pt idx="32">
                  <c:v>0.3</c:v>
                </c:pt>
              </c:numCache>
            </c:numRef>
          </c:xVal>
          <c:yVal>
            <c:numRef>
              <c:f>公会計指標分析・財政指標組合せ分析表!$BP$73:$DC$73</c:f>
              <c:numCache>
                <c:formatCode>#,##0.0;"▲ "#,##0.0</c:formatCode>
                <c:ptCount val="40"/>
                <c:pt idx="0">
                  <c:v>3.8</c:v>
                </c:pt>
              </c:numCache>
            </c:numRef>
          </c:yVal>
          <c:smooth val="0"/>
          <c:extLst>
            <c:ext xmlns:c16="http://schemas.microsoft.com/office/drawing/2014/chart" uri="{C3380CC4-5D6E-409C-BE32-E72D297353CC}">
              <c16:uniqueId val="{00000009-2B9B-417B-8111-A9532694CE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{F107358F-E65A-434A-8BF8-12B883EAB392}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B9B-417B-8111-A9532694CE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{9D062D9B-64F5-480E-B93C-0524327F6D8C}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9B-417B-8111-A9532694CE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{86A12108-7964-47A1-9CC8-825F0444E865}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9B-417B-8111-A9532694CE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{CD59623B-AB46-4B27-AF15-FAD7F8C3AE86}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9B-417B-8111-A9532694CE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{F8E986AE-B482-4133-8CF3-1C65F2A90D5D}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9B-417B-8111-A9532694CE0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{B78922AE-1210-4F49-8A49-B0567E3837AE}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B9B-417B-8111-A9532694CE0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{9E05D3E6-F905-4781-A75E-18485A6621CC}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B9B-417B-8111-A9532694CE0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{434B2149-146A-4E67-8491-AEB57532080D}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B9B-417B-8111-A9532694CE0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{00E47097-155D-4E0E-994A-78B4DC135DCC}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B9B-417B-8111-A9532694CE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2B9B-417B-8111-A9532694CE02}"/>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116,916
114,695
12.88
44,385,281
42,328,829
1,722,790
22,592,602
24,917,108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0"/>
          <a:r>
            <a:rPr lang="ja-JP" altLang="ja-JP" sz="900">
              <a:solidFill>
                <a:schemeClr val="dk1"/>
              </a:solidFill>
              <a:effectLst/>
              <a:latin typeface="+mn-lt"/>
              <a:ea typeface="+mn-ea"/>
              <a:cs typeface="+mn-cs"/>
            </a:rPr>
            <a:t>　</a:t>
          </a:r>
          <a:r>
            <a:rPr lang="ja-JP" altLang="en-US" sz="900">
              <a:solidFill>
                <a:schemeClr val="dk1"/>
              </a:solidFill>
              <a:effectLst/>
              <a:latin typeface="+mn-lt"/>
              <a:ea typeface="+mn-ea"/>
              <a:cs typeface="+mn-cs"/>
            </a:rPr>
            <a:t>令和元</a:t>
          </a:r>
          <a:r>
            <a:rPr lang="ja-JP" altLang="ja-JP" sz="900">
              <a:solidFill>
                <a:schemeClr val="dk1"/>
              </a:solidFill>
              <a:effectLst/>
              <a:latin typeface="+mn-lt"/>
              <a:ea typeface="+mn-ea"/>
              <a:cs typeface="+mn-cs"/>
            </a:rPr>
            <a:t>年度の財政力指数は</a:t>
          </a:r>
          <a:r>
            <a:rPr lang="en-US" altLang="ja-JP" sz="900">
              <a:solidFill>
                <a:schemeClr val="dk1"/>
              </a:solidFill>
              <a:effectLst/>
              <a:latin typeface="+mn-lt"/>
              <a:ea typeface="+mn-ea"/>
              <a:cs typeface="+mn-cs"/>
            </a:rPr>
            <a:t>0.832</a:t>
          </a:r>
          <a:r>
            <a:rPr lang="ja-JP" altLang="ja-JP" sz="900">
              <a:solidFill>
                <a:schemeClr val="dk1"/>
              </a:solidFill>
              <a:effectLst/>
              <a:latin typeface="+mn-lt"/>
              <a:ea typeface="+mn-ea"/>
              <a:cs typeface="+mn-cs"/>
            </a:rPr>
            <a:t>となり、前年度比</a:t>
          </a:r>
          <a:r>
            <a:rPr lang="en-US" altLang="ja-JP" sz="900">
              <a:solidFill>
                <a:schemeClr val="dk1"/>
              </a:solidFill>
              <a:effectLst/>
              <a:latin typeface="+mn-lt"/>
              <a:ea typeface="+mn-ea"/>
              <a:cs typeface="+mn-cs"/>
            </a:rPr>
            <a:t>0.006</a:t>
          </a:r>
          <a:r>
            <a:rPr lang="ja-JP" altLang="ja-JP" sz="900">
              <a:solidFill>
                <a:schemeClr val="dk1"/>
              </a:solidFill>
              <a:effectLst/>
              <a:latin typeface="+mn-lt"/>
              <a:ea typeface="+mn-ea"/>
              <a:cs typeface="+mn-cs"/>
            </a:rPr>
            <a:t>ポイント</a:t>
          </a:r>
          <a:r>
            <a:rPr lang="ja-JP" altLang="en-US" sz="900">
              <a:solidFill>
                <a:schemeClr val="dk1"/>
              </a:solidFill>
              <a:effectLst/>
              <a:latin typeface="+mn-lt"/>
              <a:ea typeface="+mn-ea"/>
              <a:cs typeface="+mn-cs"/>
            </a:rPr>
            <a:t>下降</a:t>
          </a:r>
          <a:r>
            <a:rPr lang="ja-JP" altLang="ja-JP" sz="900">
              <a:solidFill>
                <a:schemeClr val="dk1"/>
              </a:solidFill>
              <a:effectLst/>
              <a:latin typeface="+mn-lt"/>
              <a:ea typeface="+mn-ea"/>
              <a:cs typeface="+mn-cs"/>
            </a:rPr>
            <a:t>した。また、</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カ年平均では</a:t>
          </a:r>
          <a:r>
            <a:rPr kumimoji="1" lang="en-US" altLang="ja-JP" sz="900">
              <a:solidFill>
                <a:schemeClr val="dk1"/>
              </a:solidFill>
              <a:effectLst/>
              <a:latin typeface="+mn-lt"/>
              <a:ea typeface="+mn-ea"/>
              <a:cs typeface="+mn-cs"/>
            </a:rPr>
            <a:t>0.837</a:t>
          </a:r>
          <a:r>
            <a:rPr kumimoji="1" lang="ja-JP" altLang="ja-JP" sz="900">
              <a:solidFill>
                <a:schemeClr val="dk1"/>
              </a:solidFill>
              <a:effectLst/>
              <a:latin typeface="+mn-lt"/>
              <a:ea typeface="+mn-ea"/>
              <a:cs typeface="+mn-cs"/>
            </a:rPr>
            <a:t>となり、前年度より</a:t>
          </a:r>
          <a:r>
            <a:rPr kumimoji="1" lang="en-US" altLang="ja-JP" sz="900">
              <a:solidFill>
                <a:schemeClr val="dk1"/>
              </a:solidFill>
              <a:effectLst/>
              <a:latin typeface="+mn-lt"/>
              <a:ea typeface="+mn-ea"/>
              <a:cs typeface="+mn-cs"/>
            </a:rPr>
            <a:t>0.004</a:t>
          </a:r>
          <a:r>
            <a:rPr kumimoji="1" lang="ja-JP" altLang="en-US" sz="900">
              <a:solidFill>
                <a:schemeClr val="dk1"/>
              </a:solidFill>
              <a:effectLst/>
              <a:latin typeface="+mn-lt"/>
              <a:ea typeface="+mn-ea"/>
              <a:cs typeface="+mn-cs"/>
            </a:rPr>
            <a:t>下降</a:t>
          </a:r>
          <a:r>
            <a:rPr kumimoji="1" lang="ja-JP" altLang="ja-JP" sz="900">
              <a:solidFill>
                <a:schemeClr val="dk1"/>
              </a:solidFill>
              <a:effectLst/>
              <a:latin typeface="+mn-lt"/>
              <a:ea typeface="+mn-ea"/>
              <a:cs typeface="+mn-cs"/>
            </a:rPr>
            <a:t>している。</a:t>
          </a:r>
          <a:endParaRPr lang="ja-JP" altLang="ja-JP" sz="1050">
            <a:effectLst/>
          </a:endParaRPr>
        </a:p>
        <a:p>
          <a:pPr latinLnBrk="0"/>
          <a:r>
            <a:rPr lang="ja-JP" altLang="ja-JP" sz="900">
              <a:solidFill>
                <a:schemeClr val="dk1"/>
              </a:solidFill>
              <a:effectLst/>
              <a:latin typeface="+mn-lt"/>
              <a:ea typeface="+mn-ea"/>
              <a:cs typeface="+mn-cs"/>
            </a:rPr>
            <a:t>　基準財政収入額は、</a:t>
          </a:r>
          <a:r>
            <a:rPr lang="en-US" altLang="ja-JP" sz="900">
              <a:solidFill>
                <a:schemeClr val="dk1"/>
              </a:solidFill>
              <a:effectLst/>
              <a:latin typeface="+mn-lt"/>
              <a:ea typeface="+mn-ea"/>
              <a:cs typeface="+mn-cs"/>
            </a:rPr>
            <a:t>141</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9,573</a:t>
          </a:r>
          <a:r>
            <a:rPr lang="ja-JP" altLang="ja-JP" sz="900">
              <a:solidFill>
                <a:schemeClr val="dk1"/>
              </a:solidFill>
              <a:effectLst/>
              <a:latin typeface="+mn-lt"/>
              <a:ea typeface="+mn-ea"/>
              <a:cs typeface="+mn-cs"/>
            </a:rPr>
            <a:t>万</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千円で、固定資産税（家屋）、市民税（所得割）、配当割交付金の増などにより前年度比</a:t>
          </a:r>
          <a:r>
            <a:rPr lang="en-US" altLang="ja-JP" sz="900">
              <a:solidFill>
                <a:schemeClr val="dk1"/>
              </a:solidFill>
              <a:effectLst/>
              <a:latin typeface="+mn-lt"/>
              <a:ea typeface="+mn-ea"/>
              <a:cs typeface="+mn-cs"/>
            </a:rPr>
            <a:t>2,683</a:t>
          </a:r>
          <a:r>
            <a:rPr lang="ja-JP" altLang="ja-JP" sz="900">
              <a:solidFill>
                <a:schemeClr val="dk1"/>
              </a:solidFill>
              <a:effectLst/>
              <a:latin typeface="+mn-lt"/>
              <a:ea typeface="+mn-ea"/>
              <a:cs typeface="+mn-cs"/>
            </a:rPr>
            <a:t>万</a:t>
          </a:r>
          <a:r>
            <a:rPr lang="en-US" altLang="ja-JP" sz="900">
              <a:solidFill>
                <a:schemeClr val="dk1"/>
              </a:solidFill>
              <a:effectLst/>
              <a:latin typeface="+mn-lt"/>
              <a:ea typeface="+mn-ea"/>
              <a:cs typeface="+mn-cs"/>
            </a:rPr>
            <a:t>7</a:t>
          </a:r>
          <a:r>
            <a:rPr lang="ja-JP" altLang="ja-JP" sz="900">
              <a:solidFill>
                <a:schemeClr val="dk1"/>
              </a:solidFill>
              <a:effectLst/>
              <a:latin typeface="+mn-lt"/>
              <a:ea typeface="+mn-ea"/>
              <a:cs typeface="+mn-cs"/>
            </a:rPr>
            <a:t>千円の増加となった。</a:t>
          </a:r>
          <a:endParaRPr lang="ja-JP" altLang="ja-JP" sz="900">
            <a:effectLst/>
          </a:endParaRPr>
        </a:p>
        <a:p>
          <a:r>
            <a:rPr lang="ja-JP" altLang="ja-JP" sz="900">
              <a:solidFill>
                <a:schemeClr val="dk1"/>
              </a:solidFill>
              <a:effectLst/>
              <a:latin typeface="+mn-lt"/>
              <a:ea typeface="+mn-ea"/>
              <a:cs typeface="+mn-cs"/>
            </a:rPr>
            <a:t>　基準財政需要額は、</a:t>
          </a:r>
          <a:r>
            <a:rPr lang="en-US" altLang="ja-JP" sz="900">
              <a:solidFill>
                <a:schemeClr val="dk1"/>
              </a:solidFill>
              <a:effectLst/>
              <a:latin typeface="+mn-lt"/>
              <a:ea typeface="+mn-ea"/>
              <a:cs typeface="+mn-cs"/>
            </a:rPr>
            <a:t>170</a:t>
          </a:r>
          <a:r>
            <a:rPr lang="ja-JP" altLang="ja-JP" sz="900">
              <a:solidFill>
                <a:schemeClr val="dk1"/>
              </a:solidFill>
              <a:effectLst/>
              <a:latin typeface="+mn-lt"/>
              <a:ea typeface="+mn-ea"/>
              <a:cs typeface="+mn-cs"/>
            </a:rPr>
            <a:t>億</a:t>
          </a:r>
          <a:r>
            <a:rPr lang="en-US" altLang="ja-JP" sz="900">
              <a:solidFill>
                <a:schemeClr val="dk1"/>
              </a:solidFill>
              <a:effectLst/>
              <a:latin typeface="+mn-lt"/>
              <a:ea typeface="+mn-ea"/>
              <a:cs typeface="+mn-cs"/>
            </a:rPr>
            <a:t>6,254</a:t>
          </a:r>
          <a:r>
            <a:rPr lang="ja-JP" altLang="ja-JP" sz="900">
              <a:solidFill>
                <a:schemeClr val="dk1"/>
              </a:solidFill>
              <a:effectLst/>
              <a:latin typeface="+mn-lt"/>
              <a:ea typeface="+mn-ea"/>
              <a:cs typeface="+mn-cs"/>
            </a:rPr>
            <a:t>万</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千円で、</a:t>
          </a:r>
          <a:r>
            <a:rPr lang="ja-JP" altLang="en-US" sz="900">
              <a:solidFill>
                <a:schemeClr val="dk1"/>
              </a:solidFill>
              <a:effectLst/>
              <a:latin typeface="+mn-lt"/>
              <a:ea typeface="+mn-ea"/>
              <a:cs typeface="+mn-cs"/>
            </a:rPr>
            <a:t>社会福祉費、高齢者保健福祉費（</a:t>
          </a:r>
          <a:r>
            <a:rPr lang="en-US" altLang="ja-JP" sz="900">
              <a:solidFill>
                <a:schemeClr val="dk1"/>
              </a:solidFill>
              <a:effectLst/>
              <a:latin typeface="+mn-lt"/>
              <a:ea typeface="+mn-ea"/>
              <a:cs typeface="+mn-cs"/>
            </a:rPr>
            <a:t>65</a:t>
          </a:r>
          <a:r>
            <a:rPr lang="ja-JP" altLang="en-US" sz="900">
              <a:solidFill>
                <a:schemeClr val="dk1"/>
              </a:solidFill>
              <a:effectLst/>
              <a:latin typeface="+mn-lt"/>
              <a:ea typeface="+mn-ea"/>
              <a:cs typeface="+mn-cs"/>
            </a:rPr>
            <a:t>歳以上）、臨時財政対策債償還費の増</a:t>
          </a:r>
          <a:r>
            <a:rPr lang="ja-JP" altLang="ja-JP" sz="900">
              <a:solidFill>
                <a:schemeClr val="dk1"/>
              </a:solidFill>
              <a:effectLst/>
              <a:latin typeface="+mn-lt"/>
              <a:ea typeface="+mn-ea"/>
              <a:cs typeface="+mn-cs"/>
            </a:rPr>
            <a:t>などにより</a:t>
          </a:r>
          <a:r>
            <a:rPr lang="en-US" altLang="ja-JP" sz="900">
              <a:solidFill>
                <a:schemeClr val="dk1"/>
              </a:solidFill>
              <a:effectLst/>
              <a:latin typeface="+mn-lt"/>
              <a:ea typeface="+mn-ea"/>
              <a:cs typeface="+mn-cs"/>
            </a:rPr>
            <a:t>1</a:t>
          </a:r>
          <a:r>
            <a:rPr lang="ja-JP" altLang="en-US" sz="900">
              <a:solidFill>
                <a:schemeClr val="dk1"/>
              </a:solidFill>
              <a:effectLst/>
              <a:latin typeface="+mn-lt"/>
              <a:ea typeface="+mn-ea"/>
              <a:cs typeface="+mn-cs"/>
            </a:rPr>
            <a:t>億</a:t>
          </a:r>
          <a:r>
            <a:rPr lang="en-US" altLang="ja-JP" sz="900">
              <a:solidFill>
                <a:schemeClr val="dk1"/>
              </a:solidFill>
              <a:effectLst/>
              <a:latin typeface="+mn-lt"/>
              <a:ea typeface="+mn-ea"/>
              <a:cs typeface="+mn-cs"/>
            </a:rPr>
            <a:t>6,397</a:t>
          </a:r>
          <a:r>
            <a:rPr lang="ja-JP" altLang="ja-JP" sz="900">
              <a:solidFill>
                <a:schemeClr val="dk1"/>
              </a:solidFill>
              <a:effectLst/>
              <a:latin typeface="+mn-lt"/>
              <a:ea typeface="+mn-ea"/>
              <a:cs typeface="+mn-cs"/>
            </a:rPr>
            <a:t>万</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千円の</a:t>
          </a:r>
          <a:r>
            <a:rPr lang="ja-JP" altLang="en-US" sz="900">
              <a:solidFill>
                <a:schemeClr val="dk1"/>
              </a:solidFill>
              <a:effectLst/>
              <a:latin typeface="+mn-lt"/>
              <a:ea typeface="+mn-ea"/>
              <a:cs typeface="+mn-cs"/>
            </a:rPr>
            <a:t>増加</a:t>
          </a:r>
          <a:r>
            <a:rPr lang="ja-JP" altLang="ja-JP" sz="900">
              <a:solidFill>
                <a:schemeClr val="dk1"/>
              </a:solidFill>
              <a:effectLst/>
              <a:latin typeface="+mn-lt"/>
              <a:ea typeface="+mn-ea"/>
              <a:cs typeface="+mn-cs"/>
            </a:rPr>
            <a:t>となった。</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年度は、基準財政収入額の</a:t>
          </a:r>
          <a:r>
            <a:rPr kumimoji="1" lang="ja-JP" altLang="en-US" sz="900">
              <a:solidFill>
                <a:schemeClr val="dk1"/>
              </a:solidFill>
              <a:effectLst/>
              <a:latin typeface="+mn-lt"/>
              <a:ea typeface="+mn-ea"/>
              <a:cs typeface="+mn-cs"/>
            </a:rPr>
            <a:t>増加幅</a:t>
          </a:r>
          <a:r>
            <a:rPr kumimoji="1" lang="ja-JP" altLang="ja-JP" sz="900">
              <a:solidFill>
                <a:schemeClr val="dk1"/>
              </a:solidFill>
              <a:effectLst/>
              <a:latin typeface="+mn-lt"/>
              <a:ea typeface="+mn-ea"/>
              <a:cs typeface="+mn-cs"/>
            </a:rPr>
            <a:t>が、基準財政需要額の</a:t>
          </a:r>
          <a:r>
            <a:rPr kumimoji="1" lang="ja-JP" altLang="en-US" sz="900">
              <a:solidFill>
                <a:schemeClr val="dk1"/>
              </a:solidFill>
              <a:effectLst/>
              <a:latin typeface="+mn-lt"/>
              <a:ea typeface="+mn-ea"/>
              <a:cs typeface="+mn-cs"/>
            </a:rPr>
            <a:t>増加幅</a:t>
          </a:r>
          <a:r>
            <a:rPr kumimoji="1" lang="ja-JP" altLang="ja-JP" sz="900">
              <a:solidFill>
                <a:schemeClr val="dk1"/>
              </a:solidFill>
              <a:effectLst/>
              <a:latin typeface="+mn-lt"/>
              <a:ea typeface="+mn-ea"/>
              <a:cs typeface="+mn-cs"/>
            </a:rPr>
            <a:t>を上回ったことにより、単年度の財政力指数が下降した。</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35983</xdr:rowOff>
    </xdr:to>
    <xdr:cxnSp macro="">
      <xdr:nvCxnSpPr>
        <xdr:cNvPr id="69" name="直線コネクタ 68"/>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0"/>
          <a:r>
            <a:rPr lang="ja-JP" altLang="en-US" sz="750">
              <a:solidFill>
                <a:schemeClr val="dk1"/>
              </a:solidFill>
              <a:effectLst/>
              <a:latin typeface="+mn-lt"/>
              <a:ea typeface="+mn-ea"/>
              <a:cs typeface="+mn-cs"/>
            </a:rPr>
            <a:t>令和元</a:t>
          </a:r>
          <a:r>
            <a:rPr lang="ja-JP" altLang="ja-JP" sz="750">
              <a:solidFill>
                <a:schemeClr val="dk1"/>
              </a:solidFill>
              <a:effectLst/>
              <a:latin typeface="+mn-lt"/>
              <a:ea typeface="+mn-ea"/>
              <a:cs typeface="+mn-cs"/>
            </a:rPr>
            <a:t>年度の経常収支比率は</a:t>
          </a:r>
          <a:r>
            <a:rPr lang="en-US" altLang="ja-JP" sz="750">
              <a:solidFill>
                <a:schemeClr val="dk1"/>
              </a:solidFill>
              <a:effectLst/>
              <a:latin typeface="+mn-lt"/>
              <a:ea typeface="+mn-ea"/>
              <a:cs typeface="+mn-cs"/>
            </a:rPr>
            <a:t>93.7</a:t>
          </a:r>
          <a:r>
            <a:rPr lang="ja-JP" altLang="ja-JP" sz="750">
              <a:solidFill>
                <a:schemeClr val="dk1"/>
              </a:solidFill>
              <a:effectLst/>
              <a:latin typeface="+mn-lt"/>
              <a:ea typeface="+mn-ea"/>
              <a:cs typeface="+mn-cs"/>
            </a:rPr>
            <a:t>％で、前年度比</a:t>
          </a:r>
          <a:r>
            <a:rPr lang="en-US" altLang="ja-JP" sz="750">
              <a:solidFill>
                <a:schemeClr val="dk1"/>
              </a:solidFill>
              <a:effectLst/>
              <a:latin typeface="+mn-lt"/>
              <a:ea typeface="+mn-ea"/>
              <a:cs typeface="+mn-cs"/>
            </a:rPr>
            <a:t>0.8</a:t>
          </a:r>
          <a:r>
            <a:rPr lang="ja-JP" altLang="ja-JP" sz="750">
              <a:solidFill>
                <a:schemeClr val="dk1"/>
              </a:solidFill>
              <a:effectLst/>
              <a:latin typeface="+mn-lt"/>
              <a:ea typeface="+mn-ea"/>
              <a:cs typeface="+mn-cs"/>
            </a:rPr>
            <a:t>ポイント</a:t>
          </a:r>
          <a:r>
            <a:rPr lang="ja-JP" altLang="en-US" sz="750">
              <a:solidFill>
                <a:schemeClr val="dk1"/>
              </a:solidFill>
              <a:effectLst/>
              <a:latin typeface="+mn-lt"/>
              <a:ea typeface="+mn-ea"/>
              <a:cs typeface="+mn-cs"/>
            </a:rPr>
            <a:t>下降</a:t>
          </a:r>
          <a:r>
            <a:rPr lang="ja-JP" altLang="ja-JP" sz="750">
              <a:solidFill>
                <a:schemeClr val="dk1"/>
              </a:solidFill>
              <a:effectLst/>
              <a:latin typeface="+mn-lt"/>
              <a:ea typeface="+mn-ea"/>
              <a:cs typeface="+mn-cs"/>
            </a:rPr>
            <a:t>した。</a:t>
          </a:r>
          <a:endParaRPr lang="ja-JP" altLang="ja-JP" sz="75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750">
              <a:solidFill>
                <a:schemeClr val="dk1"/>
              </a:solidFill>
              <a:effectLst/>
              <a:latin typeface="+mn-lt"/>
              <a:ea typeface="+mn-ea"/>
              <a:cs typeface="+mn-cs"/>
            </a:rPr>
            <a:t>　</a:t>
          </a:r>
          <a:r>
            <a:rPr kumimoji="1" lang="ja-JP" altLang="ja-JP" sz="750">
              <a:solidFill>
                <a:schemeClr val="dk1"/>
              </a:solidFill>
              <a:effectLst/>
              <a:latin typeface="+mn-lt"/>
              <a:ea typeface="+mn-ea"/>
              <a:cs typeface="+mn-cs"/>
            </a:rPr>
            <a:t>経常一般財源等は、</a:t>
          </a:r>
          <a:r>
            <a:rPr kumimoji="1" lang="ja-JP" altLang="ja-JP" sz="750" b="0" i="0" u="none" strike="noStrike" kern="0" cap="none" spc="0" normalizeH="0" baseline="0" noProof="0">
              <a:ln>
                <a:noFill/>
              </a:ln>
              <a:solidFill>
                <a:prstClr val="black"/>
              </a:solidFill>
              <a:effectLst/>
              <a:uLnTx/>
              <a:uFillTx/>
              <a:latin typeface="+mn-lt"/>
              <a:ea typeface="+mn-ea"/>
              <a:cs typeface="+mn-cs"/>
            </a:rPr>
            <a:t>利子割交付金、株式等譲渡所得割交付金、地方消費税交付金</a:t>
          </a:r>
          <a:r>
            <a:rPr kumimoji="1" lang="ja-JP" altLang="en-US" sz="750" b="0" i="0" u="none" strike="noStrike" kern="0" cap="none" spc="0" normalizeH="0" baseline="0" noProof="0">
              <a:ln>
                <a:noFill/>
              </a:ln>
              <a:solidFill>
                <a:prstClr val="black"/>
              </a:solidFill>
              <a:effectLst/>
              <a:uLnTx/>
              <a:uFillTx/>
              <a:latin typeface="+mn-lt"/>
              <a:ea typeface="+mn-ea"/>
              <a:cs typeface="+mn-cs"/>
            </a:rPr>
            <a:t>、</a:t>
          </a:r>
          <a:r>
            <a:rPr kumimoji="1" lang="ja-JP" altLang="ja-JP" sz="750" b="0" i="0" u="none" strike="noStrike" kern="0" cap="none" spc="0" normalizeH="0" baseline="0" noProof="0">
              <a:ln>
                <a:noFill/>
              </a:ln>
              <a:solidFill>
                <a:prstClr val="black"/>
              </a:solidFill>
              <a:effectLst/>
              <a:uLnTx/>
              <a:uFillTx/>
              <a:latin typeface="+mn-lt"/>
              <a:ea typeface="+mn-ea"/>
              <a:cs typeface="+mn-cs"/>
            </a:rPr>
            <a:t>自動車取得税交付金などが減</a:t>
          </a:r>
          <a:r>
            <a:rPr kumimoji="1" lang="ja-JP" altLang="ja-JP" sz="750">
              <a:solidFill>
                <a:schemeClr val="dk1"/>
              </a:solidFill>
              <a:effectLst/>
              <a:latin typeface="+mn-lt"/>
              <a:ea typeface="+mn-ea"/>
              <a:cs typeface="+mn-cs"/>
            </a:rPr>
            <a:t>となったものの、</a:t>
          </a:r>
          <a:r>
            <a:rPr kumimoji="1" lang="ja-JP" altLang="ja-JP" sz="750" b="0" i="0" u="none" strike="noStrike" kern="0" cap="none" spc="0" normalizeH="0" baseline="0" noProof="0">
              <a:ln>
                <a:noFill/>
              </a:ln>
              <a:solidFill>
                <a:prstClr val="black"/>
              </a:solidFill>
              <a:effectLst/>
              <a:uLnTx/>
              <a:uFillTx/>
              <a:latin typeface="+mn-lt"/>
              <a:ea typeface="+mn-ea"/>
              <a:cs typeface="+mn-cs"/>
            </a:rPr>
            <a:t>市税、地方譲与税、配当割交付金、</a:t>
          </a:r>
          <a:r>
            <a:rPr kumimoji="1" lang="ja-JP" altLang="en-US" sz="750" b="0" i="0" u="none" strike="noStrike" kern="0" cap="none" spc="0" normalizeH="0" baseline="0" noProof="0">
              <a:ln>
                <a:noFill/>
              </a:ln>
              <a:solidFill>
                <a:prstClr val="black"/>
              </a:solidFill>
              <a:effectLst/>
              <a:uLnTx/>
              <a:uFillTx/>
              <a:latin typeface="+mn-lt"/>
              <a:ea typeface="+mn-ea"/>
              <a:cs typeface="+mn-cs"/>
            </a:rPr>
            <a:t>自動車税環境性能割交付金、</a:t>
          </a:r>
          <a:r>
            <a:rPr kumimoji="1" lang="ja-JP" altLang="ja-JP" sz="750" b="0" i="0" u="none" strike="noStrike" kern="0" cap="none" spc="0" normalizeH="0" baseline="0" noProof="0">
              <a:ln>
                <a:noFill/>
              </a:ln>
              <a:solidFill>
                <a:prstClr val="black"/>
              </a:solidFill>
              <a:effectLst/>
              <a:uLnTx/>
              <a:uFillTx/>
              <a:latin typeface="+mn-lt"/>
              <a:ea typeface="+mn-ea"/>
              <a:cs typeface="+mn-cs"/>
            </a:rPr>
            <a:t>地方特例交付金、地方交付税（普通交付税）</a:t>
          </a:r>
          <a:r>
            <a:rPr kumimoji="1" lang="ja-JP" altLang="en-US" sz="750" b="0" i="0" u="none" strike="noStrike" kern="0" cap="none" spc="0" normalizeH="0" baseline="0" noProof="0">
              <a:ln>
                <a:noFill/>
              </a:ln>
              <a:solidFill>
                <a:prstClr val="black"/>
              </a:solidFill>
              <a:effectLst/>
              <a:uLnTx/>
              <a:uFillTx/>
              <a:latin typeface="+mn-lt"/>
              <a:ea typeface="+mn-ea"/>
              <a:cs typeface="+mn-cs"/>
            </a:rPr>
            <a:t>など</a:t>
          </a:r>
          <a:r>
            <a:rPr kumimoji="1" lang="ja-JP" altLang="ja-JP" sz="750" b="0" i="0" u="none" strike="noStrike" kern="0" cap="none" spc="0" normalizeH="0" baseline="0" noProof="0">
              <a:ln>
                <a:noFill/>
              </a:ln>
              <a:solidFill>
                <a:prstClr val="black"/>
              </a:solidFill>
              <a:effectLst/>
              <a:uLnTx/>
              <a:uFillTx/>
              <a:latin typeface="+mn-lt"/>
              <a:ea typeface="+mn-ea"/>
              <a:cs typeface="+mn-cs"/>
            </a:rPr>
            <a:t>が増</a:t>
          </a:r>
          <a:r>
            <a:rPr kumimoji="1" lang="ja-JP" altLang="ja-JP" sz="750">
              <a:solidFill>
                <a:schemeClr val="dk1"/>
              </a:solidFill>
              <a:effectLst/>
              <a:latin typeface="+mn-lt"/>
              <a:ea typeface="+mn-ea"/>
              <a:cs typeface="+mn-cs"/>
            </a:rPr>
            <a:t>となったことにより、</a:t>
          </a:r>
          <a:r>
            <a:rPr lang="en-US" altLang="ja-JP" sz="750">
              <a:solidFill>
                <a:schemeClr val="dk1"/>
              </a:solidFill>
              <a:effectLst/>
              <a:latin typeface="+mn-lt"/>
              <a:ea typeface="+mn-ea"/>
              <a:cs typeface="+mn-cs"/>
            </a:rPr>
            <a:t>215</a:t>
          </a:r>
          <a:r>
            <a:rPr lang="ja-JP" altLang="ja-JP" sz="750">
              <a:solidFill>
                <a:schemeClr val="dk1"/>
              </a:solidFill>
              <a:effectLst/>
              <a:latin typeface="+mn-lt"/>
              <a:ea typeface="+mn-ea"/>
              <a:cs typeface="+mn-cs"/>
            </a:rPr>
            <a:t>億</a:t>
          </a:r>
          <a:r>
            <a:rPr lang="en-US" altLang="ja-JP" sz="750">
              <a:solidFill>
                <a:schemeClr val="dk1"/>
              </a:solidFill>
              <a:effectLst/>
              <a:latin typeface="+mn-lt"/>
              <a:ea typeface="+mn-ea"/>
              <a:cs typeface="+mn-cs"/>
            </a:rPr>
            <a:t>4,959</a:t>
          </a:r>
          <a:r>
            <a:rPr lang="ja-JP" altLang="ja-JP" sz="750">
              <a:solidFill>
                <a:schemeClr val="dk1"/>
              </a:solidFill>
              <a:effectLst/>
              <a:latin typeface="+mn-lt"/>
              <a:ea typeface="+mn-ea"/>
              <a:cs typeface="+mn-cs"/>
            </a:rPr>
            <a:t>万</a:t>
          </a:r>
          <a:r>
            <a:rPr lang="en-US" altLang="ja-JP" sz="750">
              <a:solidFill>
                <a:schemeClr val="dk1"/>
              </a:solidFill>
              <a:effectLst/>
              <a:latin typeface="+mn-lt"/>
              <a:ea typeface="+mn-ea"/>
              <a:cs typeface="+mn-cs"/>
            </a:rPr>
            <a:t>3</a:t>
          </a:r>
          <a:r>
            <a:rPr lang="ja-JP" altLang="ja-JP" sz="750">
              <a:solidFill>
                <a:schemeClr val="dk1"/>
              </a:solidFill>
              <a:effectLst/>
              <a:latin typeface="+mn-lt"/>
              <a:ea typeface="+mn-ea"/>
              <a:cs typeface="+mn-cs"/>
            </a:rPr>
            <a:t>千円で、前年度比</a:t>
          </a:r>
          <a:r>
            <a:rPr lang="en-US" altLang="ja-JP" sz="750">
              <a:solidFill>
                <a:schemeClr val="dk1"/>
              </a:solidFill>
              <a:effectLst/>
              <a:latin typeface="+mn-lt"/>
              <a:ea typeface="+mn-ea"/>
              <a:cs typeface="+mn-cs"/>
            </a:rPr>
            <a:t>3</a:t>
          </a:r>
          <a:r>
            <a:rPr lang="ja-JP" altLang="en-US" sz="750">
              <a:solidFill>
                <a:schemeClr val="dk1"/>
              </a:solidFill>
              <a:effectLst/>
              <a:latin typeface="+mn-lt"/>
              <a:ea typeface="+mn-ea"/>
              <a:cs typeface="+mn-cs"/>
            </a:rPr>
            <a:t>億</a:t>
          </a:r>
          <a:r>
            <a:rPr lang="en-US" altLang="ja-JP" sz="750">
              <a:solidFill>
                <a:schemeClr val="dk1"/>
              </a:solidFill>
              <a:effectLst/>
              <a:latin typeface="+mn-lt"/>
              <a:ea typeface="+mn-ea"/>
              <a:cs typeface="+mn-cs"/>
            </a:rPr>
            <a:t>5,309</a:t>
          </a:r>
          <a:r>
            <a:rPr lang="ja-JP" altLang="ja-JP" sz="750">
              <a:solidFill>
                <a:schemeClr val="dk1"/>
              </a:solidFill>
              <a:effectLst/>
              <a:latin typeface="+mn-lt"/>
              <a:ea typeface="+mn-ea"/>
              <a:cs typeface="+mn-cs"/>
            </a:rPr>
            <a:t>万</a:t>
          </a:r>
          <a:r>
            <a:rPr lang="en-US" altLang="ja-JP" sz="750">
              <a:solidFill>
                <a:schemeClr val="dk1"/>
              </a:solidFill>
              <a:effectLst/>
              <a:latin typeface="+mn-lt"/>
              <a:ea typeface="+mn-ea"/>
              <a:cs typeface="+mn-cs"/>
            </a:rPr>
            <a:t>9</a:t>
          </a:r>
          <a:r>
            <a:rPr lang="ja-JP" altLang="ja-JP" sz="750">
              <a:solidFill>
                <a:schemeClr val="dk1"/>
              </a:solidFill>
              <a:effectLst/>
              <a:latin typeface="+mn-lt"/>
              <a:ea typeface="+mn-ea"/>
              <a:cs typeface="+mn-cs"/>
            </a:rPr>
            <a:t>千円（</a:t>
          </a:r>
          <a:r>
            <a:rPr lang="en-US" altLang="ja-JP" sz="750">
              <a:solidFill>
                <a:schemeClr val="dk1"/>
              </a:solidFill>
              <a:effectLst/>
              <a:latin typeface="+mn-lt"/>
              <a:ea typeface="+mn-ea"/>
              <a:cs typeface="+mn-cs"/>
            </a:rPr>
            <a:t>1.7</a:t>
          </a:r>
          <a:r>
            <a:rPr lang="ja-JP" altLang="ja-JP" sz="750">
              <a:solidFill>
                <a:schemeClr val="dk1"/>
              </a:solidFill>
              <a:effectLst/>
              <a:latin typeface="+mn-lt"/>
              <a:ea typeface="+mn-ea"/>
              <a:cs typeface="+mn-cs"/>
            </a:rPr>
            <a:t>％）の</a:t>
          </a:r>
          <a:r>
            <a:rPr lang="ja-JP" altLang="en-US" sz="750">
              <a:solidFill>
                <a:schemeClr val="dk1"/>
              </a:solidFill>
              <a:effectLst/>
              <a:latin typeface="+mn-lt"/>
              <a:ea typeface="+mn-ea"/>
              <a:cs typeface="+mn-cs"/>
            </a:rPr>
            <a:t>増加</a:t>
          </a:r>
          <a:r>
            <a:rPr lang="ja-JP" altLang="ja-JP" sz="750">
              <a:solidFill>
                <a:schemeClr val="dk1"/>
              </a:solidFill>
              <a:effectLst/>
              <a:latin typeface="+mn-lt"/>
              <a:ea typeface="+mn-ea"/>
              <a:cs typeface="+mn-cs"/>
            </a:rPr>
            <a:t>となった。</a:t>
          </a:r>
          <a:r>
            <a:rPr kumimoji="1" lang="ja-JP" altLang="ja-JP" sz="750">
              <a:solidFill>
                <a:schemeClr val="dk1"/>
              </a:solidFill>
              <a:effectLst/>
              <a:latin typeface="+mn-lt"/>
              <a:ea typeface="+mn-ea"/>
              <a:cs typeface="+mn-cs"/>
            </a:rPr>
            <a:t>また、経常一般財源等に加える臨時財政対策債</a:t>
          </a:r>
          <a:r>
            <a:rPr lang="ja-JP" altLang="ja-JP" sz="750">
              <a:solidFill>
                <a:schemeClr val="dk1"/>
              </a:solidFill>
              <a:effectLst/>
              <a:latin typeface="+mn-lt"/>
              <a:ea typeface="+mn-ea"/>
              <a:cs typeface="+mn-cs"/>
            </a:rPr>
            <a:t>発行額</a:t>
          </a:r>
          <a:r>
            <a:rPr kumimoji="1" lang="ja-JP" altLang="ja-JP" sz="750">
              <a:solidFill>
                <a:schemeClr val="dk1"/>
              </a:solidFill>
              <a:effectLst/>
              <a:latin typeface="+mn-lt"/>
              <a:ea typeface="+mn-ea"/>
              <a:cs typeface="+mn-cs"/>
            </a:rPr>
            <a:t>は、</a:t>
          </a:r>
          <a:r>
            <a:rPr kumimoji="0" lang="en-US" altLang="ja-JP" sz="750" b="0" i="0" u="none" strike="noStrike" kern="0" cap="none" spc="0" normalizeH="0" baseline="0" noProof="0">
              <a:ln>
                <a:noFill/>
              </a:ln>
              <a:solidFill>
                <a:prstClr val="black"/>
              </a:solidFill>
              <a:effectLst/>
              <a:uLnTx/>
              <a:uFillTx/>
              <a:latin typeface="+mn-lt"/>
              <a:ea typeface="+mn-ea"/>
              <a:cs typeface="+mn-cs"/>
            </a:rPr>
            <a:t>15</a:t>
          </a:r>
          <a:r>
            <a:rPr kumimoji="0" lang="ja-JP" altLang="ja-JP" sz="750" b="0" i="0" u="none" strike="noStrike" kern="0" cap="none" spc="0" normalizeH="0" baseline="0" noProof="0">
              <a:ln>
                <a:noFill/>
              </a:ln>
              <a:solidFill>
                <a:prstClr val="black"/>
              </a:solidFill>
              <a:effectLst/>
              <a:uLnTx/>
              <a:uFillTx/>
              <a:latin typeface="+mn-lt"/>
              <a:ea typeface="+mn-ea"/>
              <a:cs typeface="+mn-cs"/>
            </a:rPr>
            <a:t>億</a:t>
          </a:r>
          <a:r>
            <a:rPr kumimoji="0" lang="en-US" altLang="ja-JP" sz="750" b="0" i="0" u="none" strike="noStrike" kern="0" cap="none" spc="0" normalizeH="0" baseline="0" noProof="0">
              <a:ln>
                <a:noFill/>
              </a:ln>
              <a:solidFill>
                <a:prstClr val="black"/>
              </a:solidFill>
              <a:effectLst/>
              <a:uLnTx/>
              <a:uFillTx/>
              <a:latin typeface="+mn-lt"/>
              <a:ea typeface="+mn-ea"/>
              <a:cs typeface="+mn-cs"/>
            </a:rPr>
            <a:t>2,252</a:t>
          </a:r>
          <a:r>
            <a:rPr kumimoji="0" lang="ja-JP" altLang="ja-JP" sz="750" b="0" i="0" u="none" strike="noStrike" kern="0" cap="none" spc="0" normalizeH="0" baseline="0" noProof="0">
              <a:ln>
                <a:noFill/>
              </a:ln>
              <a:solidFill>
                <a:prstClr val="black"/>
              </a:solidFill>
              <a:effectLst/>
              <a:uLnTx/>
              <a:uFillTx/>
              <a:latin typeface="+mn-lt"/>
              <a:ea typeface="+mn-ea"/>
              <a:cs typeface="+mn-cs"/>
            </a:rPr>
            <a:t>万</a:t>
          </a:r>
          <a:r>
            <a:rPr kumimoji="0" lang="en-US" altLang="ja-JP" sz="750" b="0" i="0" u="none" strike="noStrike" kern="0" cap="none" spc="0" normalizeH="0" baseline="0" noProof="0">
              <a:ln>
                <a:noFill/>
              </a:ln>
              <a:solidFill>
                <a:prstClr val="black"/>
              </a:solidFill>
              <a:effectLst/>
              <a:uLnTx/>
              <a:uFillTx/>
              <a:latin typeface="+mn-lt"/>
              <a:ea typeface="+mn-ea"/>
              <a:cs typeface="+mn-cs"/>
            </a:rPr>
            <a:t>4</a:t>
          </a:r>
          <a:r>
            <a:rPr kumimoji="0" lang="ja-JP" altLang="en-US" sz="750" b="0" i="0" u="none" strike="noStrike" kern="0" cap="none" spc="0" normalizeH="0" baseline="0" noProof="0">
              <a:ln>
                <a:noFill/>
              </a:ln>
              <a:solidFill>
                <a:prstClr val="black"/>
              </a:solidFill>
              <a:effectLst/>
              <a:uLnTx/>
              <a:uFillTx/>
              <a:latin typeface="+mn-lt"/>
              <a:ea typeface="+mn-ea"/>
              <a:cs typeface="+mn-cs"/>
            </a:rPr>
            <a:t>千</a:t>
          </a:r>
          <a:r>
            <a:rPr kumimoji="0" lang="ja-JP" altLang="ja-JP" sz="750" b="0" i="0" u="none" strike="noStrike" kern="0" cap="none" spc="0" normalizeH="0" baseline="0" noProof="0">
              <a:ln>
                <a:noFill/>
              </a:ln>
              <a:solidFill>
                <a:prstClr val="black"/>
              </a:solidFill>
              <a:effectLst/>
              <a:uLnTx/>
              <a:uFillTx/>
              <a:latin typeface="+mn-lt"/>
              <a:ea typeface="+mn-ea"/>
              <a:cs typeface="+mn-cs"/>
            </a:rPr>
            <a:t>円で、前年度比</a:t>
          </a:r>
          <a:r>
            <a:rPr kumimoji="0" lang="en-US" altLang="ja-JP" sz="750" b="0" i="0" u="none" strike="noStrike" kern="0" cap="none" spc="0" normalizeH="0" baseline="0" noProof="0">
              <a:ln>
                <a:noFill/>
              </a:ln>
              <a:solidFill>
                <a:prstClr val="black"/>
              </a:solidFill>
              <a:effectLst/>
              <a:uLnTx/>
              <a:uFillTx/>
              <a:latin typeface="+mn-lt"/>
              <a:ea typeface="+mn-ea"/>
              <a:cs typeface="+mn-cs"/>
            </a:rPr>
            <a:t>2</a:t>
          </a:r>
          <a:r>
            <a:rPr kumimoji="0" lang="ja-JP" altLang="en-US" sz="750" b="0" i="0" u="none" strike="noStrike" kern="0" cap="none" spc="0" normalizeH="0" baseline="0" noProof="0">
              <a:ln>
                <a:noFill/>
              </a:ln>
              <a:solidFill>
                <a:prstClr val="black"/>
              </a:solidFill>
              <a:effectLst/>
              <a:uLnTx/>
              <a:uFillTx/>
              <a:latin typeface="+mn-lt"/>
              <a:ea typeface="+mn-ea"/>
              <a:cs typeface="+mn-cs"/>
            </a:rPr>
            <a:t>億</a:t>
          </a:r>
          <a:r>
            <a:rPr kumimoji="0" lang="en-US" altLang="ja-JP" sz="750" b="0" i="0" u="none" strike="noStrike" kern="0" cap="none" spc="0" normalizeH="0" baseline="0" noProof="0">
              <a:ln>
                <a:noFill/>
              </a:ln>
              <a:solidFill>
                <a:prstClr val="black"/>
              </a:solidFill>
              <a:effectLst/>
              <a:uLnTx/>
              <a:uFillTx/>
              <a:latin typeface="+mn-lt"/>
              <a:ea typeface="+mn-ea"/>
              <a:cs typeface="+mn-cs"/>
            </a:rPr>
            <a:t>1,547</a:t>
          </a:r>
          <a:r>
            <a:rPr kumimoji="0" lang="ja-JP" altLang="ja-JP" sz="750" b="0" i="0" u="none" strike="noStrike" kern="0" cap="none" spc="0" normalizeH="0" baseline="0" noProof="0">
              <a:ln>
                <a:noFill/>
              </a:ln>
              <a:solidFill>
                <a:prstClr val="black"/>
              </a:solidFill>
              <a:effectLst/>
              <a:uLnTx/>
              <a:uFillTx/>
              <a:latin typeface="+mn-lt"/>
              <a:ea typeface="+mn-ea"/>
              <a:cs typeface="+mn-cs"/>
            </a:rPr>
            <a:t>万</a:t>
          </a:r>
          <a:r>
            <a:rPr kumimoji="0" lang="en-US" altLang="ja-JP" sz="750" b="0" i="0" u="none" strike="noStrike" kern="0" cap="none" spc="0" normalizeH="0" baseline="0" noProof="0">
              <a:ln>
                <a:noFill/>
              </a:ln>
              <a:solidFill>
                <a:prstClr val="black"/>
              </a:solidFill>
              <a:effectLst/>
              <a:uLnTx/>
              <a:uFillTx/>
              <a:latin typeface="+mn-lt"/>
              <a:ea typeface="+mn-ea"/>
              <a:cs typeface="+mn-cs"/>
            </a:rPr>
            <a:t>6</a:t>
          </a:r>
          <a:r>
            <a:rPr kumimoji="0" lang="ja-JP" altLang="en-US" sz="750" b="0" i="0" u="none" strike="noStrike" kern="0" cap="none" spc="0" normalizeH="0" baseline="0" noProof="0">
              <a:ln>
                <a:noFill/>
              </a:ln>
              <a:solidFill>
                <a:prstClr val="black"/>
              </a:solidFill>
              <a:effectLst/>
              <a:uLnTx/>
              <a:uFillTx/>
              <a:latin typeface="+mn-lt"/>
              <a:ea typeface="+mn-ea"/>
              <a:cs typeface="+mn-cs"/>
            </a:rPr>
            <a:t>千</a:t>
          </a:r>
          <a:r>
            <a:rPr kumimoji="0" lang="ja-JP" altLang="ja-JP" sz="750" b="0" i="0" u="none" strike="noStrike" kern="0" cap="none" spc="0" normalizeH="0" baseline="0" noProof="0">
              <a:ln>
                <a:noFill/>
              </a:ln>
              <a:solidFill>
                <a:prstClr val="black"/>
              </a:solidFill>
              <a:effectLst/>
              <a:uLnTx/>
              <a:uFillTx/>
              <a:latin typeface="+mn-lt"/>
              <a:ea typeface="+mn-ea"/>
              <a:cs typeface="+mn-cs"/>
            </a:rPr>
            <a:t>円</a:t>
          </a:r>
          <a:r>
            <a:rPr kumimoji="0" lang="ja-JP" altLang="en-US" sz="750" b="0" i="0" u="none" strike="noStrike" kern="0" cap="none" spc="0" normalizeH="0" baseline="0" noProof="0">
              <a:ln>
                <a:noFill/>
              </a:ln>
              <a:solidFill>
                <a:prstClr val="black"/>
              </a:solidFill>
              <a:effectLst/>
              <a:uLnTx/>
              <a:uFillTx/>
              <a:latin typeface="+mn-lt"/>
              <a:ea typeface="+mn-ea"/>
              <a:cs typeface="+mn-cs"/>
            </a:rPr>
            <a:t>減少</a:t>
          </a:r>
          <a:r>
            <a:rPr kumimoji="0" lang="ja-JP" altLang="ja-JP" sz="750" b="0" i="0" u="none" strike="noStrike" kern="0" cap="none" spc="0" normalizeH="0" baseline="0" noProof="0">
              <a:ln>
                <a:noFill/>
              </a:ln>
              <a:solidFill>
                <a:prstClr val="black"/>
              </a:solidFill>
              <a:effectLst/>
              <a:uLnTx/>
              <a:uFillTx/>
              <a:latin typeface="+mn-lt"/>
              <a:ea typeface="+mn-ea"/>
              <a:cs typeface="+mn-cs"/>
            </a:rPr>
            <a:t>した。</a:t>
          </a:r>
        </a:p>
        <a:p>
          <a:r>
            <a:rPr kumimoji="1" lang="ja-JP" altLang="ja-JP" sz="750">
              <a:solidFill>
                <a:schemeClr val="dk1"/>
              </a:solidFill>
              <a:effectLst/>
              <a:latin typeface="+mn-lt"/>
              <a:ea typeface="+mn-ea"/>
              <a:cs typeface="+mn-cs"/>
            </a:rPr>
            <a:t>　経常経費充当一般財源等は、</a:t>
          </a:r>
          <a:r>
            <a:rPr kumimoji="1" lang="ja-JP" altLang="ja-JP" sz="750" b="0" i="0" u="none" strike="noStrike" kern="0" cap="none" spc="0" normalizeH="0" baseline="0" noProof="0">
              <a:ln>
                <a:noFill/>
              </a:ln>
              <a:solidFill>
                <a:prstClr val="black"/>
              </a:solidFill>
              <a:effectLst/>
              <a:uLnTx/>
              <a:uFillTx/>
              <a:latin typeface="+mn-lt"/>
              <a:ea typeface="+mn-ea"/>
              <a:cs typeface="+mn-cs"/>
            </a:rPr>
            <a:t>人件費、扶助費、物件費</a:t>
          </a:r>
          <a:r>
            <a:rPr kumimoji="1" lang="ja-JP" altLang="en-US" sz="750" b="0" i="0" u="none" strike="noStrike" kern="0" cap="none" spc="0" normalizeH="0" baseline="0" noProof="0">
              <a:ln>
                <a:noFill/>
              </a:ln>
              <a:solidFill>
                <a:prstClr val="black"/>
              </a:solidFill>
              <a:effectLst/>
              <a:uLnTx/>
              <a:uFillTx/>
              <a:latin typeface="+mn-lt"/>
              <a:ea typeface="+mn-ea"/>
              <a:cs typeface="+mn-cs"/>
            </a:rPr>
            <a:t>、</a:t>
          </a:r>
          <a:r>
            <a:rPr kumimoji="1" lang="ja-JP" altLang="ja-JP" sz="750" b="0" i="0" u="none" strike="noStrike" kern="0" cap="none" spc="0" normalizeH="0" baseline="0" noProof="0">
              <a:ln>
                <a:noFill/>
              </a:ln>
              <a:solidFill>
                <a:prstClr val="black"/>
              </a:solidFill>
              <a:effectLst/>
              <a:uLnTx/>
              <a:uFillTx/>
              <a:latin typeface="+mn-lt"/>
              <a:ea typeface="+mn-ea"/>
              <a:cs typeface="+mn-cs"/>
            </a:rPr>
            <a:t>維持補修費が増</a:t>
          </a:r>
          <a:r>
            <a:rPr kumimoji="1" lang="ja-JP" altLang="ja-JP" sz="750">
              <a:solidFill>
                <a:schemeClr val="dk1"/>
              </a:solidFill>
              <a:effectLst/>
              <a:latin typeface="+mn-lt"/>
              <a:ea typeface="+mn-ea"/>
              <a:cs typeface="+mn-cs"/>
            </a:rPr>
            <a:t>となったものの、</a:t>
          </a:r>
          <a:r>
            <a:rPr kumimoji="1" lang="ja-JP" altLang="ja-JP" sz="750" b="0" i="0" u="none" strike="noStrike" kern="0" cap="none" spc="0" normalizeH="0" baseline="0" noProof="0">
              <a:ln>
                <a:noFill/>
              </a:ln>
              <a:solidFill>
                <a:prstClr val="black"/>
              </a:solidFill>
              <a:effectLst/>
              <a:uLnTx/>
              <a:uFillTx/>
              <a:latin typeface="+mn-lt"/>
              <a:ea typeface="+mn-ea"/>
              <a:cs typeface="+mn-cs"/>
            </a:rPr>
            <a:t>公債費、補助費等、繰出金が減</a:t>
          </a:r>
          <a:r>
            <a:rPr kumimoji="1" lang="ja-JP" altLang="ja-JP" sz="750">
              <a:solidFill>
                <a:schemeClr val="dk1"/>
              </a:solidFill>
              <a:effectLst/>
              <a:latin typeface="+mn-lt"/>
              <a:ea typeface="+mn-ea"/>
              <a:cs typeface="+mn-cs"/>
            </a:rPr>
            <a:t>となったことにより、</a:t>
          </a:r>
          <a:r>
            <a:rPr lang="ja-JP" altLang="ja-JP" sz="750">
              <a:solidFill>
                <a:schemeClr val="dk1"/>
              </a:solidFill>
              <a:effectLst/>
              <a:latin typeface="+mn-lt"/>
              <a:ea typeface="+mn-ea"/>
              <a:cs typeface="+mn-cs"/>
            </a:rPr>
            <a:t>総額は</a:t>
          </a:r>
          <a:r>
            <a:rPr lang="en-US" altLang="ja-JP" sz="750">
              <a:solidFill>
                <a:schemeClr val="dk1"/>
              </a:solidFill>
              <a:effectLst/>
              <a:latin typeface="+mn-lt"/>
              <a:ea typeface="+mn-ea"/>
              <a:cs typeface="+mn-cs"/>
            </a:rPr>
            <a:t>216</a:t>
          </a:r>
          <a:r>
            <a:rPr lang="ja-JP" altLang="ja-JP" sz="750">
              <a:solidFill>
                <a:schemeClr val="dk1"/>
              </a:solidFill>
              <a:effectLst/>
              <a:latin typeface="+mn-lt"/>
              <a:ea typeface="+mn-ea"/>
              <a:cs typeface="+mn-cs"/>
            </a:rPr>
            <a:t>億</a:t>
          </a:r>
          <a:r>
            <a:rPr lang="en-US" altLang="ja-JP" sz="750">
              <a:solidFill>
                <a:schemeClr val="dk1"/>
              </a:solidFill>
              <a:effectLst/>
              <a:latin typeface="+mn-lt"/>
              <a:ea typeface="+mn-ea"/>
              <a:cs typeface="+mn-cs"/>
            </a:rPr>
            <a:t>2,937</a:t>
          </a:r>
          <a:r>
            <a:rPr lang="ja-JP" altLang="ja-JP" sz="750">
              <a:solidFill>
                <a:schemeClr val="dk1"/>
              </a:solidFill>
              <a:effectLst/>
              <a:latin typeface="+mn-lt"/>
              <a:ea typeface="+mn-ea"/>
              <a:cs typeface="+mn-cs"/>
            </a:rPr>
            <a:t>万円</a:t>
          </a:r>
          <a:r>
            <a:rPr kumimoji="1" lang="ja-JP" altLang="ja-JP" sz="750">
              <a:solidFill>
                <a:schemeClr val="dk1"/>
              </a:solidFill>
              <a:effectLst/>
              <a:latin typeface="+mn-lt"/>
              <a:ea typeface="+mn-ea"/>
              <a:cs typeface="+mn-cs"/>
            </a:rPr>
            <a:t>、前年度比</a:t>
          </a:r>
          <a:r>
            <a:rPr kumimoji="1" lang="en-US" altLang="ja-JP" sz="750">
              <a:solidFill>
                <a:schemeClr val="dk1"/>
              </a:solidFill>
              <a:effectLst/>
              <a:latin typeface="+mn-lt"/>
              <a:ea typeface="+mn-ea"/>
              <a:cs typeface="+mn-cs"/>
            </a:rPr>
            <a:t>4,649</a:t>
          </a:r>
          <a:r>
            <a:rPr lang="ja-JP" altLang="ja-JP" sz="750">
              <a:solidFill>
                <a:schemeClr val="dk1"/>
              </a:solidFill>
              <a:effectLst/>
              <a:latin typeface="+mn-lt"/>
              <a:ea typeface="+mn-ea"/>
              <a:cs typeface="+mn-cs"/>
            </a:rPr>
            <a:t>万</a:t>
          </a:r>
          <a:r>
            <a:rPr lang="en-US" altLang="ja-JP" sz="750">
              <a:solidFill>
                <a:schemeClr val="dk1"/>
              </a:solidFill>
              <a:effectLst/>
              <a:latin typeface="+mn-lt"/>
              <a:ea typeface="+mn-ea"/>
              <a:cs typeface="+mn-cs"/>
            </a:rPr>
            <a:t>1</a:t>
          </a:r>
          <a:r>
            <a:rPr lang="ja-JP" altLang="ja-JP" sz="750">
              <a:solidFill>
                <a:schemeClr val="dk1"/>
              </a:solidFill>
              <a:effectLst/>
              <a:latin typeface="+mn-lt"/>
              <a:ea typeface="+mn-ea"/>
              <a:cs typeface="+mn-cs"/>
            </a:rPr>
            <a:t>千円（</a:t>
          </a:r>
          <a:r>
            <a:rPr lang="en-US" altLang="ja-JP" sz="750">
              <a:solidFill>
                <a:schemeClr val="dk1"/>
              </a:solidFill>
              <a:effectLst/>
              <a:latin typeface="+mn-lt"/>
              <a:ea typeface="+mn-ea"/>
              <a:cs typeface="+mn-cs"/>
            </a:rPr>
            <a:t>0.2</a:t>
          </a:r>
          <a:r>
            <a:rPr lang="ja-JP" altLang="ja-JP" sz="750">
              <a:solidFill>
                <a:schemeClr val="dk1"/>
              </a:solidFill>
              <a:effectLst/>
              <a:latin typeface="+mn-lt"/>
              <a:ea typeface="+mn-ea"/>
              <a:cs typeface="+mn-cs"/>
            </a:rPr>
            <a:t>％）</a:t>
          </a:r>
          <a:r>
            <a:rPr lang="ja-JP" altLang="en-US" sz="750">
              <a:solidFill>
                <a:schemeClr val="dk1"/>
              </a:solidFill>
              <a:effectLst/>
              <a:latin typeface="+mn-lt"/>
              <a:ea typeface="+mn-ea"/>
              <a:cs typeface="+mn-cs"/>
            </a:rPr>
            <a:t>減少</a:t>
          </a:r>
          <a:r>
            <a:rPr lang="ja-JP" altLang="ja-JP" sz="750">
              <a:solidFill>
                <a:schemeClr val="dk1"/>
              </a:solidFill>
              <a:effectLst/>
              <a:latin typeface="+mn-lt"/>
              <a:ea typeface="+mn-ea"/>
              <a:cs typeface="+mn-cs"/>
            </a:rPr>
            <a:t>した。</a:t>
          </a:r>
          <a:endParaRPr lang="ja-JP" altLang="ja-JP" sz="750">
            <a:effectLst/>
          </a:endParaRPr>
        </a:p>
        <a:p>
          <a:r>
            <a:rPr kumimoji="1" lang="ja-JP" altLang="ja-JP" sz="750">
              <a:solidFill>
                <a:schemeClr val="dk1"/>
              </a:solidFill>
              <a:effectLst/>
              <a:latin typeface="+mn-lt"/>
              <a:ea typeface="+mn-ea"/>
              <a:cs typeface="+mn-cs"/>
            </a:rPr>
            <a:t>　今後も急速な高齢化</a:t>
          </a:r>
          <a:r>
            <a:rPr kumimoji="1" lang="ja-JP" altLang="en-US" sz="750">
              <a:solidFill>
                <a:schemeClr val="dk1"/>
              </a:solidFill>
              <a:effectLst/>
              <a:latin typeface="+mn-lt"/>
              <a:ea typeface="+mn-ea"/>
              <a:cs typeface="+mn-cs"/>
            </a:rPr>
            <a:t>などを要因に、対象者が増加傾向にあることから扶助</a:t>
          </a:r>
          <a:r>
            <a:rPr kumimoji="1" lang="ja-JP" altLang="ja-JP" sz="750">
              <a:solidFill>
                <a:schemeClr val="dk1"/>
              </a:solidFill>
              <a:effectLst/>
              <a:latin typeface="+mn-lt"/>
              <a:ea typeface="+mn-ea"/>
              <a:cs typeface="+mn-cs"/>
            </a:rPr>
            <a:t>費などの歳出の増が見込まれるため、事務事業の見直しや定員管理計画に基づく職員数の管理、特別会計における料金改定や経営改善努力などにより歳出抑制に努めていく。また、市税徴収率向上や受益者負担の適正化など歳入確保にも引き続き務めていく。</a:t>
          </a:r>
          <a:endParaRPr lang="ja-JP" altLang="ja-JP" sz="7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124883</xdr:rowOff>
    </xdr:to>
    <xdr:cxnSp macro="">
      <xdr:nvCxnSpPr>
        <xdr:cNvPr id="132" name="直線コネクタ 131"/>
        <xdr:cNvCxnSpPr/>
      </xdr:nvCxnSpPr>
      <xdr:spPr>
        <a:xfrm flipV="1">
          <a:off x="4114800" y="106904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124883</xdr:rowOff>
    </xdr:to>
    <xdr:cxnSp macro="">
      <xdr:nvCxnSpPr>
        <xdr:cNvPr id="135" name="直線コネクタ 134"/>
        <xdr:cNvCxnSpPr/>
      </xdr:nvCxnSpPr>
      <xdr:spPr>
        <a:xfrm>
          <a:off x="3225800" y="106502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68580</xdr:rowOff>
    </xdr:to>
    <xdr:cxnSp macro="">
      <xdr:nvCxnSpPr>
        <xdr:cNvPr id="138" name="直線コネクタ 137"/>
        <xdr:cNvCxnSpPr/>
      </xdr:nvCxnSpPr>
      <xdr:spPr>
        <a:xfrm flipV="1">
          <a:off x="2336800" y="1065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68580</xdr:rowOff>
    </xdr:to>
    <xdr:cxnSp macro="">
      <xdr:nvCxnSpPr>
        <xdr:cNvPr id="141" name="直線コネクタ 140"/>
        <xdr:cNvCxnSpPr/>
      </xdr:nvCxnSpPr>
      <xdr:spPr>
        <a:xfrm>
          <a:off x="1447800" y="1056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5" name="テキスト ボックス 144"/>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2"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4" name="テキスト ボックス 153"/>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8" name="テキスト ボックス 157"/>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60" name="テキスト ボックス 159"/>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人口</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人当たり人件費・物件費等決算額は</a:t>
          </a:r>
          <a:r>
            <a:rPr kumimoji="1" lang="en-US" altLang="ja-JP" sz="800" b="0" i="0" u="none" strike="noStrike" kern="0" cap="none" spc="0" normalizeH="0" baseline="0" noProof="0">
              <a:ln>
                <a:noFill/>
              </a:ln>
              <a:solidFill>
                <a:prstClr val="black"/>
              </a:solidFill>
              <a:effectLst/>
              <a:uLnTx/>
              <a:uFillTx/>
              <a:latin typeface="+mn-lt"/>
              <a:ea typeface="+mn-ea"/>
              <a:cs typeface="+mn-cs"/>
            </a:rPr>
            <a:t>105,345</a:t>
          </a:r>
          <a:r>
            <a:rPr kumimoji="1" lang="ja-JP" altLang="ja-JP" sz="800" b="0" i="0" u="none" strike="noStrike" kern="0" cap="none" spc="0" normalizeH="0" baseline="0" noProof="0">
              <a:ln>
                <a:noFill/>
              </a:ln>
              <a:solidFill>
                <a:prstClr val="black"/>
              </a:solidFill>
              <a:effectLst/>
              <a:uLnTx/>
              <a:uFillTx/>
              <a:latin typeface="+mn-lt"/>
              <a:ea typeface="+mn-ea"/>
              <a:cs typeface="+mn-cs"/>
            </a:rPr>
            <a:t>円で、前年度より</a:t>
          </a:r>
          <a:r>
            <a:rPr kumimoji="1" lang="en-US" altLang="ja-JP" sz="800" b="0" i="0" u="none" strike="noStrike" kern="0" cap="none" spc="0" normalizeH="0" baseline="0" noProof="0">
              <a:ln>
                <a:noFill/>
              </a:ln>
              <a:solidFill>
                <a:prstClr val="black"/>
              </a:solidFill>
              <a:effectLst/>
              <a:uLnTx/>
              <a:uFillTx/>
              <a:latin typeface="+mn-lt"/>
              <a:ea typeface="+mn-ea"/>
              <a:cs typeface="+mn-cs"/>
            </a:rPr>
            <a:t>3,111</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ja-JP" altLang="en-US" sz="800" b="0" i="0" u="none" strike="noStrike" kern="0" cap="none" spc="0" normalizeH="0" baseline="0" noProof="0">
              <a:ln>
                <a:noFill/>
              </a:ln>
              <a:solidFill>
                <a:prstClr val="black"/>
              </a:solidFill>
              <a:effectLst/>
              <a:uLnTx/>
              <a:uFillTx/>
              <a:latin typeface="+mn-lt"/>
              <a:ea typeface="+mn-ea"/>
              <a:cs typeface="+mn-cs"/>
            </a:rPr>
            <a:t>増加</a:t>
          </a:r>
          <a:r>
            <a:rPr kumimoji="1" lang="ja-JP" altLang="ja-JP" sz="8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年度は、人件費は</a:t>
          </a:r>
          <a:r>
            <a:rPr kumimoji="0" lang="ja-JP"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児童館に係る管理運営業務を全館で指定管理者に委託したこと</a:t>
          </a:r>
          <a:r>
            <a:rPr kumimoji="0" lang="ja-JP" altLang="ja-JP" sz="800" b="0" i="0" u="none" strike="noStrike" kern="0" cap="none" spc="0" normalizeH="0" baseline="0" noProof="0">
              <a:ln>
                <a:noFill/>
              </a:ln>
              <a:solidFill>
                <a:prstClr val="black"/>
              </a:solidFill>
              <a:effectLst/>
              <a:uLnTx/>
              <a:uFillTx/>
              <a:latin typeface="+mn-lt"/>
              <a:ea typeface="+mn-ea"/>
              <a:cs typeface="+mn-cs"/>
            </a:rPr>
            <a:t>により</a:t>
          </a:r>
          <a:r>
            <a:rPr kumimoji="0" lang="ja-JP" altLang="en-US" sz="800" b="0" i="0" u="none" strike="noStrike" kern="0" cap="none" spc="0" normalizeH="0" baseline="0" noProof="0">
              <a:ln>
                <a:noFill/>
              </a:ln>
              <a:solidFill>
                <a:prstClr val="black"/>
              </a:solidFill>
              <a:effectLst/>
              <a:uLnTx/>
              <a:uFillTx/>
              <a:latin typeface="+mn-lt"/>
              <a:ea typeface="+mn-ea"/>
              <a:cs typeface="+mn-cs"/>
            </a:rPr>
            <a:t>嘱託員数の</a:t>
          </a:r>
          <a:r>
            <a:rPr kumimoji="0" lang="ja-JP" altLang="ja-JP" sz="800" b="0" i="0" u="none" strike="noStrike" kern="0" cap="none" spc="0" normalizeH="0" baseline="0" noProof="0">
              <a:ln>
                <a:noFill/>
              </a:ln>
              <a:solidFill>
                <a:prstClr val="black"/>
              </a:solidFill>
              <a:effectLst/>
              <a:uLnTx/>
              <a:uFillTx/>
              <a:latin typeface="+mn-lt"/>
              <a:ea typeface="+mn-ea"/>
              <a:cs typeface="+mn-cs"/>
            </a:rPr>
            <a:t>減少</a:t>
          </a:r>
          <a:r>
            <a:rPr kumimoji="0" lang="ja-JP" altLang="en-US" sz="800" b="0" i="0" u="none" strike="noStrike" kern="0" cap="none" spc="0" normalizeH="0" baseline="0" noProof="0">
              <a:ln>
                <a:noFill/>
              </a:ln>
              <a:solidFill>
                <a:prstClr val="black"/>
              </a:solidFill>
              <a:effectLst/>
              <a:uLnTx/>
              <a:uFillTx/>
              <a:latin typeface="+mn-lt"/>
              <a:ea typeface="+mn-ea"/>
              <a:cs typeface="+mn-cs"/>
            </a:rPr>
            <a:t>などがあったものの、選挙実施による時間外勤務手当が増加し</a:t>
          </a:r>
          <a:r>
            <a:rPr kumimoji="0" lang="ja-JP" altLang="ja-JP" sz="800" b="0" i="0" u="none" strike="noStrike" kern="0" cap="none" spc="0" normalizeH="0" baseline="0" noProof="0">
              <a:ln>
                <a:noFill/>
              </a:ln>
              <a:solidFill>
                <a:prstClr val="black"/>
              </a:solidFill>
              <a:effectLst/>
              <a:uLnTx/>
              <a:uFillTx/>
              <a:latin typeface="+mn-lt"/>
              <a:ea typeface="+mn-ea"/>
              <a:cs typeface="+mn-cs"/>
            </a:rPr>
            <a:t>たことなどにより</a:t>
          </a:r>
          <a:r>
            <a:rPr kumimoji="0" lang="en-US" altLang="ja-JP" sz="800" b="0" i="0" u="none" strike="noStrike" kern="0" cap="none" spc="0" normalizeH="0" baseline="0" noProof="0">
              <a:ln>
                <a:noFill/>
              </a:ln>
              <a:solidFill>
                <a:prstClr val="black"/>
              </a:solidFill>
              <a:effectLst/>
              <a:uLnTx/>
              <a:uFillTx/>
              <a:latin typeface="+mn-lt"/>
              <a:ea typeface="+mn-ea"/>
              <a:cs typeface="+mn-cs"/>
            </a:rPr>
            <a:t>0.7</a:t>
          </a:r>
          <a:r>
            <a:rPr kumimoji="0" lang="ja-JP" altLang="ja-JP" sz="800" b="0" i="0" u="none" strike="noStrike" kern="0" cap="none" spc="0" normalizeH="0" baseline="0" noProof="0">
              <a:ln>
                <a:noFill/>
              </a:ln>
              <a:solidFill>
                <a:prstClr val="black"/>
              </a:solidFill>
              <a:effectLst/>
              <a:uLnTx/>
              <a:uFillTx/>
              <a:latin typeface="+mn-lt"/>
              <a:ea typeface="+mn-ea"/>
              <a:cs typeface="+mn-cs"/>
            </a:rPr>
            <a:t>％増加し、</a:t>
          </a:r>
          <a:r>
            <a:rPr kumimoji="1" lang="ja-JP" altLang="ja-JP" sz="800" b="0" i="0" u="none" strike="noStrike" kern="0" cap="none" spc="0" normalizeH="0" baseline="0" noProof="0">
              <a:ln>
                <a:noFill/>
              </a:ln>
              <a:solidFill>
                <a:prstClr val="black"/>
              </a:solidFill>
              <a:effectLst/>
              <a:uLnTx/>
              <a:uFillTx/>
              <a:latin typeface="+mn-lt"/>
              <a:ea typeface="+mn-ea"/>
              <a:cs typeface="+mn-cs"/>
            </a:rPr>
            <a:t>物件費は、</a:t>
          </a:r>
          <a:r>
            <a:rPr kumimoji="1" lang="ja-JP" altLang="en-US" sz="800" b="0" i="0" u="none" strike="noStrike" kern="0" cap="none" spc="0" normalizeH="0" baseline="0" noProof="0">
              <a:ln>
                <a:noFill/>
              </a:ln>
              <a:solidFill>
                <a:prstClr val="black"/>
              </a:solidFill>
              <a:effectLst/>
              <a:uLnTx/>
              <a:uFillTx/>
              <a:latin typeface="+mn-lt"/>
              <a:ea typeface="+mn-ea"/>
              <a:cs typeface="+mn-cs"/>
            </a:rPr>
            <a:t>プレミアム付商品券事業実施委託、庁内情報系システム機器更新作業委託</a:t>
          </a:r>
          <a:r>
            <a:rPr kumimoji="0" lang="ja-JP" altLang="ja-JP" sz="800" b="0" i="0" u="none" strike="noStrike" kern="0" cap="none" spc="0" normalizeH="0" baseline="0" noProof="0">
              <a:ln>
                <a:noFill/>
              </a:ln>
              <a:solidFill>
                <a:prstClr val="black"/>
              </a:solidFill>
              <a:effectLst/>
              <a:uLnTx/>
              <a:uFillTx/>
              <a:latin typeface="+mn-lt"/>
              <a:ea typeface="+mn-ea"/>
              <a:cs typeface="+mn-cs"/>
            </a:rPr>
            <a:t>などの</a:t>
          </a:r>
          <a:r>
            <a:rPr kumimoji="0" lang="ja-JP" altLang="en-US" sz="800" b="0" i="0" u="none" strike="noStrike" kern="0" cap="none" spc="0" normalizeH="0" baseline="0" noProof="0">
              <a:ln>
                <a:noFill/>
              </a:ln>
              <a:solidFill>
                <a:prstClr val="black"/>
              </a:solidFill>
              <a:effectLst/>
              <a:uLnTx/>
              <a:uFillTx/>
              <a:latin typeface="+mn-lt"/>
              <a:ea typeface="+mn-ea"/>
              <a:cs typeface="+mn-cs"/>
            </a:rPr>
            <a:t>増</a:t>
          </a:r>
          <a:r>
            <a:rPr kumimoji="0" lang="ja-JP" altLang="ja-JP" sz="800" b="0" i="0" u="none" strike="noStrike" kern="0" cap="none" spc="0" normalizeH="0" baseline="0" noProof="0">
              <a:ln>
                <a:noFill/>
              </a:ln>
              <a:solidFill>
                <a:prstClr val="black"/>
              </a:solidFill>
              <a:effectLst/>
              <a:uLnTx/>
              <a:uFillTx/>
              <a:latin typeface="+mn-lt"/>
              <a:ea typeface="+mn-ea"/>
              <a:cs typeface="+mn-cs"/>
            </a:rPr>
            <a:t>により</a:t>
          </a:r>
          <a:r>
            <a:rPr kumimoji="0" lang="en-US" altLang="ja-JP" sz="800" b="0" i="0" u="none" strike="noStrike" kern="0" cap="none" spc="0" normalizeH="0" baseline="0" noProof="0">
              <a:ln>
                <a:noFill/>
              </a:ln>
              <a:solidFill>
                <a:prstClr val="black"/>
              </a:solidFill>
              <a:effectLst/>
              <a:uLnTx/>
              <a:uFillTx/>
              <a:latin typeface="+mn-lt"/>
              <a:ea typeface="+mn-ea"/>
              <a:cs typeface="+mn-cs"/>
            </a:rPr>
            <a:t>4.5</a:t>
          </a:r>
          <a:r>
            <a:rPr kumimoji="0" lang="ja-JP" altLang="ja-JP" sz="800" b="0" i="0" u="none" strike="noStrike" kern="0" cap="none" spc="0" normalizeH="0" baseline="0" noProof="0">
              <a:ln>
                <a:noFill/>
              </a:ln>
              <a:solidFill>
                <a:prstClr val="black"/>
              </a:solidFill>
              <a:effectLst/>
              <a:uLnTx/>
              <a:uFillTx/>
              <a:latin typeface="+mn-lt"/>
              <a:ea typeface="+mn-ea"/>
              <a:cs typeface="+mn-cs"/>
            </a:rPr>
            <a:t>％の</a:t>
          </a:r>
          <a:r>
            <a:rPr kumimoji="0" lang="ja-JP" altLang="en-US" sz="800" b="0" i="0" u="none" strike="noStrike" kern="0" cap="none" spc="0" normalizeH="0" baseline="0" noProof="0">
              <a:ln>
                <a:noFill/>
              </a:ln>
              <a:solidFill>
                <a:prstClr val="black"/>
              </a:solidFill>
              <a:effectLst/>
              <a:uLnTx/>
              <a:uFillTx/>
              <a:latin typeface="+mn-lt"/>
              <a:ea typeface="+mn-ea"/>
              <a:cs typeface="+mn-cs"/>
            </a:rPr>
            <a:t>増加</a:t>
          </a:r>
          <a:r>
            <a:rPr kumimoji="0" lang="ja-JP" altLang="ja-JP" sz="800" b="0" i="0" u="none" strike="noStrike" kern="0" cap="none" spc="0" normalizeH="0" baseline="0" noProof="0">
              <a:ln>
                <a:noFill/>
              </a:ln>
              <a:solidFill>
                <a:prstClr val="black"/>
              </a:solidFill>
              <a:effectLst/>
              <a:uLnTx/>
              <a:uFillTx/>
              <a:latin typeface="+mn-lt"/>
              <a:ea typeface="+mn-ea"/>
              <a:cs typeface="+mn-cs"/>
            </a:rPr>
            <a:t>、維持補修費</a:t>
          </a:r>
          <a:r>
            <a:rPr kumimoji="0" lang="ja-JP" altLang="en-US" sz="800" b="0" i="0" u="none" strike="noStrike" kern="0" cap="none" spc="0" normalizeH="0" baseline="0" noProof="0">
              <a:ln>
                <a:noFill/>
              </a:ln>
              <a:solidFill>
                <a:prstClr val="black"/>
              </a:solidFill>
              <a:effectLst/>
              <a:uLnTx/>
              <a:uFillTx/>
              <a:latin typeface="+mn-lt"/>
              <a:ea typeface="+mn-ea"/>
              <a:cs typeface="+mn-cs"/>
            </a:rPr>
            <a:t>は、</a:t>
          </a:r>
          <a:r>
            <a:rPr kumimoji="0" lang="ja-JP" altLang="ja-JP" sz="800" b="0" i="0" u="none" strike="noStrike" kern="0" cap="none" spc="0" normalizeH="0" baseline="0" noProof="0">
              <a:ln>
                <a:noFill/>
              </a:ln>
              <a:solidFill>
                <a:prstClr val="black"/>
              </a:solidFill>
              <a:effectLst/>
              <a:uLnTx/>
              <a:uFillTx/>
              <a:latin typeface="+mn-lt"/>
              <a:ea typeface="+mn-ea"/>
              <a:cs typeface="+mn-cs"/>
            </a:rPr>
            <a:t>市道維持補修の</a:t>
          </a:r>
          <a:r>
            <a:rPr kumimoji="0" lang="ja-JP" altLang="en-US" sz="800" b="0" i="0" u="none" strike="noStrike" kern="0" cap="none" spc="0" normalizeH="0" baseline="0" noProof="0">
              <a:ln>
                <a:noFill/>
              </a:ln>
              <a:solidFill>
                <a:prstClr val="black"/>
              </a:solidFill>
              <a:effectLst/>
              <a:uLnTx/>
              <a:uFillTx/>
              <a:latin typeface="+mn-lt"/>
              <a:ea typeface="+mn-ea"/>
              <a:cs typeface="+mn-cs"/>
            </a:rPr>
            <a:t>増</a:t>
          </a:r>
          <a:r>
            <a:rPr kumimoji="0" lang="ja-JP" altLang="ja-JP" sz="800" b="0" i="0" u="none" strike="noStrike" kern="0" cap="none" spc="0" normalizeH="0" baseline="0" noProof="0">
              <a:ln>
                <a:noFill/>
              </a:ln>
              <a:solidFill>
                <a:prstClr val="black"/>
              </a:solidFill>
              <a:effectLst/>
              <a:uLnTx/>
              <a:uFillTx/>
              <a:latin typeface="+mn-lt"/>
              <a:ea typeface="+mn-ea"/>
              <a:cs typeface="+mn-cs"/>
            </a:rPr>
            <a:t>などにより</a:t>
          </a:r>
          <a:r>
            <a:rPr kumimoji="0" lang="en-US" altLang="ja-JP" sz="800" b="0" i="0" u="none" strike="noStrike" kern="0" cap="none" spc="0" normalizeH="0" baseline="0" noProof="0">
              <a:ln>
                <a:noFill/>
              </a:ln>
              <a:solidFill>
                <a:prstClr val="black"/>
              </a:solidFill>
              <a:effectLst/>
              <a:uLnTx/>
              <a:uFillTx/>
              <a:latin typeface="+mn-lt"/>
              <a:ea typeface="+mn-ea"/>
              <a:cs typeface="+mn-cs"/>
            </a:rPr>
            <a:t>12.6</a:t>
          </a:r>
          <a:r>
            <a:rPr kumimoji="0" lang="ja-JP"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増加</a:t>
          </a:r>
          <a:r>
            <a:rPr kumimoji="0" lang="ja-JP" altLang="ja-JP" sz="800" b="0" i="0" u="none" strike="noStrike" kern="0" cap="none" spc="0" normalizeH="0" baseline="0" noProof="0">
              <a:ln>
                <a:noFill/>
              </a:ln>
              <a:solidFill>
                <a:prstClr val="black"/>
              </a:solidFill>
              <a:effectLst/>
              <a:uLnTx/>
              <a:uFillTx/>
              <a:latin typeface="+mn-lt"/>
              <a:ea typeface="+mn-ea"/>
              <a:cs typeface="+mn-cs"/>
            </a:rPr>
            <a:t>した</a:t>
          </a:r>
          <a:r>
            <a:rPr kumimoji="1" lang="ja-JP" altLang="ja-JP" sz="800" b="0" i="0" u="none" strike="noStrike" kern="0" cap="none" spc="0" normalizeH="0" baseline="0" noProof="0">
              <a:ln>
                <a:noFill/>
              </a:ln>
              <a:solidFill>
                <a:prstClr val="black"/>
              </a:solidFill>
              <a:effectLst/>
              <a:uLnTx/>
              <a:uFillTx/>
              <a:latin typeface="+mn-lt"/>
              <a:ea typeface="+mn-ea"/>
              <a:cs typeface="+mn-cs"/>
            </a:rPr>
            <a:t>。</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今後は、老朽化している公共施設等については、公共施設整備プログラムを推進し、整備を進めていくものの、維持補修は欠かせないものと考えている。また、業務のアウトソーシング化による物件費の増加も想定されるが、物件費の抑制は重要な課題であり、アウトソーシング化に際しては、その他の経費の節減効果も含め、長期的な視点により事務の効率化を図ることが大事であると考え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67534</xdr:rowOff>
    </xdr:from>
    <xdr:to>
      <xdr:col>23</xdr:col>
      <xdr:colOff>133350</xdr:colOff>
      <xdr:row>82</xdr:row>
      <xdr:rowOff>121154</xdr:rowOff>
    </xdr:to>
    <xdr:cxnSp macro="">
      <xdr:nvCxnSpPr>
        <xdr:cNvPr id="197" name="直線コネクタ 196"/>
        <xdr:cNvCxnSpPr/>
      </xdr:nvCxnSpPr>
      <xdr:spPr>
        <a:xfrm>
          <a:off x="4114800" y="14126434"/>
          <a:ext cx="8382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67534</xdr:rowOff>
    </xdr:from>
    <xdr:to>
      <xdr:col>19</xdr:col>
      <xdr:colOff>133350</xdr:colOff>
      <xdr:row>82</xdr:row>
      <xdr:rowOff>83700</xdr:rowOff>
    </xdr:to>
    <xdr:cxnSp macro="">
      <xdr:nvCxnSpPr>
        <xdr:cNvPr id="200" name="直線コネクタ 199"/>
        <xdr:cNvCxnSpPr/>
      </xdr:nvCxnSpPr>
      <xdr:spPr>
        <a:xfrm flipV="1">
          <a:off x="3225800" y="14126434"/>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51625</xdr:rowOff>
    </xdr:from>
    <xdr:to>
      <xdr:col>15</xdr:col>
      <xdr:colOff>82550</xdr:colOff>
      <xdr:row>82</xdr:row>
      <xdr:rowOff>83700</xdr:rowOff>
    </xdr:to>
    <xdr:cxnSp macro="">
      <xdr:nvCxnSpPr>
        <xdr:cNvPr id="203" name="直線コネクタ 202"/>
        <xdr:cNvCxnSpPr/>
      </xdr:nvCxnSpPr>
      <xdr:spPr>
        <a:xfrm>
          <a:off x="2336800" y="14110525"/>
          <a:ext cx="889000" cy="3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10396</xdr:rowOff>
    </xdr:from>
    <xdr:to>
      <xdr:col>11</xdr:col>
      <xdr:colOff>31750</xdr:colOff>
      <xdr:row>82</xdr:row>
      <xdr:rowOff>51625</xdr:rowOff>
    </xdr:to>
    <xdr:cxnSp macro="">
      <xdr:nvCxnSpPr>
        <xdr:cNvPr id="206" name="直線コネクタ 205"/>
        <xdr:cNvCxnSpPr/>
      </xdr:nvCxnSpPr>
      <xdr:spPr>
        <a:xfrm>
          <a:off x="1447800" y="14069296"/>
          <a:ext cx="889000" cy="4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0" name="テキスト ボックス 209"/>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70354</xdr:rowOff>
    </xdr:from>
    <xdr:to>
      <xdr:col>23</xdr:col>
      <xdr:colOff>184150</xdr:colOff>
      <xdr:row>83</xdr:row>
      <xdr:rowOff>504</xdr:rowOff>
    </xdr:to>
    <xdr:sp macro="" textlink="">
      <xdr:nvSpPr>
        <xdr:cNvPr id="216" name="楕円 215"/>
        <xdr:cNvSpPr/>
      </xdr:nvSpPr>
      <xdr:spPr>
        <a:xfrm>
          <a:off x="4902200" y="141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86881</xdr:rowOff>
    </xdr:from>
    <xdr:ext cx="762000" cy="259045"/>
    <xdr:sp macro="" textlink="">
      <xdr:nvSpPr>
        <xdr:cNvPr id="217" name="人件費・物件費等の状況該当値テキスト"/>
        <xdr:cNvSpPr txBox="1"/>
      </xdr:nvSpPr>
      <xdr:spPr>
        <a:xfrm>
          <a:off x="5041900" y="1397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16734</xdr:rowOff>
    </xdr:from>
    <xdr:to>
      <xdr:col>19</xdr:col>
      <xdr:colOff>184150</xdr:colOff>
      <xdr:row>82</xdr:row>
      <xdr:rowOff>118334</xdr:rowOff>
    </xdr:to>
    <xdr:sp macro="" textlink="">
      <xdr:nvSpPr>
        <xdr:cNvPr id="218" name="楕円 217"/>
        <xdr:cNvSpPr/>
      </xdr:nvSpPr>
      <xdr:spPr>
        <a:xfrm>
          <a:off x="4064000" y="140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128511</xdr:rowOff>
    </xdr:from>
    <xdr:ext cx="736600" cy="259045"/>
    <xdr:sp macro="" textlink="">
      <xdr:nvSpPr>
        <xdr:cNvPr id="219" name="テキスト ボックス 218"/>
        <xdr:cNvSpPr txBox="1"/>
      </xdr:nvSpPr>
      <xdr:spPr>
        <a:xfrm>
          <a:off x="3733800" y="13844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32900</xdr:rowOff>
    </xdr:from>
    <xdr:to>
      <xdr:col>15</xdr:col>
      <xdr:colOff>133350</xdr:colOff>
      <xdr:row>82</xdr:row>
      <xdr:rowOff>134500</xdr:rowOff>
    </xdr:to>
    <xdr:sp macro="" textlink="">
      <xdr:nvSpPr>
        <xdr:cNvPr id="220" name="楕円 219"/>
        <xdr:cNvSpPr/>
      </xdr:nvSpPr>
      <xdr:spPr>
        <a:xfrm>
          <a:off x="3175000" y="140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144677</xdr:rowOff>
    </xdr:from>
    <xdr:ext cx="762000" cy="259045"/>
    <xdr:sp macro="" textlink="">
      <xdr:nvSpPr>
        <xdr:cNvPr id="221" name="テキスト ボックス 220"/>
        <xdr:cNvSpPr txBox="1"/>
      </xdr:nvSpPr>
      <xdr:spPr>
        <a:xfrm>
          <a:off x="2844800" y="138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825</xdr:rowOff>
    </xdr:from>
    <xdr:to>
      <xdr:col>11</xdr:col>
      <xdr:colOff>82550</xdr:colOff>
      <xdr:row>82</xdr:row>
      <xdr:rowOff>102425</xdr:rowOff>
    </xdr:to>
    <xdr:sp macro="" textlink="">
      <xdr:nvSpPr>
        <xdr:cNvPr id="222" name="楕円 221"/>
        <xdr:cNvSpPr/>
      </xdr:nvSpPr>
      <xdr:spPr>
        <a:xfrm>
          <a:off x="2286000" y="140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112602</xdr:rowOff>
    </xdr:from>
    <xdr:ext cx="762000" cy="259045"/>
    <xdr:sp macro="" textlink="">
      <xdr:nvSpPr>
        <xdr:cNvPr id="223" name="テキスト ボックス 222"/>
        <xdr:cNvSpPr txBox="1"/>
      </xdr:nvSpPr>
      <xdr:spPr>
        <a:xfrm>
          <a:off x="1955800" y="1382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131046</xdr:rowOff>
    </xdr:from>
    <xdr:to>
      <xdr:col>7</xdr:col>
      <xdr:colOff>31750</xdr:colOff>
      <xdr:row>82</xdr:row>
      <xdr:rowOff>61196</xdr:rowOff>
    </xdr:to>
    <xdr:sp macro="" textlink="">
      <xdr:nvSpPr>
        <xdr:cNvPr id="224" name="楕円 223"/>
        <xdr:cNvSpPr/>
      </xdr:nvSpPr>
      <xdr:spPr>
        <a:xfrm>
          <a:off x="1397000" y="140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71373</xdr:rowOff>
    </xdr:from>
    <xdr:ext cx="762000" cy="259045"/>
    <xdr:sp macro="" textlink="">
      <xdr:nvSpPr>
        <xdr:cNvPr id="225" name="テキスト ボックス 224"/>
        <xdr:cNvSpPr txBox="1"/>
      </xdr:nvSpPr>
      <xdr:spPr>
        <a:xfrm>
          <a:off x="1066800" y="137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　東久留米市は、ラスパイレス指数を算出する際に使用する学歴別の経験年数ごとに算出される平均給料額の区分において、人数の少ない区分が多く、一人の影響を受けやすい構造となっている。</a:t>
          </a:r>
        </a:p>
        <a:p>
          <a:r>
            <a:rPr kumimoji="1" lang="ja-JP" altLang="en-US" sz="900">
              <a:latin typeface="+mn-ea"/>
              <a:ea typeface="+mn-ea"/>
            </a:rPr>
            <a:t>　平成</a:t>
          </a:r>
          <a:r>
            <a:rPr kumimoji="1" lang="en-US" altLang="ja-JP" sz="900">
              <a:latin typeface="+mn-ea"/>
              <a:ea typeface="+mn-ea"/>
            </a:rPr>
            <a:t>27</a:t>
          </a:r>
          <a:r>
            <a:rPr kumimoji="1" lang="ja-JP" altLang="en-US" sz="900">
              <a:latin typeface="+mn-ea"/>
              <a:ea typeface="+mn-ea"/>
            </a:rPr>
            <a:t>年度は人員構成の変化や給与制度の総合的見直しに伴う現給保障措置などにより</a:t>
          </a:r>
          <a:r>
            <a:rPr kumimoji="1" lang="en-US" altLang="ja-JP" sz="900">
              <a:latin typeface="+mn-ea"/>
              <a:ea typeface="+mn-ea"/>
            </a:rPr>
            <a:t>1.1</a:t>
          </a:r>
          <a:r>
            <a:rPr kumimoji="1" lang="ja-JP" altLang="en-US" sz="900">
              <a:latin typeface="+mn-ea"/>
              <a:ea typeface="+mn-ea"/>
            </a:rPr>
            <a:t>ポイント上昇した</a:t>
          </a:r>
          <a:r>
            <a:rPr kumimoji="1" lang="en-US" altLang="ja-JP" sz="900">
              <a:latin typeface="+mn-ea"/>
              <a:ea typeface="+mn-ea"/>
            </a:rPr>
            <a:t>99.5</a:t>
          </a:r>
          <a:r>
            <a:rPr kumimoji="1" lang="ja-JP" altLang="en-US" sz="900">
              <a:latin typeface="+mn-ea"/>
              <a:ea typeface="+mn-ea"/>
            </a:rPr>
            <a:t>ポイントであった。</a:t>
          </a:r>
          <a:r>
            <a:rPr kumimoji="1" lang="en-US" altLang="ja-JP" sz="900">
              <a:latin typeface="+mn-ea"/>
              <a:ea typeface="+mn-ea"/>
            </a:rPr>
            <a:t>28</a:t>
          </a:r>
          <a:r>
            <a:rPr kumimoji="1" lang="ja-JP" altLang="en-US" sz="900">
              <a:latin typeface="+mn-ea"/>
              <a:ea typeface="+mn-ea"/>
            </a:rPr>
            <a:t>年度は前年より</a:t>
          </a:r>
          <a:r>
            <a:rPr kumimoji="1" lang="en-US" altLang="ja-JP" sz="900">
              <a:latin typeface="+mn-ea"/>
              <a:ea typeface="+mn-ea"/>
            </a:rPr>
            <a:t>2.2</a:t>
          </a:r>
          <a:r>
            <a:rPr kumimoji="1" lang="ja-JP" altLang="en-US" sz="900">
              <a:latin typeface="+mn-ea"/>
              <a:ea typeface="+mn-ea"/>
            </a:rPr>
            <a:t>ポイント上昇しているが、これは学歴を問わず職員を昇格させていることが大きい。</a:t>
          </a:r>
          <a:r>
            <a:rPr kumimoji="1" lang="en-US" altLang="ja-JP" sz="900">
              <a:latin typeface="+mn-ea"/>
              <a:ea typeface="+mn-ea"/>
            </a:rPr>
            <a:t>29</a:t>
          </a:r>
          <a:r>
            <a:rPr kumimoji="1" lang="ja-JP" altLang="en-US" sz="900">
              <a:latin typeface="+mn-ea"/>
              <a:ea typeface="+mn-ea"/>
            </a:rPr>
            <a:t>年度は、退職等により職員の構成が変動しており、前年度より</a:t>
          </a:r>
          <a:r>
            <a:rPr kumimoji="1" lang="en-US" altLang="ja-JP" sz="900">
              <a:latin typeface="+mn-ea"/>
              <a:ea typeface="+mn-ea"/>
            </a:rPr>
            <a:t>0.9</a:t>
          </a:r>
          <a:r>
            <a:rPr kumimoji="1" lang="ja-JP" altLang="en-US" sz="900">
              <a:latin typeface="+mn-ea"/>
              <a:ea typeface="+mn-ea"/>
            </a:rPr>
            <a:t>ポイント降下している。</a:t>
          </a:r>
          <a:r>
            <a:rPr kumimoji="1" lang="en-US" altLang="ja-JP" sz="900">
              <a:latin typeface="+mn-ea"/>
              <a:ea typeface="+mn-ea"/>
            </a:rPr>
            <a:t>30</a:t>
          </a:r>
          <a:r>
            <a:rPr kumimoji="1" lang="ja-JP" altLang="en-US" sz="900">
              <a:latin typeface="+mn-ea"/>
              <a:ea typeface="+mn-ea"/>
            </a:rPr>
            <a:t>年度は、</a:t>
          </a:r>
          <a:r>
            <a:rPr kumimoji="1" lang="en-US" altLang="ja-JP" sz="900">
              <a:latin typeface="+mn-ea"/>
              <a:ea typeface="+mn-ea"/>
            </a:rPr>
            <a:t>29</a:t>
          </a:r>
          <a:r>
            <a:rPr kumimoji="1" lang="ja-JP" altLang="en-US" sz="900">
              <a:latin typeface="+mn-ea"/>
              <a:ea typeface="+mn-ea"/>
            </a:rPr>
            <a:t>年度と同様に退職等による職員構成の変動が大きく影響しており、</a:t>
          </a:r>
          <a:r>
            <a:rPr kumimoji="1" lang="en-US" altLang="ja-JP" sz="900">
              <a:latin typeface="+mn-ea"/>
              <a:ea typeface="+mn-ea"/>
            </a:rPr>
            <a:t>1.4</a:t>
          </a:r>
          <a:r>
            <a:rPr kumimoji="1" lang="ja-JP" altLang="en-US" sz="900">
              <a:latin typeface="+mn-ea"/>
              <a:ea typeface="+mn-ea"/>
            </a:rPr>
            <a:t>ポイント降下した。令和元年度は、</a:t>
          </a:r>
          <a:r>
            <a:rPr kumimoji="1" lang="en-US" altLang="ja-JP" sz="900">
              <a:latin typeface="+mn-ea"/>
              <a:ea typeface="+mn-ea"/>
            </a:rPr>
            <a:t>29</a:t>
          </a:r>
          <a:r>
            <a:rPr kumimoji="1" lang="ja-JP" altLang="en-US" sz="900">
              <a:latin typeface="+mn-ea"/>
              <a:ea typeface="+mn-ea"/>
            </a:rPr>
            <a:t>年度・</a:t>
          </a:r>
          <a:r>
            <a:rPr kumimoji="1" lang="en-US" altLang="ja-JP" sz="900">
              <a:latin typeface="+mn-ea"/>
              <a:ea typeface="+mn-ea"/>
            </a:rPr>
            <a:t>30</a:t>
          </a:r>
          <a:r>
            <a:rPr kumimoji="1" lang="ja-JP" altLang="en-US" sz="900">
              <a:latin typeface="+mn-ea"/>
              <a:ea typeface="+mn-ea"/>
            </a:rPr>
            <a:t>年度とは反対に退職等による職員構成の変動により</a:t>
          </a:r>
          <a:r>
            <a:rPr kumimoji="1" lang="en-US" altLang="ja-JP" sz="900">
              <a:latin typeface="+mn-ea"/>
              <a:ea typeface="+mn-ea"/>
            </a:rPr>
            <a:t>0.9</a:t>
          </a:r>
          <a:r>
            <a:rPr kumimoji="1" lang="ja-JP" altLang="en-US" sz="900">
              <a:latin typeface="+mn-ea"/>
              <a:ea typeface="+mn-ea"/>
            </a:rPr>
            <a:t>ポイント上昇した。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84364</xdr:rowOff>
    </xdr:to>
    <xdr:cxnSp macro="">
      <xdr:nvCxnSpPr>
        <xdr:cNvPr id="261" name="直線コネクタ 260"/>
        <xdr:cNvCxnSpPr/>
      </xdr:nvCxnSpPr>
      <xdr:spPr>
        <a:xfrm>
          <a:off x="16179800" y="1467394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170543</xdr:rowOff>
    </xdr:to>
    <xdr:cxnSp macro="">
      <xdr:nvCxnSpPr>
        <xdr:cNvPr id="264" name="直線コネクタ 263"/>
        <xdr:cNvCxnSpPr/>
      </xdr:nvCxnSpPr>
      <xdr:spPr>
        <a:xfrm flipV="1">
          <a:off x="15290800" y="14673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154214</xdr:rowOff>
    </xdr:to>
    <xdr:cxnSp macro="">
      <xdr:nvCxnSpPr>
        <xdr:cNvPr id="267" name="直線コネクタ 266"/>
        <xdr:cNvCxnSpPr/>
      </xdr:nvCxnSpPr>
      <xdr:spPr>
        <a:xfrm flipV="1">
          <a:off x="14401800" y="149152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87</xdr:row>
      <xdr:rowOff>154214</xdr:rowOff>
    </xdr:to>
    <xdr:cxnSp macro="">
      <xdr:nvCxnSpPr>
        <xdr:cNvPr id="270" name="直線コネクタ 269"/>
        <xdr:cNvCxnSpPr/>
      </xdr:nvCxnSpPr>
      <xdr:spPr>
        <a:xfrm>
          <a:off x="13512800" y="14691179"/>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6" name="楕円 285"/>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7" name="テキスト ボックス 286"/>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9" name="テキスト ボックス 288"/>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人口千人当たり職員数は</a:t>
          </a:r>
          <a:r>
            <a:rPr kumimoji="1" lang="en-US" altLang="ja-JP" sz="1000" b="0" i="0" u="none" strike="noStrike" kern="0" cap="none" spc="0" normalizeH="0" baseline="0" noProof="0">
              <a:ln>
                <a:noFill/>
              </a:ln>
              <a:solidFill>
                <a:prstClr val="black"/>
              </a:solidFill>
              <a:effectLst/>
              <a:uLnTx/>
              <a:uFillTx/>
              <a:latin typeface="+mn-lt"/>
              <a:ea typeface="+mn-ea"/>
              <a:cs typeface="+mn-cs"/>
            </a:rPr>
            <a:t>4.63</a:t>
          </a:r>
          <a:r>
            <a:rPr kumimoji="1" lang="ja-JP" altLang="ja-JP" sz="1000" b="0" i="0" u="none" strike="noStrike" kern="0" cap="none" spc="0" normalizeH="0" baseline="0" noProof="0">
              <a:ln>
                <a:noFill/>
              </a:ln>
              <a:solidFill>
                <a:prstClr val="black"/>
              </a:solidFill>
              <a:effectLst/>
              <a:uLnTx/>
              <a:uFillTx/>
              <a:latin typeface="+mn-lt"/>
              <a:ea typeface="+mn-ea"/>
              <a:cs typeface="+mn-cs"/>
            </a:rPr>
            <a:t>人で、前年度より</a:t>
          </a:r>
          <a:r>
            <a:rPr kumimoji="1" lang="ja-JP" altLang="en-US" sz="1000" b="0" i="0" u="none" strike="noStrike" kern="0" cap="none" spc="0" normalizeH="0" baseline="0" noProof="0">
              <a:ln>
                <a:noFill/>
              </a:ln>
              <a:solidFill>
                <a:prstClr val="black"/>
              </a:solidFill>
              <a:effectLst/>
              <a:uLnTx/>
              <a:uFillTx/>
              <a:latin typeface="+mn-lt"/>
              <a:ea typeface="+mn-ea"/>
              <a:cs typeface="+mn-cs"/>
            </a:rPr>
            <a:t>増減なしとなっ</a:t>
          </a:r>
          <a:r>
            <a:rPr kumimoji="1" lang="ja-JP" altLang="ja-JP" sz="1000" b="0" i="0" u="none" strike="noStrike" kern="0" cap="none" spc="0" normalizeH="0" baseline="0" noProof="0">
              <a:ln>
                <a:noFill/>
              </a:ln>
              <a:solidFill>
                <a:prstClr val="black"/>
              </a:solidFill>
              <a:effectLst/>
              <a:uLnTx/>
              <a:uFillTx/>
              <a:latin typeface="+mn-lt"/>
              <a:ea typeface="+mn-ea"/>
              <a:cs typeface="+mn-cs"/>
            </a:rPr>
            <a:t>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年度から平成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27</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年度までの第</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期定員管理計画に基づく定員管理に努めた結果、減少傾向を辿った。</a:t>
          </a:r>
          <a:r>
            <a:rPr kumimoji="1" lang="ja-JP" altLang="en-US" sz="1000" b="0" i="0" u="none" strike="noStrike" kern="0" cap="none" spc="0" normalizeH="0" baseline="0" noProof="0">
              <a:ln>
                <a:noFill/>
              </a:ln>
              <a:solidFill>
                <a:prstClr val="black"/>
              </a:solidFill>
              <a:effectLst/>
              <a:uLnTx/>
              <a:uFillTx/>
              <a:latin typeface="+mn-lt"/>
              <a:ea typeface="+mn-ea"/>
              <a:cs typeface="+mn-cs"/>
            </a:rPr>
            <a:t>以降は、</a:t>
          </a:r>
          <a:r>
            <a:rPr kumimoji="0" lang="ja-JP" altLang="en-US" sz="1000" b="0" i="0" u="none" strike="noStrike" kern="0" cap="none" spc="0" normalizeH="0" baseline="0" noProof="0" smtClean="0">
              <a:ln>
                <a:noFill/>
              </a:ln>
              <a:solidFill>
                <a:prstClr val="black"/>
              </a:solidFill>
              <a:effectLst/>
              <a:uLnTx/>
              <a:uFillTx/>
              <a:latin typeface="+mn-lt"/>
              <a:ea typeface="+mn-ea"/>
              <a:cs typeface="+mn-cs"/>
            </a:rPr>
            <a:t>東久留米市財政健全経営計画 </a:t>
          </a:r>
          <a:r>
            <a:rPr kumimoji="1" lang="ja-JP" altLang="en-US" sz="1000" b="0" i="0" u="none" strike="noStrike" kern="0" cap="none" spc="0" normalizeH="0" baseline="0" noProof="0">
              <a:ln>
                <a:noFill/>
              </a:ln>
              <a:solidFill>
                <a:prstClr val="black"/>
              </a:solidFill>
              <a:effectLst/>
              <a:uLnTx/>
              <a:uFillTx/>
              <a:latin typeface="+mn-lt"/>
              <a:ea typeface="+mn-ea"/>
              <a:cs typeface="+mn-cs"/>
            </a:rPr>
            <a:t>実行プランにて定員管理の適正化を図っているが、令和元</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年度の職員数は、</a:t>
          </a:r>
          <a:r>
            <a:rPr kumimoji="1" lang="ja-JP" altLang="en-US" sz="1000" b="0" i="0" u="none" strike="noStrike" kern="0" cap="none" spc="0" normalizeH="0" baseline="0" noProof="0">
              <a:ln>
                <a:noFill/>
              </a:ln>
              <a:solidFill>
                <a:prstClr val="black"/>
              </a:solidFill>
              <a:effectLst/>
              <a:uLnTx/>
              <a:uFillTx/>
              <a:latin typeface="+mn-lt"/>
              <a:ea typeface="+mn-ea"/>
              <a:cs typeface="+mn-cs"/>
            </a:rPr>
            <a:t>プラン上同水準としており、普通退職者数や再任用フルタイム終了者数の合計と、</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年度当初時点で加わる再任用フルタイム者数と新規採用者数の合計が同数値であったことのほか、人口も横ばいとなったことから増減なしとなった。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a:t>
          </a:r>
          <a:r>
            <a:rPr kumimoji="0" lang="ja-JP" altLang="ja-JP" sz="1000" b="0" i="0" u="none" strike="noStrike" kern="0" cap="none" spc="0" normalizeH="0" baseline="0" noProof="0">
              <a:ln>
                <a:noFill/>
              </a:ln>
              <a:solidFill>
                <a:prstClr val="black"/>
              </a:solidFill>
              <a:effectLst/>
              <a:uLnTx/>
              <a:uFillTx/>
              <a:latin typeface="+mn-lt"/>
              <a:ea typeface="+mn-ea"/>
              <a:cs typeface="+mn-cs"/>
            </a:rPr>
            <a:t>行政サービスの内容と業務量に応じた適正な職員配置と計画的な定員管理により、効率的で効果的な行財政運営の推進に資する。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61066</xdr:rowOff>
    </xdr:from>
    <xdr:to>
      <xdr:col>81</xdr:col>
      <xdr:colOff>44450</xdr:colOff>
      <xdr:row>61</xdr:row>
      <xdr:rowOff>61066</xdr:rowOff>
    </xdr:to>
    <xdr:cxnSp macro="">
      <xdr:nvCxnSpPr>
        <xdr:cNvPr id="324" name="直線コネクタ 323"/>
        <xdr:cNvCxnSpPr/>
      </xdr:nvCxnSpPr>
      <xdr:spPr>
        <a:xfrm>
          <a:off x="16179800" y="10519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61066</xdr:rowOff>
    </xdr:from>
    <xdr:to>
      <xdr:col>77</xdr:col>
      <xdr:colOff>44450</xdr:colOff>
      <xdr:row>61</xdr:row>
      <xdr:rowOff>79163</xdr:rowOff>
    </xdr:to>
    <xdr:cxnSp macro="">
      <xdr:nvCxnSpPr>
        <xdr:cNvPr id="327" name="直線コネクタ 326"/>
        <xdr:cNvCxnSpPr/>
      </xdr:nvCxnSpPr>
      <xdr:spPr>
        <a:xfrm flipV="1">
          <a:off x="15290800" y="1051951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77153</xdr:rowOff>
    </xdr:from>
    <xdr:to>
      <xdr:col>72</xdr:col>
      <xdr:colOff>203200</xdr:colOff>
      <xdr:row>61</xdr:row>
      <xdr:rowOff>79163</xdr:rowOff>
    </xdr:to>
    <xdr:cxnSp macro="">
      <xdr:nvCxnSpPr>
        <xdr:cNvPr id="330" name="直線コネクタ 329"/>
        <xdr:cNvCxnSpPr/>
      </xdr:nvCxnSpPr>
      <xdr:spPr>
        <a:xfrm>
          <a:off x="14401800" y="1053560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77153</xdr:rowOff>
    </xdr:to>
    <xdr:cxnSp macro="">
      <xdr:nvCxnSpPr>
        <xdr:cNvPr id="333" name="直線コネクタ 332"/>
        <xdr:cNvCxnSpPr/>
      </xdr:nvCxnSpPr>
      <xdr:spPr>
        <a:xfrm>
          <a:off x="13512800" y="105295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37" name="テキスト ボックス 336"/>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43" name="楕円 342"/>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26793</xdr:rowOff>
    </xdr:from>
    <xdr:ext cx="762000" cy="259045"/>
    <xdr:sp macro="" textlink="">
      <xdr:nvSpPr>
        <xdr:cNvPr id="344" name="定員管理の状況該当値テキスト"/>
        <xdr:cNvSpPr txBox="1"/>
      </xdr:nvSpPr>
      <xdr:spPr>
        <a:xfrm>
          <a:off x="17106900" y="103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10266</xdr:rowOff>
    </xdr:from>
    <xdr:to>
      <xdr:col>77</xdr:col>
      <xdr:colOff>95250</xdr:colOff>
      <xdr:row>61</xdr:row>
      <xdr:rowOff>111866</xdr:rowOff>
    </xdr:to>
    <xdr:sp macro="" textlink="">
      <xdr:nvSpPr>
        <xdr:cNvPr id="345" name="楕円 344"/>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122043</xdr:rowOff>
    </xdr:from>
    <xdr:ext cx="736600" cy="259045"/>
    <xdr:sp macro="" textlink="">
      <xdr:nvSpPr>
        <xdr:cNvPr id="346" name="テキスト ボックス 345"/>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28363</xdr:rowOff>
    </xdr:from>
    <xdr:to>
      <xdr:col>73</xdr:col>
      <xdr:colOff>44450</xdr:colOff>
      <xdr:row>61</xdr:row>
      <xdr:rowOff>129963</xdr:rowOff>
    </xdr:to>
    <xdr:sp macro="" textlink="">
      <xdr:nvSpPr>
        <xdr:cNvPr id="347" name="楕円 346"/>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48" name="テキスト ボックス 347"/>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26353</xdr:rowOff>
    </xdr:from>
    <xdr:to>
      <xdr:col>68</xdr:col>
      <xdr:colOff>203200</xdr:colOff>
      <xdr:row>61</xdr:row>
      <xdr:rowOff>127953</xdr:rowOff>
    </xdr:to>
    <xdr:sp macro="" textlink="">
      <xdr:nvSpPr>
        <xdr:cNvPr id="349" name="楕円 348"/>
        <xdr:cNvSpPr/>
      </xdr:nvSpPr>
      <xdr:spPr>
        <a:xfrm>
          <a:off x="14351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138130</xdr:rowOff>
    </xdr:from>
    <xdr:ext cx="762000" cy="259045"/>
    <xdr:sp macro="" textlink="">
      <xdr:nvSpPr>
        <xdr:cNvPr id="350" name="テキスト ボックス 349"/>
        <xdr:cNvSpPr txBox="1"/>
      </xdr:nvSpPr>
      <xdr:spPr>
        <a:xfrm>
          <a:off x="14020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51" name="楕円 350"/>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132097</xdr:rowOff>
    </xdr:from>
    <xdr:ext cx="762000" cy="259045"/>
    <xdr:sp macro="" textlink="">
      <xdr:nvSpPr>
        <xdr:cNvPr id="352" name="テキスト ボックス 351"/>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実質公債費比率は</a:t>
          </a:r>
          <a:r>
            <a:rPr kumimoji="1" lang="en-US" altLang="ja-JP" sz="900" b="0" i="0" u="none" strike="noStrike" kern="0" cap="none" spc="0" normalizeH="0" baseline="0" noProof="0">
              <a:ln>
                <a:noFill/>
              </a:ln>
              <a:solidFill>
                <a:prstClr val="black"/>
              </a:solidFill>
              <a:effectLst/>
              <a:uLnTx/>
              <a:uFillTx/>
              <a:latin typeface="+mn-lt"/>
              <a:ea typeface="+mn-ea"/>
              <a:cs typeface="+mn-cs"/>
            </a:rPr>
            <a:t>0.3</a:t>
          </a:r>
          <a:r>
            <a:rPr kumimoji="1" lang="ja-JP" altLang="ja-JP" sz="900" b="0" i="0" u="none" strike="noStrike" kern="0" cap="none" spc="0" normalizeH="0" baseline="0" noProof="0">
              <a:ln>
                <a:noFill/>
              </a:ln>
              <a:solidFill>
                <a:prstClr val="black"/>
              </a:solidFill>
              <a:effectLst/>
              <a:uLnTx/>
              <a:uFillTx/>
              <a:latin typeface="+mn-lt"/>
              <a:ea typeface="+mn-ea"/>
              <a:cs typeface="+mn-cs"/>
            </a:rPr>
            <a:t>％で、前年度より</a:t>
          </a:r>
          <a:r>
            <a:rPr kumimoji="1" lang="en-US" altLang="ja-JP" sz="900" b="0" i="0" u="none" strike="noStrike" kern="0" cap="none" spc="0" normalizeH="0" baseline="0" noProof="0">
              <a:ln>
                <a:noFill/>
              </a:ln>
              <a:solidFill>
                <a:prstClr val="black"/>
              </a:solidFill>
              <a:effectLst/>
              <a:uLnTx/>
              <a:uFillTx/>
              <a:latin typeface="+mn-lt"/>
              <a:ea typeface="+mn-ea"/>
              <a:cs typeface="+mn-cs"/>
            </a:rPr>
            <a:t>0.1</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上昇</a:t>
          </a:r>
          <a:r>
            <a:rPr kumimoji="1" lang="ja-JP" altLang="ja-JP" sz="9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0" lang="ja-JP" altLang="en-US" sz="900" b="0" i="0" u="none" strike="noStrike" kern="0" cap="none" spc="0" normalizeH="0" baseline="0" noProof="0">
              <a:ln>
                <a:noFill/>
              </a:ln>
              <a:solidFill>
                <a:prstClr val="black"/>
              </a:solidFill>
              <a:effectLst/>
              <a:uLnTx/>
              <a:uFillTx/>
              <a:latin typeface="+mn-lt"/>
              <a:ea typeface="+mn-ea"/>
              <a:cs typeface="+mn-cs"/>
            </a:rPr>
            <a:t>令和元</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年度と昨年度まで</a:t>
          </a:r>
          <a:r>
            <a:rPr kumimoji="0" lang="en-US" altLang="ja-JP" sz="900" b="0" i="0" u="none" strike="noStrike" kern="0" cap="none" spc="0" normalizeH="0" baseline="0" noProof="0">
              <a:ln>
                <a:noFill/>
              </a:ln>
              <a:solidFill>
                <a:prstClr val="black"/>
              </a:solidFill>
              <a:effectLst/>
              <a:uLnTx/>
              <a:uFillTx/>
              <a:latin typeface="+mn-lt"/>
              <a:ea typeface="+mn-ea"/>
              <a:cs typeface="+mn-cs"/>
            </a:rPr>
            <a:t>3</a:t>
          </a:r>
          <a:r>
            <a:rPr kumimoji="0" lang="ja-JP" altLang="ja-JP" sz="900" b="0" i="0" u="none" strike="noStrike" kern="0" cap="none" spc="0" normalizeH="0" baseline="0" noProof="0">
              <a:ln>
                <a:noFill/>
              </a:ln>
              <a:solidFill>
                <a:prstClr val="black"/>
              </a:solidFill>
              <a:effectLst/>
              <a:uLnTx/>
              <a:uFillTx/>
              <a:latin typeface="+mn-lt"/>
              <a:ea typeface="+mn-ea"/>
              <a:cs typeface="+mn-cs"/>
            </a:rPr>
            <a:t>箇年平均の対象であった</a:t>
          </a:r>
          <a:r>
            <a:rPr kumimoji="0" lang="ja-JP" altLang="en-US" sz="900" b="0" i="0" u="none" strike="noStrike" kern="0" cap="none" spc="0" normalizeH="0" baseline="0" noProof="0">
              <a:ln>
                <a:noFill/>
              </a:ln>
              <a:solidFill>
                <a:prstClr val="black"/>
              </a:solidFill>
              <a:effectLst/>
              <a:uLnTx/>
              <a:uFillTx/>
              <a:latin typeface="+mn-lt"/>
              <a:ea typeface="+mn-ea"/>
              <a:cs typeface="+mn-cs"/>
            </a:rPr>
            <a:t>平成</a:t>
          </a:r>
          <a:r>
            <a:rPr kumimoji="0" lang="en-US" altLang="ja-JP" sz="900" b="0" i="0" u="none" strike="noStrike" kern="0" cap="none" spc="0" normalizeH="0" baseline="0" noProof="0">
              <a:ln>
                <a:noFill/>
              </a:ln>
              <a:solidFill>
                <a:prstClr val="black"/>
              </a:solidFill>
              <a:effectLst/>
              <a:uLnTx/>
              <a:uFillTx/>
              <a:latin typeface="+mn-lt"/>
              <a:ea typeface="+mn-ea"/>
              <a:cs typeface="+mn-cs"/>
            </a:rPr>
            <a:t>28</a:t>
          </a:r>
          <a:r>
            <a:rPr kumimoji="0" lang="ja-JP" altLang="en-US" sz="900" b="0" i="0" u="none" strike="noStrike" kern="0" cap="none" spc="0" normalizeH="0" baseline="0" noProof="0">
              <a:ln>
                <a:noFill/>
              </a:ln>
              <a:solidFill>
                <a:prstClr val="black"/>
              </a:solidFill>
              <a:effectLst/>
              <a:uLnTx/>
              <a:uFillTx/>
              <a:latin typeface="+mn-lt"/>
              <a:ea typeface="+mn-ea"/>
              <a:cs typeface="+mn-cs"/>
            </a:rPr>
            <a:t>年度と比較しても、同程度の比率となった。平成</a:t>
          </a:r>
          <a:r>
            <a:rPr kumimoji="0" lang="en-US" altLang="ja-JP" sz="900" b="0" i="0" u="none" strike="noStrike" kern="0" cap="none" spc="0" normalizeH="0" baseline="0" noProof="0">
              <a:ln>
                <a:noFill/>
              </a:ln>
              <a:solidFill>
                <a:prstClr val="black"/>
              </a:solidFill>
              <a:effectLst/>
              <a:uLnTx/>
              <a:uFillTx/>
              <a:latin typeface="+mn-lt"/>
              <a:ea typeface="+mn-ea"/>
              <a:cs typeface="+mn-cs"/>
            </a:rPr>
            <a:t>30</a:t>
          </a:r>
          <a:r>
            <a:rPr kumimoji="0" lang="ja-JP" altLang="en-US" sz="900" b="0" i="0" u="none" strike="noStrike" kern="0" cap="none" spc="0" normalizeH="0" baseline="0" noProof="0">
              <a:ln>
                <a:noFill/>
              </a:ln>
              <a:solidFill>
                <a:prstClr val="black"/>
              </a:solidFill>
              <a:effectLst/>
              <a:uLnTx/>
              <a:uFillTx/>
              <a:latin typeface="+mn-lt"/>
              <a:ea typeface="+mn-ea"/>
              <a:cs typeface="+mn-cs"/>
            </a:rPr>
            <a:t>年度と比較いたしまして、下水道事業会計及び一部事務組合における公債費の償還額の減少により、公債費等と基準財政需要額に算入された額が減少したことや、特定財源や基準財政需要額に算入された額と比べ、公債費の下がり幅が大きかったため、分子が減少し、単年度の比率としては改善し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91863</xdr:rowOff>
    </xdr:to>
    <xdr:cxnSp macro="">
      <xdr:nvCxnSpPr>
        <xdr:cNvPr id="385" name="直線コネクタ 384"/>
        <xdr:cNvCxnSpPr/>
      </xdr:nvCxnSpPr>
      <xdr:spPr>
        <a:xfrm>
          <a:off x="16179800" y="65989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99906</xdr:rowOff>
    </xdr:to>
    <xdr:cxnSp macro="">
      <xdr:nvCxnSpPr>
        <xdr:cNvPr id="388" name="直線コネクタ 387"/>
        <xdr:cNvCxnSpPr/>
      </xdr:nvCxnSpPr>
      <xdr:spPr>
        <a:xfrm flipV="1">
          <a:off x="15290800" y="659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124037</xdr:rowOff>
    </xdr:to>
    <xdr:cxnSp macro="">
      <xdr:nvCxnSpPr>
        <xdr:cNvPr id="391" name="直線コネクタ 390"/>
        <xdr:cNvCxnSpPr/>
      </xdr:nvCxnSpPr>
      <xdr:spPr>
        <a:xfrm flipV="1">
          <a:off x="14401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24977</xdr:rowOff>
    </xdr:to>
    <xdr:cxnSp macro="">
      <xdr:nvCxnSpPr>
        <xdr:cNvPr id="394" name="直線コネクタ 393"/>
        <xdr:cNvCxnSpPr/>
      </xdr:nvCxnSpPr>
      <xdr:spPr>
        <a:xfrm flipV="1">
          <a:off x="13512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8" name="テキスト ボックス 397"/>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4" name="楕円 403"/>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5"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6" name="楕円 405"/>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7" name="テキスト ボックス 406"/>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8" name="楕円 407"/>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9" name="テキスト ボックス 408"/>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0" name="楕円 409"/>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1" name="テキスト ボックス 410"/>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12" name="楕円 411"/>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3" name="テキスト ボックス 412"/>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将来負担比率は、前年度と同様の</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比率なし</a:t>
          </a:r>
          <a:r>
            <a:rPr kumimoji="1" lang="en-US"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lang="ja-JP" altLang="en-US" sz="1000" b="0">
              <a:solidFill>
                <a:schemeClr val="dk1"/>
              </a:solidFill>
              <a:effectLst/>
              <a:latin typeface="+mn-lt"/>
              <a:ea typeface="+mn-ea"/>
              <a:cs typeface="+mn-cs"/>
            </a:rPr>
            <a:t>平成</a:t>
          </a:r>
          <a:r>
            <a:rPr lang="en-US" altLang="ja-JP" sz="1000" b="0">
              <a:solidFill>
                <a:schemeClr val="dk1"/>
              </a:solidFill>
              <a:effectLst/>
              <a:latin typeface="+mn-lt"/>
              <a:ea typeface="+mn-ea"/>
              <a:cs typeface="+mn-cs"/>
            </a:rPr>
            <a:t>30</a:t>
          </a:r>
          <a:r>
            <a:rPr lang="ja-JP" altLang="ja-JP" sz="1000" b="0">
              <a:solidFill>
                <a:schemeClr val="dk1"/>
              </a:solidFill>
              <a:effectLst/>
              <a:latin typeface="+mn-lt"/>
              <a:ea typeface="+mn-ea"/>
              <a:cs typeface="+mn-cs"/>
            </a:rPr>
            <a:t>年度と比較いたしまして、一般会計</a:t>
          </a:r>
          <a:r>
            <a:rPr lang="ja-JP" altLang="en-US" sz="1000" b="0">
              <a:solidFill>
                <a:schemeClr val="dk1"/>
              </a:solidFill>
              <a:effectLst/>
              <a:latin typeface="+mn-lt"/>
              <a:ea typeface="+mn-ea"/>
              <a:cs typeface="+mn-cs"/>
            </a:rPr>
            <a:t>等</a:t>
          </a:r>
          <a:r>
            <a:rPr lang="ja-JP" altLang="ja-JP" sz="1000" b="0">
              <a:solidFill>
                <a:schemeClr val="dk1"/>
              </a:solidFill>
              <a:effectLst/>
              <a:latin typeface="+mn-lt"/>
              <a:ea typeface="+mn-ea"/>
              <a:cs typeface="+mn-cs"/>
            </a:rPr>
            <a:t>の「債務の減少」、下水道事業会計及び一部事務組合における地方債償還に充てるための「繰出金見込額の減少等」により、分子と</a:t>
          </a:r>
          <a:r>
            <a:rPr lang="ja-JP" altLang="en-US" sz="1000" b="0">
              <a:solidFill>
                <a:schemeClr val="dk1"/>
              </a:solidFill>
              <a:effectLst/>
              <a:latin typeface="+mn-lt"/>
              <a:ea typeface="+mn-ea"/>
              <a:cs typeface="+mn-cs"/>
            </a:rPr>
            <a:t>なる</a:t>
          </a:r>
          <a:r>
            <a:rPr lang="ja-JP" altLang="ja-JP" sz="1000" b="0">
              <a:solidFill>
                <a:schemeClr val="dk1"/>
              </a:solidFill>
              <a:effectLst/>
              <a:latin typeface="+mn-lt"/>
              <a:ea typeface="+mn-ea"/>
              <a:cs typeface="+mn-cs"/>
            </a:rPr>
            <a:t>将来負担額が約</a:t>
          </a:r>
          <a:r>
            <a:rPr lang="en-US" altLang="ja-JP" sz="1000" b="0">
              <a:solidFill>
                <a:schemeClr val="dk1"/>
              </a:solidFill>
              <a:effectLst/>
              <a:latin typeface="+mn-lt"/>
              <a:ea typeface="+mn-ea"/>
              <a:cs typeface="+mn-cs"/>
            </a:rPr>
            <a:t>3</a:t>
          </a:r>
          <a:r>
            <a:rPr lang="ja-JP" altLang="ja-JP" sz="1000" b="0">
              <a:solidFill>
                <a:schemeClr val="dk1"/>
              </a:solidFill>
              <a:effectLst/>
              <a:latin typeface="+mn-lt"/>
              <a:ea typeface="+mn-ea"/>
              <a:cs typeface="+mn-cs"/>
            </a:rPr>
            <a:t>億円減少したものの、充当可能財源等が約</a:t>
          </a:r>
          <a:r>
            <a:rPr lang="en-US" altLang="ja-JP" sz="1000" b="0">
              <a:solidFill>
                <a:schemeClr val="dk1"/>
              </a:solidFill>
              <a:effectLst/>
              <a:latin typeface="+mn-lt"/>
              <a:ea typeface="+mn-ea"/>
              <a:cs typeface="+mn-cs"/>
            </a:rPr>
            <a:t>6</a:t>
          </a:r>
          <a:r>
            <a:rPr lang="ja-JP" altLang="ja-JP" sz="1000" b="0">
              <a:solidFill>
                <a:schemeClr val="dk1"/>
              </a:solidFill>
              <a:effectLst/>
              <a:latin typeface="+mn-lt"/>
              <a:ea typeface="+mn-ea"/>
              <a:cs typeface="+mn-cs"/>
            </a:rPr>
            <a:t>億</a:t>
          </a:r>
          <a:r>
            <a:rPr lang="en-US" altLang="ja-JP" sz="1000" b="0">
              <a:solidFill>
                <a:schemeClr val="dk1"/>
              </a:solidFill>
              <a:effectLst/>
              <a:latin typeface="+mn-lt"/>
              <a:ea typeface="+mn-ea"/>
              <a:cs typeface="+mn-cs"/>
            </a:rPr>
            <a:t>1</a:t>
          </a:r>
          <a:r>
            <a:rPr lang="ja-JP" altLang="ja-JP" sz="1000" b="0">
              <a:solidFill>
                <a:schemeClr val="dk1"/>
              </a:solidFill>
              <a:effectLst/>
              <a:latin typeface="+mn-lt"/>
              <a:ea typeface="+mn-ea"/>
              <a:cs typeface="+mn-cs"/>
            </a:rPr>
            <a:t>千万円減と減少幅も大きいことから、数値としては微増</a:t>
          </a:r>
          <a:r>
            <a:rPr lang="ja-JP" altLang="en-US" sz="1000" b="0">
              <a:solidFill>
                <a:schemeClr val="dk1"/>
              </a:solidFill>
              <a:effectLst/>
              <a:latin typeface="+mn-lt"/>
              <a:ea typeface="+mn-ea"/>
              <a:cs typeface="+mn-cs"/>
            </a:rPr>
            <a:t>した。</a:t>
          </a:r>
          <a:r>
            <a:rPr kumimoji="0" lang="ja-JP" altLang="en-US" sz="1000" b="0" i="0" u="none" strike="noStrike" kern="0" cap="none" spc="0" normalizeH="0" baseline="0" noProof="0">
              <a:ln>
                <a:noFill/>
              </a:ln>
              <a:solidFill>
                <a:prstClr val="black"/>
              </a:solidFill>
              <a:effectLst/>
              <a:uLnTx/>
              <a:uFillTx/>
              <a:latin typeface="+mn-lt"/>
              <a:ea typeface="+mn-ea"/>
              <a:cs typeface="+mn-cs"/>
            </a:rPr>
            <a:t>結果としては、</a:t>
          </a:r>
          <a:r>
            <a:rPr kumimoji="0" lang="ja-JP" altLang="ja-JP" sz="1000" b="0" i="0" u="none" strike="noStrike" kern="0" cap="none" spc="0" normalizeH="0" baseline="0" noProof="0">
              <a:ln>
                <a:noFill/>
              </a:ln>
              <a:solidFill>
                <a:prstClr val="black"/>
              </a:solidFill>
              <a:effectLst/>
              <a:uLnTx/>
              <a:uFillTx/>
              <a:latin typeface="+mn-lt"/>
              <a:ea typeface="+mn-ea"/>
              <a:cs typeface="+mn-cs"/>
            </a:rPr>
            <a:t>将来負担額より充当可能財源等が多くなり、算定比率は「比率なし」となった。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57" name="フローチャート: 判断 456"/>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35668</xdr:rowOff>
    </xdr:from>
    <xdr:ext cx="762000" cy="259045"/>
    <xdr:sp macro="" textlink="">
      <xdr:nvSpPr>
        <xdr:cNvPr id="458" name="テキスト ボックス 457"/>
        <xdr:cNvSpPr txBox="1"/>
      </xdr:nvSpPr>
      <xdr:spPr>
        <a:xfrm>
          <a:off x="13131800" y="295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99060</xdr:rowOff>
    </xdr:from>
    <xdr:to>
      <xdr:col>64</xdr:col>
      <xdr:colOff>152400</xdr:colOff>
      <xdr:row>14</xdr:row>
      <xdr:rowOff>29210</xdr:rowOff>
    </xdr:to>
    <xdr:sp macro="" textlink="">
      <xdr:nvSpPr>
        <xdr:cNvPr id="464" name="楕円 463"/>
        <xdr:cNvSpPr/>
      </xdr:nvSpPr>
      <xdr:spPr>
        <a:xfrm>
          <a:off x="13462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39387</xdr:rowOff>
    </xdr:from>
    <xdr:ext cx="762000" cy="259045"/>
    <xdr:sp macro="" textlink="">
      <xdr:nvSpPr>
        <xdr:cNvPr id="465" name="テキスト ボックス 464"/>
        <xdr:cNvSpPr txBox="1"/>
      </xdr:nvSpPr>
      <xdr:spPr>
        <a:xfrm>
          <a:off x="13131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116,916
114,695
12.88
44,385,281
42,328,829
1,722,790
22,592,602
24,917,108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en-US" altLang="ja-JP" sz="1100" b="0" i="0" u="none" strike="noStrike" kern="0" cap="none" spc="0" normalizeH="0" baseline="0" noProof="0">
              <a:ln>
                <a:noFill/>
              </a:ln>
              <a:solidFill>
                <a:prstClr val="black"/>
              </a:solidFill>
              <a:effectLst/>
              <a:uLnTx/>
              <a:uFillTx/>
              <a:latin typeface="+mn-lt"/>
              <a:ea typeface="+mn-ea"/>
              <a:cs typeface="+mn-cs"/>
            </a:rPr>
            <a:t>20.7</a:t>
          </a:r>
          <a:r>
            <a:rPr kumimoji="1" lang="ja-JP" altLang="ja-JP" sz="1100" b="0" i="0" u="none" strike="noStrike" kern="0" cap="none" spc="0" normalizeH="0" baseline="0" noProof="0">
              <a:ln>
                <a:noFill/>
              </a:ln>
              <a:solidFill>
                <a:prstClr val="black"/>
              </a:solidFill>
              <a:effectLst/>
              <a:uLnTx/>
              <a:uFillTx/>
              <a:latin typeface="+mn-lt"/>
              <a:ea typeface="+mn-ea"/>
              <a:cs typeface="+mn-cs"/>
            </a:rPr>
            <a:t>％で、前年度より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上昇</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経常経費充当一般財源等は</a:t>
          </a:r>
          <a:r>
            <a:rPr kumimoji="1" lang="en-US" altLang="ja-JP" sz="1100" b="0" i="0" u="none" strike="noStrike" kern="0" cap="none" spc="0" normalizeH="0" baseline="0" noProof="0">
              <a:ln>
                <a:noFill/>
              </a:ln>
              <a:solidFill>
                <a:prstClr val="black"/>
              </a:solidFill>
              <a:effectLst/>
              <a:uLnTx/>
              <a:uFillTx/>
              <a:latin typeface="+mn-lt"/>
              <a:ea typeface="+mn-ea"/>
              <a:cs typeface="+mn-cs"/>
            </a:rPr>
            <a:t>4,781,896</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千円で、前年度より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88,521</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選挙実施による時間外勤務手当の増などが</a:t>
          </a: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年度に会計年度任用職員の任用が始まるとことにより、決算額が増加することが予想されるが、</a:t>
          </a:r>
          <a:r>
            <a:rPr kumimoji="1" lang="ja-JP" altLang="ja-JP" sz="1100" b="0" i="0" u="none" strike="noStrike" kern="0" cap="none" spc="0" normalizeH="0" baseline="0" noProof="0">
              <a:ln>
                <a:noFill/>
              </a:ln>
              <a:solidFill>
                <a:prstClr val="black"/>
              </a:solidFill>
              <a:effectLst/>
              <a:uLnTx/>
              <a:uFillTx/>
              <a:latin typeface="+mn-lt"/>
              <a:ea typeface="+mn-ea"/>
              <a:cs typeface="+mn-cs"/>
            </a:rPr>
            <a:t>職員定数の管理に努めるとともに、行財政改革への取組を通じて人件費の削減に努めていく。</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85090</xdr:rowOff>
    </xdr:to>
    <xdr:cxnSp macro="">
      <xdr:nvCxnSpPr>
        <xdr:cNvPr id="66" name="直線コネクタ 65"/>
        <xdr:cNvCxnSpPr/>
      </xdr:nvCxnSpPr>
      <xdr:spPr>
        <a:xfrm>
          <a:off x="3987800" y="607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85090</xdr:rowOff>
    </xdr:to>
    <xdr:cxnSp macro="">
      <xdr:nvCxnSpPr>
        <xdr:cNvPr id="69" name="直線コネクタ 68"/>
        <xdr:cNvCxnSpPr/>
      </xdr:nvCxnSpPr>
      <xdr:spPr>
        <a:xfrm flipV="1">
          <a:off x="3098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123190</xdr:rowOff>
    </xdr:to>
    <xdr:cxnSp macro="">
      <xdr:nvCxnSpPr>
        <xdr:cNvPr id="72" name="直線コネクタ 71"/>
        <xdr:cNvCxnSpPr/>
      </xdr:nvCxnSpPr>
      <xdr:spPr>
        <a:xfrm flipV="1">
          <a:off x="2209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123190</xdr:rowOff>
    </xdr:to>
    <xdr:cxnSp macro="">
      <xdr:nvCxnSpPr>
        <xdr:cNvPr id="75" name="直線コネクタ 74"/>
        <xdr:cNvCxnSpPr/>
      </xdr:nvCxnSpPr>
      <xdr:spPr>
        <a:xfrm>
          <a:off x="1320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年度は</a:t>
          </a:r>
          <a:r>
            <a:rPr kumimoji="1" lang="en-US" altLang="ja-JP" sz="900" b="0" i="0" u="none" strike="noStrike" kern="0" cap="none" spc="0" normalizeH="0" baseline="0" noProof="0">
              <a:ln>
                <a:noFill/>
              </a:ln>
              <a:solidFill>
                <a:prstClr val="black"/>
              </a:solidFill>
              <a:effectLst/>
              <a:uLnTx/>
              <a:uFillTx/>
              <a:latin typeface="+mn-lt"/>
              <a:ea typeface="+mn-ea"/>
              <a:cs typeface="+mn-cs"/>
            </a:rPr>
            <a:t>17.2</a:t>
          </a:r>
          <a:r>
            <a:rPr kumimoji="1" lang="ja-JP" altLang="ja-JP" sz="900" b="0" i="0" u="none" strike="noStrike" kern="0" cap="none" spc="0" normalizeH="0" baseline="0" noProof="0">
              <a:ln>
                <a:noFill/>
              </a:ln>
              <a:solidFill>
                <a:prstClr val="black"/>
              </a:solidFill>
              <a:effectLst/>
              <a:uLnTx/>
              <a:uFillTx/>
              <a:latin typeface="+mn-lt"/>
              <a:ea typeface="+mn-ea"/>
              <a:cs typeface="+mn-cs"/>
            </a:rPr>
            <a:t>％で、</a:t>
          </a:r>
          <a:r>
            <a:rPr kumimoji="1" lang="en-US" altLang="ja-JP" sz="900" b="0" i="0" u="none" strike="noStrike" kern="0" cap="none" spc="0" normalizeH="0" baseline="0" noProof="0">
              <a:ln>
                <a:noFill/>
              </a:ln>
              <a:solidFill>
                <a:prstClr val="black"/>
              </a:solidFill>
              <a:effectLst/>
              <a:uLnTx/>
              <a:uFillTx/>
              <a:latin typeface="+mn-lt"/>
              <a:ea typeface="+mn-ea"/>
              <a:cs typeface="+mn-cs"/>
            </a:rPr>
            <a:t>0.2</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上昇</a:t>
          </a:r>
          <a:r>
            <a:rPr kumimoji="1" lang="ja-JP" altLang="ja-JP" sz="9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経常経費充当一般財源は</a:t>
          </a:r>
          <a:r>
            <a:rPr kumimoji="1" lang="en-US" altLang="ja-JP" sz="900" b="0" i="0" u="none" strike="noStrike" kern="0" cap="none" spc="0" normalizeH="0" baseline="0" noProof="0">
              <a:ln>
                <a:noFill/>
              </a:ln>
              <a:solidFill>
                <a:prstClr val="black"/>
              </a:solidFill>
              <a:effectLst/>
              <a:uLnTx/>
              <a:uFillTx/>
              <a:latin typeface="+mn-lt"/>
              <a:ea typeface="+mn-ea"/>
              <a:cs typeface="+mn-cs"/>
            </a:rPr>
            <a:t>3,974,802</a:t>
          </a:r>
          <a:r>
            <a:rPr kumimoji="1" lang="ja-JP" altLang="ja-JP" sz="900" b="0" i="0" u="none" strike="noStrike" kern="0" cap="none" spc="0" normalizeH="0" baseline="0" noProof="0">
              <a:ln>
                <a:noFill/>
              </a:ln>
              <a:solidFill>
                <a:prstClr val="black"/>
              </a:solidFill>
              <a:effectLst/>
              <a:uLnTx/>
              <a:uFillTx/>
              <a:latin typeface="+mn-lt"/>
              <a:ea typeface="+mn-ea"/>
              <a:cs typeface="+mn-cs"/>
            </a:rPr>
            <a:t>千円で、前年度より</a:t>
          </a:r>
          <a:r>
            <a:rPr kumimoji="1" lang="en-US" altLang="ja-JP" sz="900" b="0" i="0" u="none" strike="noStrike" kern="0" cap="none" spc="0" normalizeH="0" baseline="0" noProof="0">
              <a:ln>
                <a:noFill/>
              </a:ln>
              <a:solidFill>
                <a:prstClr val="black"/>
              </a:solidFill>
              <a:effectLst/>
              <a:uLnTx/>
              <a:uFillTx/>
              <a:latin typeface="+mn-lt"/>
              <a:ea typeface="+mn-ea"/>
              <a:cs typeface="+mn-cs"/>
            </a:rPr>
            <a:t>69,634</a:t>
          </a:r>
          <a:r>
            <a:rPr kumimoji="1" lang="ja-JP" altLang="ja-JP" sz="900" b="0" i="0" u="none" strike="noStrike" kern="0" cap="none" spc="0" normalizeH="0" baseline="0" noProof="0">
              <a:ln>
                <a:noFill/>
              </a:ln>
              <a:solidFill>
                <a:prstClr val="black"/>
              </a:solidFill>
              <a:effectLst/>
              <a:uLnTx/>
              <a:uFillTx/>
              <a:latin typeface="+mn-lt"/>
              <a:ea typeface="+mn-ea"/>
              <a:cs typeface="+mn-cs"/>
            </a:rPr>
            <a:t>千円増加している。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0" lang="ja-JP" altLang="ja-JP" sz="900" b="0" i="0" u="none" strike="noStrike" kern="0" cap="none" spc="0" normalizeH="0" baseline="0" noProof="0">
              <a:ln>
                <a:noFill/>
              </a:ln>
              <a:solidFill>
                <a:prstClr val="black"/>
              </a:solidFill>
              <a:effectLst/>
              <a:uLnTx/>
              <a:uFillTx/>
              <a:latin typeface="+mn-lt"/>
              <a:ea typeface="+mn-ea"/>
              <a:cs typeface="+mn-cs"/>
            </a:rPr>
            <a:t>ごみ・資源物収集運搬委託</a:t>
          </a:r>
          <a:r>
            <a:rPr kumimoji="0" lang="ja-JP" altLang="en-US" sz="900" b="0" i="0" u="none" strike="noStrike" kern="0" cap="none" spc="0" normalizeH="0" baseline="0" noProof="0">
              <a:ln>
                <a:noFill/>
              </a:ln>
              <a:solidFill>
                <a:prstClr val="black"/>
              </a:solidFill>
              <a:effectLst/>
              <a:uLnTx/>
              <a:uFillTx/>
              <a:latin typeface="+mn-lt"/>
              <a:ea typeface="+mn-ea"/>
              <a:cs typeface="+mn-cs"/>
            </a:rPr>
            <a:t>、児童館管理運営委託</a:t>
          </a:r>
          <a:r>
            <a:rPr kumimoji="0" lang="ja-JP" altLang="ja-JP" sz="900" b="0" i="0" u="none" strike="noStrike" kern="0" cap="none" spc="0" normalizeH="0" baseline="0" noProof="0">
              <a:ln>
                <a:noFill/>
              </a:ln>
              <a:solidFill>
                <a:prstClr val="black"/>
              </a:solidFill>
              <a:effectLst/>
              <a:uLnTx/>
              <a:uFillTx/>
              <a:latin typeface="+mn-lt"/>
              <a:ea typeface="+mn-ea"/>
              <a:cs typeface="+mn-cs"/>
            </a:rPr>
            <a:t>が増加したことなど</a:t>
          </a:r>
          <a:r>
            <a:rPr kumimoji="1" lang="ja-JP" altLang="ja-JP" sz="900" b="0" i="0" u="none" strike="noStrike" kern="0" cap="none" spc="0" normalizeH="0" baseline="0" noProof="0">
              <a:ln>
                <a:noFill/>
              </a:ln>
              <a:solidFill>
                <a:prstClr val="black"/>
              </a:solidFill>
              <a:effectLst/>
              <a:uLnTx/>
              <a:uFillTx/>
              <a:latin typeface="+mn-lt"/>
              <a:ea typeface="+mn-ea"/>
              <a:cs typeface="+mn-cs"/>
            </a:rPr>
            <a:t>が主な要因である。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将来的には、業務委託の拡大などにより、物件費の経常収支比率は上昇することが予想されるが、光熱水費の節減や委託業務の仕様の見直し、長期継続契約の検討、必要最低限の消耗品購入にとどめる（不用額捻出努力）など、歳出抑制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27940</xdr:rowOff>
    </xdr:to>
    <xdr:cxnSp macro="">
      <xdr:nvCxnSpPr>
        <xdr:cNvPr id="127" name="直線コネクタ 126"/>
        <xdr:cNvCxnSpPr/>
      </xdr:nvCxnSpPr>
      <xdr:spPr>
        <a:xfrm>
          <a:off x="15671800" y="275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12700</xdr:rowOff>
    </xdr:to>
    <xdr:cxnSp macro="">
      <xdr:nvCxnSpPr>
        <xdr:cNvPr id="130" name="直線コネクタ 129"/>
        <xdr:cNvCxnSpPr/>
      </xdr:nvCxnSpPr>
      <xdr:spPr>
        <a:xfrm>
          <a:off x="14782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153670</xdr:rowOff>
    </xdr:to>
    <xdr:cxnSp macro="">
      <xdr:nvCxnSpPr>
        <xdr:cNvPr id="133" name="直線コネクタ 132"/>
        <xdr:cNvCxnSpPr/>
      </xdr:nvCxnSpPr>
      <xdr:spPr>
        <a:xfrm flipV="1">
          <a:off x="13893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153670</xdr:rowOff>
    </xdr:to>
    <xdr:cxnSp macro="">
      <xdr:nvCxnSpPr>
        <xdr:cNvPr id="136" name="直線コネクタ 135"/>
        <xdr:cNvCxnSpPr/>
      </xdr:nvCxnSpPr>
      <xdr:spPr>
        <a:xfrm>
          <a:off x="13004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55" name="テキスト ボックス 154"/>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en-US" sz="105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年度は</a:t>
          </a:r>
          <a:r>
            <a:rPr kumimoji="1" lang="en-US" altLang="ja-JP" sz="1050" b="0" i="0" u="none" strike="noStrike" kern="0" cap="none" spc="0" normalizeH="0" baseline="0" noProof="0">
              <a:ln>
                <a:noFill/>
              </a:ln>
              <a:solidFill>
                <a:prstClr val="black"/>
              </a:solidFill>
              <a:effectLst/>
              <a:uLnTx/>
              <a:uFillTx/>
              <a:latin typeface="+mn-lt"/>
              <a:ea typeface="+mn-ea"/>
              <a:cs typeface="+mn-cs"/>
            </a:rPr>
            <a:t>19.1</a:t>
          </a:r>
          <a:r>
            <a:rPr kumimoji="1" lang="ja-JP" altLang="ja-JP" sz="1050" b="0" i="0" u="none" strike="noStrike" kern="0" cap="none" spc="0" normalizeH="0" baseline="0" noProof="0">
              <a:ln>
                <a:noFill/>
              </a:ln>
              <a:solidFill>
                <a:prstClr val="black"/>
              </a:solidFill>
              <a:effectLst/>
              <a:uLnTx/>
              <a:uFillTx/>
              <a:latin typeface="+mn-lt"/>
              <a:ea typeface="+mn-ea"/>
              <a:cs typeface="+mn-cs"/>
            </a:rPr>
            <a:t>％で、</a:t>
          </a:r>
          <a:r>
            <a:rPr kumimoji="1" lang="ja-JP" altLang="en-US" sz="1050" b="0" i="0" u="none" strike="noStrike" kern="0" cap="none" spc="0" normalizeH="0" baseline="0" noProof="0">
              <a:ln>
                <a:noFill/>
              </a:ln>
              <a:solidFill>
                <a:prstClr val="black"/>
              </a:solidFill>
              <a:effectLst/>
              <a:uLnTx/>
              <a:uFillTx/>
              <a:latin typeface="+mn-lt"/>
              <a:ea typeface="+mn-ea"/>
              <a:cs typeface="+mn-cs"/>
            </a:rPr>
            <a:t>前年度より</a:t>
          </a:r>
          <a:r>
            <a:rPr kumimoji="1" lang="en-US" altLang="ja-JP" sz="1050" b="0" i="0" u="none" strike="noStrike" kern="0" cap="none" spc="0" normalizeH="0" baseline="0" noProof="0">
              <a:ln>
                <a:noFill/>
              </a:ln>
              <a:solidFill>
                <a:prstClr val="black"/>
              </a:solidFill>
              <a:effectLst/>
              <a:uLnTx/>
              <a:uFillTx/>
              <a:latin typeface="+mn-lt"/>
              <a:ea typeface="+mn-ea"/>
              <a:cs typeface="+mn-cs"/>
            </a:rPr>
            <a:t>0.3</a:t>
          </a:r>
          <a:r>
            <a:rPr kumimoji="1" lang="ja-JP" altLang="ja-JP" sz="1050" b="0" i="0" u="none" strike="noStrike" kern="0" cap="none" spc="0" normalizeH="0" baseline="0" noProof="0">
              <a:ln>
                <a:noFill/>
              </a:ln>
              <a:solidFill>
                <a:prstClr val="black"/>
              </a:solidFill>
              <a:effectLst/>
              <a:uLnTx/>
              <a:uFillTx/>
              <a:latin typeface="+mn-lt"/>
              <a:ea typeface="+mn-ea"/>
              <a:cs typeface="+mn-cs"/>
            </a:rPr>
            <a:t>ポイント上昇した。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経常経費充当一般財源は</a:t>
          </a:r>
          <a:r>
            <a:rPr kumimoji="1" lang="en-US" altLang="ja-JP" sz="1050" b="0" i="0" u="none" strike="noStrike" kern="0" cap="none" spc="0" normalizeH="0" baseline="0" noProof="0">
              <a:ln>
                <a:noFill/>
              </a:ln>
              <a:solidFill>
                <a:prstClr val="black"/>
              </a:solidFill>
              <a:effectLst/>
              <a:uLnTx/>
              <a:uFillTx/>
              <a:latin typeface="+mn-lt"/>
              <a:ea typeface="+mn-ea"/>
              <a:cs typeface="+mn-cs"/>
            </a:rPr>
            <a:t>4,408,419</a:t>
          </a:r>
          <a:r>
            <a:rPr kumimoji="1" lang="ja-JP" altLang="ja-JP" sz="1050" b="0" i="0" u="none" strike="noStrike" kern="0" cap="none" spc="0" normalizeH="0" baseline="0" noProof="0">
              <a:ln>
                <a:noFill/>
              </a:ln>
              <a:solidFill>
                <a:prstClr val="black"/>
              </a:solidFill>
              <a:effectLst/>
              <a:uLnTx/>
              <a:uFillTx/>
              <a:latin typeface="+mn-lt"/>
              <a:ea typeface="+mn-ea"/>
              <a:cs typeface="+mn-cs"/>
            </a:rPr>
            <a:t>千円で、前年度より</a:t>
          </a:r>
          <a:r>
            <a:rPr kumimoji="1" lang="en-US" altLang="ja-JP" sz="1050" b="0" i="0" u="none" strike="noStrike" kern="0" cap="none" spc="0" normalizeH="0" baseline="0" noProof="0">
              <a:ln>
                <a:noFill/>
              </a:ln>
              <a:solidFill>
                <a:prstClr val="black"/>
              </a:solidFill>
              <a:effectLst/>
              <a:uLnTx/>
              <a:uFillTx/>
              <a:latin typeface="+mn-lt"/>
              <a:ea typeface="+mn-ea"/>
              <a:cs typeface="+mn-cs"/>
            </a:rPr>
            <a:t>97,417</a:t>
          </a:r>
          <a:r>
            <a:rPr kumimoji="1" lang="ja-JP" altLang="ja-JP" sz="1050" b="0" i="0" u="none" strike="noStrike" kern="0" cap="none" spc="0" normalizeH="0" baseline="0" noProof="0">
              <a:ln>
                <a:noFill/>
              </a:ln>
              <a:solidFill>
                <a:prstClr val="black"/>
              </a:solidFill>
              <a:effectLst/>
              <a:uLnTx/>
              <a:uFillTx/>
              <a:latin typeface="+mn-lt"/>
              <a:ea typeface="+mn-ea"/>
              <a:cs typeface="+mn-cs"/>
            </a:rPr>
            <a:t>千円増加している。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保育運営費</a:t>
          </a:r>
          <a:r>
            <a:rPr kumimoji="0" lang="ja-JP" altLang="ja-JP" sz="1050" b="0" i="0" u="none" strike="noStrike" kern="0" cap="none" spc="0" normalizeH="0" baseline="0" noProof="0">
              <a:ln>
                <a:noFill/>
              </a:ln>
              <a:solidFill>
                <a:prstClr val="black"/>
              </a:solidFill>
              <a:effectLst/>
              <a:uLnTx/>
              <a:uFillTx/>
              <a:latin typeface="+mn-lt"/>
              <a:ea typeface="+mn-ea"/>
              <a:cs typeface="+mn-cs"/>
            </a:rPr>
            <a:t>、障害福祉サービス費が増加したことなどが主な要因である。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今後も高齢化などにより、</a:t>
          </a:r>
          <a:r>
            <a:rPr kumimoji="1" lang="ja-JP" altLang="ja-JP" sz="1050" b="0" i="0" u="none" strike="noStrike" kern="0" cap="none" spc="0" normalizeH="0" baseline="0" noProof="0">
              <a:ln>
                <a:noFill/>
              </a:ln>
              <a:solidFill>
                <a:prstClr val="black"/>
              </a:solidFill>
              <a:effectLst/>
              <a:uLnTx/>
              <a:uFillTx/>
              <a:latin typeface="+mn-lt"/>
              <a:ea typeface="+mn-ea"/>
              <a:cs typeface="+mn-cs"/>
            </a:rPr>
            <a:t>扶助費の増加傾向は続くと考えられるが、市の裁量度の高い任意的事業については伸びを抑制していく。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148772</xdr:rowOff>
    </xdr:from>
    <xdr:to>
      <xdr:col>24</xdr:col>
      <xdr:colOff>25400</xdr:colOff>
      <xdr:row>59</xdr:row>
      <xdr:rowOff>9978</xdr:rowOff>
    </xdr:to>
    <xdr:cxnSp macro="">
      <xdr:nvCxnSpPr>
        <xdr:cNvPr id="190" name="直線コネクタ 189"/>
        <xdr:cNvCxnSpPr/>
      </xdr:nvCxnSpPr>
      <xdr:spPr>
        <a:xfrm>
          <a:off x="3987800" y="10092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148772</xdr:rowOff>
    </xdr:to>
    <xdr:cxnSp macro="">
      <xdr:nvCxnSpPr>
        <xdr:cNvPr id="193" name="直線コネクタ 192"/>
        <xdr:cNvCxnSpPr/>
      </xdr:nvCxnSpPr>
      <xdr:spPr>
        <a:xfrm>
          <a:off x="3098800" y="9918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146050</xdr:rowOff>
    </xdr:to>
    <xdr:cxnSp macro="">
      <xdr:nvCxnSpPr>
        <xdr:cNvPr id="196" name="直線コネクタ 195"/>
        <xdr:cNvCxnSpPr/>
      </xdr:nvCxnSpPr>
      <xdr:spPr>
        <a:xfrm>
          <a:off x="2209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102507</xdr:rowOff>
    </xdr:to>
    <xdr:cxnSp macro="">
      <xdr:nvCxnSpPr>
        <xdr:cNvPr id="199" name="直線コネクタ 198"/>
        <xdr:cNvCxnSpPr/>
      </xdr:nvCxnSpPr>
      <xdr:spPr>
        <a:xfrm flipV="1">
          <a:off x="1320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3" name="テキスト ボックス 202"/>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130628</xdr:rowOff>
    </xdr:from>
    <xdr:to>
      <xdr:col>24</xdr:col>
      <xdr:colOff>76200</xdr:colOff>
      <xdr:row>59</xdr:row>
      <xdr:rowOff>60778</xdr:rowOff>
    </xdr:to>
    <xdr:sp macro="" textlink="">
      <xdr:nvSpPr>
        <xdr:cNvPr id="209" name="楕円 208"/>
        <xdr:cNvSpPr/>
      </xdr:nvSpPr>
      <xdr:spPr>
        <a:xfrm>
          <a:off x="4775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102705</xdr:rowOff>
    </xdr:from>
    <xdr:ext cx="762000" cy="259045"/>
    <xdr:sp macro="" textlink="">
      <xdr:nvSpPr>
        <xdr:cNvPr id="210" name="扶助費該当値テキスト"/>
        <xdr:cNvSpPr txBox="1"/>
      </xdr:nvSpPr>
      <xdr:spPr>
        <a:xfrm>
          <a:off x="4914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97972</xdr:rowOff>
    </xdr:from>
    <xdr:to>
      <xdr:col>20</xdr:col>
      <xdr:colOff>38100</xdr:colOff>
      <xdr:row>59</xdr:row>
      <xdr:rowOff>28122</xdr:rowOff>
    </xdr:to>
    <xdr:sp macro="" textlink="">
      <xdr:nvSpPr>
        <xdr:cNvPr id="211" name="楕円 210"/>
        <xdr:cNvSpPr/>
      </xdr:nvSpPr>
      <xdr:spPr>
        <a:xfrm>
          <a:off x="3937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12899</xdr:rowOff>
    </xdr:from>
    <xdr:ext cx="736600" cy="259045"/>
    <xdr:sp macro="" textlink="">
      <xdr:nvSpPr>
        <xdr:cNvPr id="212" name="テキスト ボックス 211"/>
        <xdr:cNvSpPr txBox="1"/>
      </xdr:nvSpPr>
      <xdr:spPr>
        <a:xfrm>
          <a:off x="3606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5" name="楕円 214"/>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6" name="テキスト ボックス 215"/>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年度は</a:t>
          </a:r>
          <a:r>
            <a:rPr kumimoji="1" lang="en-US" altLang="ja-JP" sz="800" b="0" i="0" u="none" strike="noStrike" kern="0" cap="none" spc="0" normalizeH="0" baseline="0" noProof="0">
              <a:ln>
                <a:noFill/>
              </a:ln>
              <a:solidFill>
                <a:prstClr val="black"/>
              </a:solidFill>
              <a:effectLst/>
              <a:uLnTx/>
              <a:uFillTx/>
              <a:latin typeface="+mn-lt"/>
              <a:ea typeface="+mn-ea"/>
              <a:cs typeface="+mn-cs"/>
            </a:rPr>
            <a:t>15.2</a:t>
          </a:r>
          <a:r>
            <a:rPr kumimoji="1" lang="ja-JP" altLang="ja-JP" sz="800" b="0" i="0" u="none" strike="noStrike" kern="0" cap="none" spc="0" normalizeH="0" baseline="0" noProof="0">
              <a:ln>
                <a:noFill/>
              </a:ln>
              <a:solidFill>
                <a:prstClr val="black"/>
              </a:solidFill>
              <a:effectLst/>
              <a:uLnTx/>
              <a:uFillTx/>
              <a:latin typeface="+mn-lt"/>
              <a:ea typeface="+mn-ea"/>
              <a:cs typeface="+mn-cs"/>
            </a:rPr>
            <a:t>％で、</a:t>
          </a:r>
          <a:r>
            <a:rPr kumimoji="1" lang="ja-JP" altLang="en-US" sz="800" b="0" i="0" u="none" strike="noStrike" kern="0" cap="none" spc="0" normalizeH="0" baseline="0" noProof="0">
              <a:ln>
                <a:noFill/>
              </a:ln>
              <a:solidFill>
                <a:prstClr val="black"/>
              </a:solidFill>
              <a:effectLst/>
              <a:uLnTx/>
              <a:uFillTx/>
              <a:latin typeface="+mn-lt"/>
              <a:ea typeface="+mn-ea"/>
              <a:cs typeface="+mn-cs"/>
            </a:rPr>
            <a:t>増減なしとなった。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経常経費充当一般財源は</a:t>
          </a:r>
          <a:r>
            <a:rPr kumimoji="1" lang="en-US" altLang="ja-JP" sz="800" b="0" i="0" u="none" strike="noStrike" kern="0" cap="none" spc="0" normalizeH="0" baseline="0" noProof="0">
              <a:ln>
                <a:noFill/>
              </a:ln>
              <a:solidFill>
                <a:prstClr val="black"/>
              </a:solidFill>
              <a:effectLst/>
              <a:uLnTx/>
              <a:uFillTx/>
              <a:latin typeface="+mn-lt"/>
              <a:ea typeface="+mn-ea"/>
              <a:cs typeface="+mn-cs"/>
            </a:rPr>
            <a:t>3,500,570</a:t>
          </a:r>
          <a:r>
            <a:rPr kumimoji="1" lang="ja-JP" altLang="ja-JP" sz="800" b="0" i="0" u="none" strike="noStrike" kern="0" cap="none" spc="0" normalizeH="0" baseline="0" noProof="0">
              <a:ln>
                <a:noFill/>
              </a:ln>
              <a:solidFill>
                <a:prstClr val="black"/>
              </a:solidFill>
              <a:effectLst/>
              <a:uLnTx/>
              <a:uFillTx/>
              <a:latin typeface="+mn-lt"/>
              <a:ea typeface="+mn-ea"/>
              <a:cs typeface="+mn-cs"/>
            </a:rPr>
            <a:t>千円で、前年度より</a:t>
          </a:r>
          <a:r>
            <a:rPr kumimoji="1" lang="en-US" altLang="ja-JP" sz="800" b="0" i="0" u="none" strike="noStrike" kern="0" cap="none" spc="0" normalizeH="0" baseline="0" noProof="0">
              <a:ln>
                <a:noFill/>
              </a:ln>
              <a:solidFill>
                <a:prstClr val="black"/>
              </a:solidFill>
              <a:effectLst/>
              <a:uLnTx/>
              <a:uFillTx/>
              <a:latin typeface="+mn-lt"/>
              <a:ea typeface="+mn-ea"/>
              <a:cs typeface="+mn-cs"/>
            </a:rPr>
            <a:t>5,752</a:t>
          </a:r>
          <a:r>
            <a:rPr kumimoji="1" lang="ja-JP" altLang="ja-JP" sz="800" b="0" i="0" u="none" strike="noStrike" kern="0" cap="none" spc="0" normalizeH="0" baseline="0" noProof="0">
              <a:ln>
                <a:noFill/>
              </a:ln>
              <a:solidFill>
                <a:prstClr val="black"/>
              </a:solidFill>
              <a:effectLst/>
              <a:uLnTx/>
              <a:uFillTx/>
              <a:latin typeface="+mn-lt"/>
              <a:ea typeface="+mn-ea"/>
              <a:cs typeface="+mn-cs"/>
            </a:rPr>
            <a:t>千円</a:t>
          </a:r>
          <a:r>
            <a:rPr kumimoji="1" lang="ja-JP" altLang="en-US" sz="800" b="0" i="0" u="none" strike="noStrike" kern="0" cap="none" spc="0" normalizeH="0" baseline="0" noProof="0">
              <a:ln>
                <a:noFill/>
              </a:ln>
              <a:solidFill>
                <a:prstClr val="black"/>
              </a:solidFill>
              <a:effectLst/>
              <a:uLnTx/>
              <a:uFillTx/>
              <a:latin typeface="+mn-lt"/>
              <a:ea typeface="+mn-ea"/>
              <a:cs typeface="+mn-cs"/>
            </a:rPr>
            <a:t>と微</a:t>
          </a:r>
          <a:r>
            <a:rPr kumimoji="1" lang="ja-JP" altLang="ja-JP" sz="800" b="0" i="0" u="none" strike="noStrike" kern="0" cap="none" spc="0" normalizeH="0" baseline="0" noProof="0">
              <a:ln>
                <a:noFill/>
              </a:ln>
              <a:solidFill>
                <a:prstClr val="black"/>
              </a:solidFill>
              <a:effectLst/>
              <a:uLnTx/>
              <a:uFillTx/>
              <a:latin typeface="+mn-lt"/>
              <a:ea typeface="+mn-ea"/>
              <a:cs typeface="+mn-cs"/>
            </a:rPr>
            <a:t>増（維持補修費が</a:t>
          </a:r>
          <a:r>
            <a:rPr kumimoji="1" lang="en-US" altLang="ja-JP" sz="800" b="0" i="0" u="none" strike="noStrike" kern="0" cap="none" spc="0" normalizeH="0" baseline="0" noProof="0">
              <a:ln>
                <a:noFill/>
              </a:ln>
              <a:solidFill>
                <a:prstClr val="black"/>
              </a:solidFill>
              <a:effectLst/>
              <a:uLnTx/>
              <a:uFillTx/>
              <a:latin typeface="+mn-lt"/>
              <a:ea typeface="+mn-ea"/>
              <a:cs typeface="+mn-cs"/>
            </a:rPr>
            <a:t>14,541</a:t>
          </a:r>
          <a:r>
            <a:rPr kumimoji="1" lang="ja-JP" altLang="ja-JP" sz="800" b="0" i="0" u="none" strike="noStrike" kern="0" cap="none" spc="0" normalizeH="0" baseline="0" noProof="0">
              <a:ln>
                <a:noFill/>
              </a:ln>
              <a:solidFill>
                <a:prstClr val="black"/>
              </a:solidFill>
              <a:effectLst/>
              <a:uLnTx/>
              <a:uFillTx/>
              <a:latin typeface="+mn-lt"/>
              <a:ea typeface="+mn-ea"/>
              <a:cs typeface="+mn-cs"/>
            </a:rPr>
            <a:t>千円</a:t>
          </a:r>
          <a:r>
            <a:rPr kumimoji="1" lang="ja-JP" altLang="en-US" sz="800" b="0" i="0" u="none" strike="noStrike" kern="0" cap="none" spc="0" normalizeH="0" baseline="0" noProof="0">
              <a:ln>
                <a:noFill/>
              </a:ln>
              <a:solidFill>
                <a:prstClr val="black"/>
              </a:solidFill>
              <a:effectLst/>
              <a:uLnTx/>
              <a:uFillTx/>
              <a:latin typeface="+mn-lt"/>
              <a:ea typeface="+mn-ea"/>
              <a:cs typeface="+mn-cs"/>
            </a:rPr>
            <a:t>増加</a:t>
          </a:r>
          <a:r>
            <a:rPr kumimoji="1" lang="ja-JP" altLang="ja-JP" sz="800" b="0" i="0" u="none" strike="noStrike" kern="0" cap="none" spc="0" normalizeH="0" baseline="0" noProof="0">
              <a:ln>
                <a:noFill/>
              </a:ln>
              <a:solidFill>
                <a:prstClr val="black"/>
              </a:solidFill>
              <a:effectLst/>
              <a:uLnTx/>
              <a:uFillTx/>
              <a:latin typeface="+mn-lt"/>
              <a:ea typeface="+mn-ea"/>
              <a:cs typeface="+mn-cs"/>
            </a:rPr>
            <a:t>、投資及び出資金・貸付金が</a:t>
          </a:r>
          <a:r>
            <a:rPr kumimoji="1" lang="en-US" altLang="ja-JP" sz="800" b="0" i="0" u="none" strike="noStrike" kern="0" cap="none" spc="0" normalizeH="0" baseline="0" noProof="0">
              <a:ln>
                <a:noFill/>
              </a:ln>
              <a:solidFill>
                <a:prstClr val="black"/>
              </a:solidFill>
              <a:effectLst/>
              <a:uLnTx/>
              <a:uFillTx/>
              <a:latin typeface="+mn-lt"/>
              <a:ea typeface="+mn-ea"/>
              <a:cs typeface="+mn-cs"/>
            </a:rPr>
            <a:t>57</a:t>
          </a:r>
          <a:r>
            <a:rPr kumimoji="1" lang="ja-JP" altLang="ja-JP" sz="800" b="0" i="0" u="none" strike="noStrike" kern="0" cap="none" spc="0" normalizeH="0" baseline="0" noProof="0">
              <a:ln>
                <a:noFill/>
              </a:ln>
              <a:solidFill>
                <a:prstClr val="black"/>
              </a:solidFill>
              <a:effectLst/>
              <a:uLnTx/>
              <a:uFillTx/>
              <a:latin typeface="+mn-lt"/>
              <a:ea typeface="+mn-ea"/>
              <a:cs typeface="+mn-cs"/>
            </a:rPr>
            <a:t>千円</a:t>
          </a:r>
          <a:r>
            <a:rPr kumimoji="1" lang="ja-JP" altLang="en-US" sz="800" b="0" i="0" u="none" strike="noStrike" kern="0" cap="none" spc="0" normalizeH="0" baseline="0" noProof="0">
              <a:ln>
                <a:noFill/>
              </a:ln>
              <a:solidFill>
                <a:prstClr val="black"/>
              </a:solidFill>
              <a:effectLst/>
              <a:uLnTx/>
              <a:uFillTx/>
              <a:latin typeface="+mn-lt"/>
              <a:ea typeface="+mn-ea"/>
              <a:cs typeface="+mn-cs"/>
            </a:rPr>
            <a:t>増加</a:t>
          </a:r>
          <a:r>
            <a:rPr kumimoji="1" lang="ja-JP" altLang="ja-JP" sz="800" b="0" i="0" u="none" strike="noStrike" kern="0" cap="none" spc="0" normalizeH="0" baseline="0" noProof="0">
              <a:ln>
                <a:noFill/>
              </a:ln>
              <a:solidFill>
                <a:prstClr val="black"/>
              </a:solidFill>
              <a:effectLst/>
              <a:uLnTx/>
              <a:uFillTx/>
              <a:latin typeface="+mn-lt"/>
              <a:ea typeface="+mn-ea"/>
              <a:cs typeface="+mn-cs"/>
            </a:rPr>
            <a:t>、繰出金が</a:t>
          </a:r>
          <a:r>
            <a:rPr kumimoji="1" lang="en-US" altLang="ja-JP" sz="800" b="0" i="0" u="none" strike="noStrike" kern="0" cap="none" spc="0" normalizeH="0" baseline="0" noProof="0">
              <a:ln>
                <a:noFill/>
              </a:ln>
              <a:solidFill>
                <a:prstClr val="black"/>
              </a:solidFill>
              <a:effectLst/>
              <a:uLnTx/>
              <a:uFillTx/>
              <a:latin typeface="+mn-lt"/>
              <a:ea typeface="+mn-ea"/>
              <a:cs typeface="+mn-cs"/>
            </a:rPr>
            <a:t>8,846</a:t>
          </a:r>
          <a:r>
            <a:rPr kumimoji="1" lang="ja-JP" altLang="ja-JP" sz="800" b="0" i="0" u="none" strike="noStrike" kern="0" cap="none" spc="0" normalizeH="0" baseline="0" noProof="0">
              <a:ln>
                <a:noFill/>
              </a:ln>
              <a:solidFill>
                <a:prstClr val="black"/>
              </a:solidFill>
              <a:effectLst/>
              <a:uLnTx/>
              <a:uFillTx/>
              <a:latin typeface="+mn-lt"/>
              <a:ea typeface="+mn-ea"/>
              <a:cs typeface="+mn-cs"/>
            </a:rPr>
            <a:t>千円</a:t>
          </a:r>
          <a:r>
            <a:rPr kumimoji="1" lang="ja-JP" altLang="en-US" sz="800" b="0" i="0" u="none" strike="noStrike" kern="0" cap="none" spc="0" normalizeH="0" baseline="0" noProof="0">
              <a:ln>
                <a:noFill/>
              </a:ln>
              <a:solidFill>
                <a:prstClr val="black"/>
              </a:solidFill>
              <a:effectLst/>
              <a:uLnTx/>
              <a:uFillTx/>
              <a:latin typeface="+mn-lt"/>
              <a:ea typeface="+mn-ea"/>
              <a:cs typeface="+mn-cs"/>
            </a:rPr>
            <a:t>減少</a:t>
          </a: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となった</a:t>
          </a:r>
          <a:r>
            <a:rPr kumimoji="1" lang="ja-JP" altLang="ja-JP" sz="800" b="0" i="0" u="none" strike="noStrike" kern="0" cap="none" spc="0" normalizeH="0" baseline="0" noProof="0">
              <a:ln>
                <a:noFill/>
              </a:ln>
              <a:solidFill>
                <a:prstClr val="black"/>
              </a:solidFill>
              <a:effectLst/>
              <a:uLnTx/>
              <a:uFillTx/>
              <a:latin typeface="+mn-lt"/>
              <a:ea typeface="+mn-ea"/>
              <a:cs typeface="+mn-cs"/>
            </a:rPr>
            <a:t>。</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維持補修費は、施設等の老朽化に伴う補修が前年度に比べて</a:t>
          </a:r>
          <a:r>
            <a:rPr kumimoji="1" lang="en-US" altLang="ja-JP" sz="800" b="0" i="0" u="none" strike="noStrike" kern="0" cap="none" spc="0" normalizeH="0" baseline="0" noProof="0">
              <a:ln>
                <a:noFill/>
              </a:ln>
              <a:solidFill>
                <a:prstClr val="black"/>
              </a:solidFill>
              <a:effectLst/>
              <a:uLnTx/>
              <a:uFillTx/>
              <a:latin typeface="+mn-lt"/>
              <a:ea typeface="+mn-ea"/>
              <a:cs typeface="+mn-cs"/>
            </a:rPr>
            <a:t>13.0</a:t>
          </a: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増加</a:t>
          </a:r>
          <a:r>
            <a:rPr kumimoji="1" lang="ja-JP" altLang="ja-JP" sz="800" b="0" i="0" u="none" strike="noStrike" kern="0" cap="none" spc="0" normalizeH="0" baseline="0" noProof="0">
              <a:ln>
                <a:noFill/>
              </a:ln>
              <a:solidFill>
                <a:prstClr val="black"/>
              </a:solidFill>
              <a:effectLst/>
              <a:uLnTx/>
              <a:uFillTx/>
              <a:latin typeface="+mn-lt"/>
              <a:ea typeface="+mn-ea"/>
              <a:cs typeface="+mn-cs"/>
            </a:rPr>
            <a:t>している。今後は、施設等の長寿命化を図るためにも維持補修は不可欠であるが、より効果的な手法や規模について検討し、将来の負担軽減に努めていく。</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繰出金は、</a:t>
          </a:r>
          <a:r>
            <a:rPr kumimoji="1" lang="ja-JP" altLang="en-US" sz="800" b="0" i="0" u="none" strike="noStrike" kern="0" cap="none" spc="0" normalizeH="0" baseline="0" noProof="0">
              <a:ln>
                <a:noFill/>
              </a:ln>
              <a:solidFill>
                <a:prstClr val="black"/>
              </a:solidFill>
              <a:effectLst/>
              <a:uLnTx/>
              <a:uFillTx/>
              <a:latin typeface="+mn-lt"/>
              <a:ea typeface="+mn-ea"/>
              <a:cs typeface="+mn-cs"/>
            </a:rPr>
            <a:t>下水道事業特別会計</a:t>
          </a:r>
          <a:r>
            <a:rPr kumimoji="0" lang="ja-JP"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国民健康保険特別</a:t>
          </a:r>
          <a:r>
            <a:rPr kumimoji="0" lang="ja-JP" altLang="ja-JP" sz="800" b="0" i="0" u="none" strike="noStrike" kern="0" cap="none" spc="0" normalizeH="0" baseline="0" noProof="0">
              <a:ln>
                <a:noFill/>
              </a:ln>
              <a:solidFill>
                <a:prstClr val="black"/>
              </a:solidFill>
              <a:effectLst/>
              <a:uLnTx/>
              <a:uFillTx/>
              <a:latin typeface="+mn-lt"/>
              <a:ea typeface="+mn-ea"/>
              <a:cs typeface="+mn-cs"/>
            </a:rPr>
            <a:t>会計へ</a:t>
          </a:r>
          <a:r>
            <a:rPr kumimoji="1" lang="ja-JP" altLang="ja-JP" sz="800" b="0" i="0" u="none" strike="noStrike" kern="0" cap="none" spc="0" normalizeH="0" baseline="0" noProof="0">
              <a:ln>
                <a:noFill/>
              </a:ln>
              <a:solidFill>
                <a:prstClr val="black"/>
              </a:solidFill>
              <a:effectLst/>
              <a:uLnTx/>
              <a:uFillTx/>
              <a:latin typeface="+mn-lt"/>
              <a:ea typeface="+mn-ea"/>
              <a:cs typeface="+mn-cs"/>
            </a:rPr>
            <a:t>の繰出金が</a:t>
          </a:r>
          <a:r>
            <a:rPr kumimoji="1" lang="ja-JP" altLang="en-US" sz="800" b="0" i="0" u="none" strike="noStrike" kern="0" cap="none" spc="0" normalizeH="0" baseline="0" noProof="0">
              <a:ln>
                <a:noFill/>
              </a:ln>
              <a:solidFill>
                <a:prstClr val="black"/>
              </a:solidFill>
              <a:effectLst/>
              <a:uLnTx/>
              <a:uFillTx/>
              <a:latin typeface="+mn-lt"/>
              <a:ea typeface="+mn-ea"/>
              <a:cs typeface="+mn-cs"/>
            </a:rPr>
            <a:t>減少</a:t>
          </a:r>
          <a:r>
            <a:rPr kumimoji="1" lang="ja-JP" altLang="ja-JP" sz="800" b="0" i="0" u="none" strike="noStrike" kern="0" cap="none" spc="0" normalizeH="0" baseline="0" noProof="0">
              <a:ln>
                <a:noFill/>
              </a:ln>
              <a:solidFill>
                <a:prstClr val="black"/>
              </a:solidFill>
              <a:effectLst/>
              <a:uLnTx/>
              <a:uFillTx/>
              <a:latin typeface="+mn-lt"/>
              <a:ea typeface="+mn-ea"/>
              <a:cs typeface="+mn-cs"/>
            </a:rPr>
            <a:t>していることが主な要因である。今後</a:t>
          </a:r>
          <a:r>
            <a:rPr kumimoji="1" lang="ja-JP" altLang="en-US" sz="800" b="0" i="0" u="none" strike="noStrike" kern="0" cap="none" spc="0" normalizeH="0" baseline="0" noProof="0">
              <a:ln>
                <a:noFill/>
              </a:ln>
              <a:solidFill>
                <a:prstClr val="black"/>
              </a:solidFill>
              <a:effectLst/>
              <a:uLnTx/>
              <a:uFillTx/>
              <a:latin typeface="+mn-lt"/>
              <a:ea typeface="+mn-ea"/>
              <a:cs typeface="+mn-cs"/>
            </a:rPr>
            <a:t>も</a:t>
          </a:r>
          <a:r>
            <a:rPr kumimoji="1" lang="ja-JP" altLang="ja-JP" sz="800" b="0" i="0" u="none" strike="noStrike" kern="0" cap="none" spc="0" normalizeH="0" baseline="0" noProof="0">
              <a:ln>
                <a:noFill/>
              </a:ln>
              <a:solidFill>
                <a:prstClr val="black"/>
              </a:solidFill>
              <a:effectLst/>
              <a:uLnTx/>
              <a:uFillTx/>
              <a:latin typeface="+mn-lt"/>
              <a:ea typeface="+mn-ea"/>
              <a:cs typeface="+mn-cs"/>
            </a:rPr>
            <a:t>、独立採算が原則である各事業会計において事業の見直しや受益者負担の適正化などに取り組み、繰出金の減少に努めていく。</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83457</xdr:rowOff>
    </xdr:to>
    <xdr:cxnSp macro="">
      <xdr:nvCxnSpPr>
        <xdr:cNvPr id="253" name="直線コネクタ 252"/>
        <xdr:cNvCxnSpPr/>
      </xdr:nvCxnSpPr>
      <xdr:spPr>
        <a:xfrm>
          <a:off x="15671800" y="10027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58</xdr:row>
      <xdr:rowOff>83457</xdr:rowOff>
    </xdr:to>
    <xdr:cxnSp macro="">
      <xdr:nvCxnSpPr>
        <xdr:cNvPr id="256" name="直線コネクタ 255"/>
        <xdr:cNvCxnSpPr/>
      </xdr:nvCxnSpPr>
      <xdr:spPr>
        <a:xfrm>
          <a:off x="14782800" y="1002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58</xdr:row>
      <xdr:rowOff>137885</xdr:rowOff>
    </xdr:to>
    <xdr:cxnSp macro="">
      <xdr:nvCxnSpPr>
        <xdr:cNvPr id="259" name="直線コネクタ 258"/>
        <xdr:cNvCxnSpPr/>
      </xdr:nvCxnSpPr>
      <xdr:spPr>
        <a:xfrm flipV="1">
          <a:off x="13893800" y="10027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137885</xdr:rowOff>
    </xdr:to>
    <xdr:cxnSp macro="">
      <xdr:nvCxnSpPr>
        <xdr:cNvPr id="262" name="直線コネクタ 261"/>
        <xdr:cNvCxnSpPr/>
      </xdr:nvCxnSpPr>
      <xdr:spPr>
        <a:xfrm>
          <a:off x="13004800" y="9994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66" name="テキスト ボックス 265"/>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2" name="楕円 271"/>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3" name="その他該当値テキスト"/>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4" name="楕円 273"/>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5" name="テキスト ボックス 274"/>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6" name="楕円 275"/>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7" name="テキスト ボックス 276"/>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8" name="楕円 277"/>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9" name="テキスト ボックス 278"/>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81" name="テキスト ボックス 280"/>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en-US" sz="105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年度は</a:t>
          </a:r>
          <a:r>
            <a:rPr kumimoji="1" lang="en-US" altLang="ja-JP" sz="1050" b="0" i="0" u="none" strike="noStrike" kern="0" cap="none" spc="0" normalizeH="0" baseline="0" noProof="0">
              <a:ln>
                <a:noFill/>
              </a:ln>
              <a:solidFill>
                <a:prstClr val="black"/>
              </a:solidFill>
              <a:effectLst/>
              <a:uLnTx/>
              <a:uFillTx/>
              <a:latin typeface="+mn-lt"/>
              <a:ea typeface="+mn-ea"/>
              <a:cs typeface="+mn-cs"/>
            </a:rPr>
            <a:t>11.7</a:t>
          </a:r>
          <a:r>
            <a:rPr kumimoji="1" lang="ja-JP" altLang="ja-JP" sz="1050" b="0" i="0" u="none" strike="noStrike" kern="0" cap="none" spc="0" normalizeH="0" baseline="0" noProof="0">
              <a:ln>
                <a:noFill/>
              </a:ln>
              <a:solidFill>
                <a:prstClr val="black"/>
              </a:solidFill>
              <a:effectLst/>
              <a:uLnTx/>
              <a:uFillTx/>
              <a:latin typeface="+mn-lt"/>
              <a:ea typeface="+mn-ea"/>
              <a:cs typeface="+mn-cs"/>
            </a:rPr>
            <a:t>％で、前年度より</a:t>
          </a:r>
          <a:r>
            <a:rPr kumimoji="1" lang="en-US" altLang="ja-JP" sz="1050" b="0" i="0" u="none" strike="noStrike" kern="0" cap="none" spc="0" normalizeH="0" baseline="0" noProof="0">
              <a:ln>
                <a:noFill/>
              </a:ln>
              <a:solidFill>
                <a:prstClr val="black"/>
              </a:solidFill>
              <a:effectLst/>
              <a:uLnTx/>
              <a:uFillTx/>
              <a:latin typeface="+mn-lt"/>
              <a:ea typeface="+mn-ea"/>
              <a:cs typeface="+mn-cs"/>
            </a:rPr>
            <a:t>0.5</a:t>
          </a:r>
          <a:r>
            <a:rPr kumimoji="1" lang="ja-JP" altLang="ja-JP" sz="1050" b="0" i="0" u="none" strike="noStrike" kern="0" cap="none" spc="0" normalizeH="0" baseline="0" noProof="0">
              <a:ln>
                <a:noFill/>
              </a:ln>
              <a:solidFill>
                <a:prstClr val="black"/>
              </a:solidFill>
              <a:effectLst/>
              <a:uLnTx/>
              <a:uFillTx/>
              <a:latin typeface="+mn-lt"/>
              <a:ea typeface="+mn-ea"/>
              <a:cs typeface="+mn-cs"/>
            </a:rPr>
            <a:t>ポイント下降した。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経常経費充当一般財源等は</a:t>
          </a:r>
          <a:r>
            <a:rPr kumimoji="1" lang="en-US" altLang="ja-JP" sz="1050" b="0" i="0" u="none" strike="noStrike" kern="0" cap="none" spc="0" normalizeH="0" baseline="0" noProof="0">
              <a:ln>
                <a:noFill/>
              </a:ln>
              <a:solidFill>
                <a:prstClr val="black"/>
              </a:solidFill>
              <a:effectLst/>
              <a:uLnTx/>
              <a:uFillTx/>
              <a:latin typeface="+mn-lt"/>
              <a:ea typeface="+mn-ea"/>
              <a:cs typeface="+mn-cs"/>
            </a:rPr>
            <a:t>2,693,912</a:t>
          </a:r>
          <a:r>
            <a:rPr kumimoji="1" lang="ja-JP" altLang="ja-JP" sz="1050" b="0" i="0" u="none" strike="noStrike" kern="0" cap="none" spc="0" normalizeH="0" baseline="0" noProof="0">
              <a:ln>
                <a:noFill/>
              </a:ln>
              <a:solidFill>
                <a:prstClr val="black"/>
              </a:solidFill>
              <a:effectLst/>
              <a:uLnTx/>
              <a:uFillTx/>
              <a:latin typeface="+mn-lt"/>
              <a:ea typeface="+mn-ea"/>
              <a:cs typeface="+mn-cs"/>
            </a:rPr>
            <a:t>千円で、前年度より</a:t>
          </a:r>
          <a:r>
            <a:rPr kumimoji="1" lang="en-US" altLang="ja-JP" sz="1050" b="0" i="0" u="none" strike="noStrike" kern="0" cap="none" spc="0" normalizeH="0" baseline="0" noProof="0">
              <a:ln>
                <a:noFill/>
              </a:ln>
              <a:solidFill>
                <a:prstClr val="black"/>
              </a:solidFill>
              <a:effectLst/>
              <a:uLnTx/>
              <a:uFillTx/>
              <a:latin typeface="+mn-lt"/>
              <a:ea typeface="+mn-ea"/>
              <a:cs typeface="+mn-cs"/>
            </a:rPr>
            <a:t>93,051</a:t>
          </a:r>
          <a:r>
            <a:rPr kumimoji="1" lang="ja-JP" altLang="ja-JP" sz="1050" b="0" i="0" u="none" strike="noStrike" kern="0" cap="none" spc="0" normalizeH="0" baseline="0" noProof="0">
              <a:ln>
                <a:noFill/>
              </a:ln>
              <a:solidFill>
                <a:prstClr val="black"/>
              </a:solidFill>
              <a:effectLst/>
              <a:uLnTx/>
              <a:uFillTx/>
              <a:latin typeface="+mn-lt"/>
              <a:ea typeface="+mn-ea"/>
              <a:cs typeface="+mn-cs"/>
            </a:rPr>
            <a:t>千円</a:t>
          </a:r>
          <a:r>
            <a:rPr kumimoji="1" lang="ja-JP" altLang="en-US" sz="1050" b="0" i="0" u="none" strike="noStrike" kern="0" cap="none" spc="0" normalizeH="0" baseline="0" noProof="0">
              <a:ln>
                <a:noFill/>
              </a:ln>
              <a:solidFill>
                <a:prstClr val="black"/>
              </a:solidFill>
              <a:effectLst/>
              <a:uLnTx/>
              <a:uFillTx/>
              <a:latin typeface="+mn-lt"/>
              <a:ea typeface="+mn-ea"/>
              <a:cs typeface="+mn-cs"/>
            </a:rPr>
            <a:t>減少</a:t>
          </a:r>
          <a:r>
            <a:rPr kumimoji="1" lang="ja-JP" altLang="ja-JP" sz="105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私立幼稚園等園児保護者補助金、柳泉園組合負担金が減少したことなどが</a:t>
          </a:r>
          <a:r>
            <a:rPr kumimoji="1" lang="ja-JP" altLang="ja-JP" sz="1050" b="0" i="0" u="none" strike="noStrike" kern="0" cap="none" spc="0" normalizeH="0" baseline="0" noProof="0">
              <a:ln>
                <a:noFill/>
              </a:ln>
              <a:solidFill>
                <a:prstClr val="black"/>
              </a:solidFill>
              <a:effectLst/>
              <a:uLnTx/>
              <a:uFillTx/>
              <a:latin typeface="+mn-lt"/>
              <a:ea typeface="+mn-ea"/>
              <a:cs typeface="+mn-cs"/>
            </a:rPr>
            <a:t>主な要因である。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今後は、市の補助制度について目的、公益性、事業効果、成果実績等から必要性の再検討を行い、適正化に努めていく。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29028</xdr:rowOff>
    </xdr:from>
    <xdr:to>
      <xdr:col>82</xdr:col>
      <xdr:colOff>107950</xdr:colOff>
      <xdr:row>38</xdr:row>
      <xdr:rowOff>83457</xdr:rowOff>
    </xdr:to>
    <xdr:cxnSp macro="">
      <xdr:nvCxnSpPr>
        <xdr:cNvPr id="316" name="直線コネクタ 315"/>
        <xdr:cNvCxnSpPr/>
      </xdr:nvCxnSpPr>
      <xdr:spPr>
        <a:xfrm flipV="1">
          <a:off x="15671800" y="6544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38</xdr:row>
      <xdr:rowOff>127000</xdr:rowOff>
    </xdr:to>
    <xdr:cxnSp macro="">
      <xdr:nvCxnSpPr>
        <xdr:cNvPr id="319" name="直線コネクタ 318"/>
        <xdr:cNvCxnSpPr/>
      </xdr:nvCxnSpPr>
      <xdr:spPr>
        <a:xfrm flipV="1">
          <a:off x="14782800" y="659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148772</xdr:rowOff>
    </xdr:to>
    <xdr:cxnSp macro="">
      <xdr:nvCxnSpPr>
        <xdr:cNvPr id="322" name="直線コネクタ 321"/>
        <xdr:cNvCxnSpPr/>
      </xdr:nvCxnSpPr>
      <xdr:spPr>
        <a:xfrm flipV="1">
          <a:off x="13893800" y="664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105228</xdr:rowOff>
    </xdr:from>
    <xdr:to>
      <xdr:col>69</xdr:col>
      <xdr:colOff>92075</xdr:colOff>
      <xdr:row>38</xdr:row>
      <xdr:rowOff>148772</xdr:rowOff>
    </xdr:to>
    <xdr:cxnSp macro="">
      <xdr:nvCxnSpPr>
        <xdr:cNvPr id="325" name="直線コネクタ 324"/>
        <xdr:cNvCxnSpPr/>
      </xdr:nvCxnSpPr>
      <xdr:spPr>
        <a:xfrm>
          <a:off x="13004800" y="6620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35" name="楕円 334"/>
        <xdr:cNvSpPr/>
      </xdr:nvSpPr>
      <xdr:spPr>
        <a:xfrm>
          <a:off x="16459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121755</xdr:rowOff>
    </xdr:from>
    <xdr:ext cx="762000" cy="259045"/>
    <xdr:sp macro="" textlink="">
      <xdr:nvSpPr>
        <xdr:cNvPr id="336" name="補助費等該当値テキスト"/>
        <xdr:cNvSpPr txBox="1"/>
      </xdr:nvSpPr>
      <xdr:spPr>
        <a:xfrm>
          <a:off x="16598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macro="" textlink="">
      <xdr:nvSpPr>
        <xdr:cNvPr id="337" name="楕円 336"/>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macro="" textlink="">
      <xdr:nvSpPr>
        <xdr:cNvPr id="338" name="テキスト ボックス 337"/>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9" name="楕円 338"/>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40" name="テキスト ボックス 339"/>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97972</xdr:rowOff>
    </xdr:from>
    <xdr:to>
      <xdr:col>69</xdr:col>
      <xdr:colOff>142875</xdr:colOff>
      <xdr:row>39</xdr:row>
      <xdr:rowOff>28122</xdr:rowOff>
    </xdr:to>
    <xdr:sp macro="" textlink="">
      <xdr:nvSpPr>
        <xdr:cNvPr id="341" name="楕円 340"/>
        <xdr:cNvSpPr/>
      </xdr:nvSpPr>
      <xdr:spPr>
        <a:xfrm>
          <a:off x="13843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12899</xdr:rowOff>
    </xdr:from>
    <xdr:ext cx="762000" cy="259045"/>
    <xdr:sp macro="" textlink="">
      <xdr:nvSpPr>
        <xdr:cNvPr id="342" name="テキスト ボックス 341"/>
        <xdr:cNvSpPr txBox="1"/>
      </xdr:nvSpPr>
      <xdr:spPr>
        <a:xfrm>
          <a:off x="13512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54428</xdr:rowOff>
    </xdr:from>
    <xdr:to>
      <xdr:col>65</xdr:col>
      <xdr:colOff>53975</xdr:colOff>
      <xdr:row>38</xdr:row>
      <xdr:rowOff>156028</xdr:rowOff>
    </xdr:to>
    <xdr:sp macro="" textlink="">
      <xdr:nvSpPr>
        <xdr:cNvPr id="343" name="楕円 342"/>
        <xdr:cNvSpPr/>
      </xdr:nvSpPr>
      <xdr:spPr>
        <a:xfrm>
          <a:off x="12954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140805</xdr:rowOff>
    </xdr:from>
    <xdr:ext cx="762000" cy="259045"/>
    <xdr:sp macro="" textlink="">
      <xdr:nvSpPr>
        <xdr:cNvPr id="344" name="テキスト ボックス 343"/>
        <xdr:cNvSpPr txBox="1"/>
      </xdr:nvSpPr>
      <xdr:spPr>
        <a:xfrm>
          <a:off x="12623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令和元</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年度は</a:t>
          </a:r>
          <a:r>
            <a:rPr kumimoji="1" lang="en-US" altLang="ja-JP" sz="900" b="0" i="0" u="none" strike="noStrike" kern="0" cap="none" spc="0" normalizeH="0" baseline="0" noProof="0">
              <a:ln>
                <a:noFill/>
              </a:ln>
              <a:solidFill>
                <a:prstClr val="black"/>
              </a:solidFill>
              <a:effectLst/>
              <a:uLnTx/>
              <a:uFillTx/>
              <a:latin typeface="+mn-lt"/>
              <a:ea typeface="+mn-ea"/>
              <a:cs typeface="+mn-cs"/>
            </a:rPr>
            <a:t>9.8</a:t>
          </a:r>
          <a:r>
            <a:rPr kumimoji="1" lang="ja-JP" altLang="ja-JP" sz="900" b="0" i="0" u="none" strike="noStrike" kern="0" cap="none" spc="0" normalizeH="0" baseline="0" noProof="0">
              <a:ln>
                <a:noFill/>
              </a:ln>
              <a:solidFill>
                <a:prstClr val="black"/>
              </a:solidFill>
              <a:effectLst/>
              <a:uLnTx/>
              <a:uFillTx/>
              <a:latin typeface="+mn-lt"/>
              <a:ea typeface="+mn-ea"/>
              <a:cs typeface="+mn-cs"/>
            </a:rPr>
            <a:t>％で、前年度より</a:t>
          </a:r>
          <a:r>
            <a:rPr kumimoji="1" lang="en-US" altLang="ja-JP" sz="900" b="0" i="0" u="none" strike="noStrike" kern="0" cap="none" spc="0" normalizeH="0" baseline="0" noProof="0">
              <a:ln>
                <a:noFill/>
              </a:ln>
              <a:solidFill>
                <a:prstClr val="black"/>
              </a:solidFill>
              <a:effectLst/>
              <a:uLnTx/>
              <a:uFillTx/>
              <a:latin typeface="+mn-lt"/>
              <a:ea typeface="+mn-ea"/>
              <a:cs typeface="+mn-cs"/>
            </a:rPr>
            <a:t>1.0</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ポイント下降した。</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経常経費充当一般財源等は</a:t>
          </a:r>
          <a:r>
            <a:rPr kumimoji="1" lang="en-US" altLang="ja-JP" sz="900" b="0" i="0" u="none" strike="noStrike" kern="0" cap="none" spc="0" normalizeH="0" baseline="0" noProof="0">
              <a:ln>
                <a:noFill/>
              </a:ln>
              <a:solidFill>
                <a:prstClr val="black"/>
              </a:solidFill>
              <a:effectLst/>
              <a:uLnTx/>
              <a:uFillTx/>
              <a:latin typeface="+mn-lt"/>
              <a:ea typeface="+mn-ea"/>
              <a:cs typeface="+mn-cs"/>
            </a:rPr>
            <a:t>2,269,771</a:t>
          </a:r>
          <a:r>
            <a:rPr kumimoji="1" lang="ja-JP" altLang="ja-JP" sz="900" b="0" i="0" u="none" strike="noStrike" kern="0" cap="none" spc="0" normalizeH="0" baseline="0" noProof="0">
              <a:ln>
                <a:noFill/>
              </a:ln>
              <a:solidFill>
                <a:prstClr val="black"/>
              </a:solidFill>
              <a:effectLst/>
              <a:uLnTx/>
              <a:uFillTx/>
              <a:latin typeface="+mn-lt"/>
              <a:ea typeface="+mn-ea"/>
              <a:cs typeface="+mn-cs"/>
            </a:rPr>
            <a:t>千円で、前年度より</a:t>
          </a:r>
          <a:r>
            <a:rPr kumimoji="1" lang="en-US" altLang="ja-JP" sz="900" b="0" i="0" u="none" strike="noStrike" kern="0" cap="none" spc="0" normalizeH="0" baseline="0" noProof="0">
              <a:ln>
                <a:noFill/>
              </a:ln>
              <a:solidFill>
                <a:prstClr val="black"/>
              </a:solidFill>
              <a:effectLst/>
              <a:uLnTx/>
              <a:uFillTx/>
              <a:latin typeface="+mn-lt"/>
              <a:ea typeface="+mn-ea"/>
              <a:cs typeface="+mn-cs"/>
            </a:rPr>
            <a:t>214,764</a:t>
          </a:r>
          <a:r>
            <a:rPr kumimoji="1" lang="ja-JP" altLang="ja-JP" sz="900" b="0" i="0" u="none" strike="noStrike" kern="0" cap="none" spc="0" normalizeH="0" baseline="0" noProof="0">
              <a:ln>
                <a:noFill/>
              </a:ln>
              <a:solidFill>
                <a:prstClr val="black"/>
              </a:solidFill>
              <a:effectLst/>
              <a:uLnTx/>
              <a:uFillTx/>
              <a:latin typeface="+mn-lt"/>
              <a:ea typeface="+mn-ea"/>
              <a:cs typeface="+mn-cs"/>
            </a:rPr>
            <a:t>千円</a:t>
          </a:r>
          <a:r>
            <a:rPr kumimoji="1" lang="ja-JP" altLang="en-US" sz="900" b="0" i="0" u="none" strike="noStrike" kern="0" cap="none" spc="0" normalizeH="0" baseline="0" noProof="0">
              <a:ln>
                <a:noFill/>
              </a:ln>
              <a:solidFill>
                <a:prstClr val="black"/>
              </a:solidFill>
              <a:effectLst/>
              <a:uLnTx/>
              <a:uFillTx/>
              <a:latin typeface="+mn-lt"/>
              <a:ea typeface="+mn-ea"/>
              <a:cs typeface="+mn-cs"/>
            </a:rPr>
            <a:t>減少</a:t>
          </a:r>
          <a:r>
            <a:rPr kumimoji="1" lang="ja-JP" altLang="ja-JP" sz="9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prstClr val="black"/>
              </a:solidFill>
              <a:effectLst/>
              <a:uLnTx/>
              <a:uFillTx/>
              <a:latin typeface="+mn-lt"/>
              <a:ea typeface="+mn-ea"/>
              <a:cs typeface="+mn-cs"/>
            </a:rPr>
            <a:t>　</a:t>
          </a:r>
          <a:r>
            <a:rPr kumimoji="0" lang="ja-JP" altLang="en-US" sz="900" b="0" i="0" u="none" strike="noStrike" kern="0" cap="none" spc="0" normalizeH="0" baseline="0" noProof="0">
              <a:ln>
                <a:noFill/>
              </a:ln>
              <a:solidFill>
                <a:prstClr val="black"/>
              </a:solidFill>
              <a:effectLst/>
              <a:uLnTx/>
              <a:uFillTx/>
              <a:latin typeface="+mn-lt"/>
              <a:ea typeface="+mn-ea"/>
              <a:cs typeface="+mn-cs"/>
            </a:rPr>
            <a:t>地方債償還元金及び利子が減となったこと</a:t>
          </a:r>
          <a:r>
            <a:rPr kumimoji="0" lang="ja-JP" altLang="ja-JP" sz="900" b="0" i="0" u="none" strike="noStrike" kern="0" cap="none" spc="0" normalizeH="0" baseline="0" noProof="0">
              <a:ln>
                <a:noFill/>
              </a:ln>
              <a:solidFill>
                <a:prstClr val="black"/>
              </a:solidFill>
              <a:effectLst/>
              <a:uLnTx/>
              <a:uFillTx/>
              <a:latin typeface="+mn-lt"/>
              <a:ea typeface="+mn-ea"/>
              <a:cs typeface="+mn-cs"/>
            </a:rPr>
            <a:t>が主な要因である。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後年度負担増に十分配慮しつつ、公共施設の適切な改修による長寿命化や、世代間における負担の公平性にも考慮しながら、魅力あるまちづくりのために、財政規律を守りながら地方債の有効活用に努めていく。</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92710</xdr:rowOff>
    </xdr:to>
    <xdr:cxnSp macro="">
      <xdr:nvCxnSpPr>
        <xdr:cNvPr id="377" name="直線コネクタ 376"/>
        <xdr:cNvCxnSpPr/>
      </xdr:nvCxnSpPr>
      <xdr:spPr>
        <a:xfrm flipV="1">
          <a:off x="3987800" y="12875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107950</xdr:rowOff>
    </xdr:to>
    <xdr:cxnSp macro="">
      <xdr:nvCxnSpPr>
        <xdr:cNvPr id="380" name="直線コネクタ 379"/>
        <xdr:cNvCxnSpPr/>
      </xdr:nvCxnSpPr>
      <xdr:spPr>
        <a:xfrm flipV="1">
          <a:off x="3098800" y="12951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115570</xdr:rowOff>
    </xdr:to>
    <xdr:cxnSp macro="">
      <xdr:nvCxnSpPr>
        <xdr:cNvPr id="383" name="直線コネクタ 382"/>
        <xdr:cNvCxnSpPr/>
      </xdr:nvCxnSpPr>
      <xdr:spPr>
        <a:xfrm flipV="1">
          <a:off x="2209800" y="1296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146050</xdr:rowOff>
    </xdr:to>
    <xdr:cxnSp macro="">
      <xdr:nvCxnSpPr>
        <xdr:cNvPr id="386" name="直線コネクタ 385"/>
        <xdr:cNvCxnSpPr/>
      </xdr:nvCxnSpPr>
      <xdr:spPr>
        <a:xfrm flipV="1">
          <a:off x="1320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6" name="楕円 395"/>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7"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8" name="楕円 397"/>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9" name="テキスト ボックス 398"/>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400" name="楕円 399"/>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401" name="テキスト ボックス 400"/>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402" name="楕円 401"/>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403" name="テキスト ボックス 402"/>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404" name="楕円 403"/>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405" name="テキスト ボックス 404"/>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0" lang="en-US" altLang="ja-JP" sz="1100" b="0" i="0" u="none" strike="noStrike" kern="0" cap="none" spc="0" normalizeH="0" baseline="0" noProof="0">
              <a:ln>
                <a:noFill/>
              </a:ln>
              <a:solidFill>
                <a:prstClr val="black"/>
              </a:solidFill>
              <a:effectLst/>
              <a:uLnTx/>
              <a:uFillTx/>
              <a:latin typeface="+mn-lt"/>
              <a:ea typeface="+mn-ea"/>
              <a:cs typeface="+mn-cs"/>
            </a:rPr>
            <a:t>0.2</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ポイント上昇した。補助費等、</a:t>
          </a:r>
          <a:r>
            <a:rPr kumimoji="0" lang="ja-JP" altLang="en-US" sz="1100" b="0" i="0" u="none" strike="noStrike" kern="0" cap="none" spc="0" normalizeH="0" baseline="0" noProof="0">
              <a:ln>
                <a:noFill/>
              </a:ln>
              <a:solidFill>
                <a:prstClr val="black"/>
              </a:solidFill>
              <a:effectLst/>
              <a:uLnTx/>
              <a:uFillTx/>
              <a:latin typeface="+mn-lt"/>
              <a:ea typeface="+mn-ea"/>
              <a:cs typeface="+mn-cs"/>
            </a:rPr>
            <a:t>繰出金</a:t>
          </a:r>
          <a:r>
            <a:rPr kumimoji="0" lang="ja-JP" altLang="ja-JP" sz="1100" b="0" i="0" u="none" strike="noStrike" kern="0" cap="none" spc="0" normalizeH="0" baseline="0" noProof="0">
              <a:ln>
                <a:noFill/>
              </a:ln>
              <a:solidFill>
                <a:prstClr val="black"/>
              </a:solidFill>
              <a:effectLst/>
              <a:uLnTx/>
              <a:uFillTx/>
              <a:latin typeface="+mn-lt"/>
              <a:ea typeface="+mn-ea"/>
              <a:cs typeface="+mn-cs"/>
            </a:rPr>
            <a:t>でそれぞれ減少しているものの、</a:t>
          </a:r>
          <a:r>
            <a:rPr kumimoji="0" lang="ja-JP" altLang="en-US" sz="1100" b="0" i="0" u="none" strike="noStrike" kern="0" cap="none" spc="0" normalizeH="0" baseline="0" noProof="0">
              <a:ln>
                <a:noFill/>
              </a:ln>
              <a:solidFill>
                <a:prstClr val="black"/>
              </a:solidFill>
              <a:effectLst/>
              <a:uLnTx/>
              <a:uFillTx/>
              <a:latin typeface="+mn-lt"/>
              <a:ea typeface="+mn-ea"/>
              <a:cs typeface="+mn-cs"/>
            </a:rPr>
            <a:t>人件費、</a:t>
          </a:r>
          <a:r>
            <a:rPr kumimoji="0" lang="ja-JP" altLang="ja-JP" sz="1100" b="0" i="0" u="none" strike="noStrike" kern="0" cap="none" spc="0" normalizeH="0" baseline="0" noProof="0">
              <a:ln>
                <a:noFill/>
              </a:ln>
              <a:solidFill>
                <a:prstClr val="black"/>
              </a:solidFill>
              <a:effectLst/>
              <a:uLnTx/>
              <a:uFillTx/>
              <a:latin typeface="+mn-lt"/>
              <a:ea typeface="+mn-ea"/>
              <a:cs typeface="+mn-cs"/>
            </a:rPr>
            <a:t>扶助費</a:t>
          </a:r>
          <a:r>
            <a:rPr kumimoji="0" lang="ja-JP" altLang="en-US" sz="1100" b="0" i="0" u="none" strike="noStrike" kern="0" cap="none" spc="0" normalizeH="0" baseline="0" noProof="0">
              <a:ln>
                <a:noFill/>
              </a:ln>
              <a:solidFill>
                <a:prstClr val="black"/>
              </a:solidFill>
              <a:effectLst/>
              <a:uLnTx/>
              <a:uFillTx/>
              <a:latin typeface="+mn-lt"/>
              <a:ea typeface="+mn-ea"/>
              <a:cs typeface="+mn-cs"/>
            </a:rPr>
            <a:t>、物件費、維持補修費等</a:t>
          </a:r>
          <a:r>
            <a:rPr kumimoji="0" lang="ja-JP" altLang="ja-JP" sz="1100" b="0" i="0" u="none" strike="noStrike" kern="0" cap="none" spc="0" normalizeH="0" baseline="0" noProof="0">
              <a:ln>
                <a:noFill/>
              </a:ln>
              <a:solidFill>
                <a:prstClr val="black"/>
              </a:solidFill>
              <a:effectLst/>
              <a:uLnTx/>
              <a:uFillTx/>
              <a:latin typeface="+mn-lt"/>
              <a:ea typeface="+mn-ea"/>
              <a:cs typeface="+mn-cs"/>
            </a:rPr>
            <a:t>が増加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していることが主な要因である。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不断の</a:t>
          </a:r>
          <a:r>
            <a:rPr kumimoji="0" lang="ja-JP" altLang="ja-JP" sz="1100" b="0" i="0" u="none" strike="noStrike" kern="0" cap="none" spc="0" normalizeH="0" baseline="0" noProof="0">
              <a:ln>
                <a:noFill/>
              </a:ln>
              <a:solidFill>
                <a:prstClr val="black"/>
              </a:solidFill>
              <a:effectLst/>
              <a:uLnTx/>
              <a:uFillTx/>
              <a:latin typeface="+mn-lt"/>
              <a:ea typeface="+mn-ea"/>
              <a:cs typeface="+mn-cs"/>
            </a:rPr>
            <a:t>行財政改革の取組を通じ、歳入において経常一般財源を増加させ、歳出において人件費のほか事務事業の見直しを行い、事業執行に係る経常経費の削減に努めていく。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8889</xdr:rowOff>
    </xdr:from>
    <xdr:to>
      <xdr:col>82</xdr:col>
      <xdr:colOff>107950</xdr:colOff>
      <xdr:row>79</xdr:row>
      <xdr:rowOff>24130</xdr:rowOff>
    </xdr:to>
    <xdr:cxnSp macro="">
      <xdr:nvCxnSpPr>
        <xdr:cNvPr id="438" name="直線コネクタ 437"/>
        <xdr:cNvCxnSpPr/>
      </xdr:nvCxnSpPr>
      <xdr:spPr>
        <a:xfrm>
          <a:off x="15671800" y="13553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8889</xdr:rowOff>
    </xdr:to>
    <xdr:cxnSp macro="">
      <xdr:nvCxnSpPr>
        <xdr:cNvPr id="441" name="直線コネクタ 440"/>
        <xdr:cNvCxnSpPr/>
      </xdr:nvCxnSpPr>
      <xdr:spPr>
        <a:xfrm>
          <a:off x="14782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78</xdr:row>
      <xdr:rowOff>104139</xdr:rowOff>
    </xdr:to>
    <xdr:cxnSp macro="">
      <xdr:nvCxnSpPr>
        <xdr:cNvPr id="444" name="直線コネクタ 443"/>
        <xdr:cNvCxnSpPr/>
      </xdr:nvCxnSpPr>
      <xdr:spPr>
        <a:xfrm flipV="1">
          <a:off x="13893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104139</xdr:rowOff>
    </xdr:to>
    <xdr:cxnSp macro="">
      <xdr:nvCxnSpPr>
        <xdr:cNvPr id="447" name="直線コネクタ 446"/>
        <xdr:cNvCxnSpPr/>
      </xdr:nvCxnSpPr>
      <xdr:spPr>
        <a:xfrm>
          <a:off x="13004800" y="133248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フローチャート: 判断 449"/>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7" name="楕円 456"/>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8"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129539</xdr:rowOff>
    </xdr:from>
    <xdr:to>
      <xdr:col>78</xdr:col>
      <xdr:colOff>120650</xdr:colOff>
      <xdr:row>79</xdr:row>
      <xdr:rowOff>59689</xdr:rowOff>
    </xdr:to>
    <xdr:sp macro="" textlink="">
      <xdr:nvSpPr>
        <xdr:cNvPr id="459" name="楕円 458"/>
        <xdr:cNvSpPr/>
      </xdr:nvSpPr>
      <xdr:spPr>
        <a:xfrm>
          <a:off x="15621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44466</xdr:rowOff>
    </xdr:from>
    <xdr:ext cx="736600" cy="259045"/>
    <xdr:sp macro="" textlink="">
      <xdr:nvSpPr>
        <xdr:cNvPr id="460" name="テキスト ボックス 459"/>
        <xdr:cNvSpPr txBox="1"/>
      </xdr:nvSpPr>
      <xdr:spPr>
        <a:xfrm>
          <a:off x="15290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61" name="楕円 460"/>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62" name="テキスト ボックス 461"/>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63" name="楕円 462"/>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64" name="テキスト ボックス 463"/>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65" name="楕円 464"/>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66" name="テキスト ボックス 465"/>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135404</xdr:rowOff>
    </xdr:from>
    <xdr:to>
      <xdr:col>29</xdr:col>
      <xdr:colOff>127000</xdr:colOff>
      <xdr:row>17</xdr:row>
      <xdr:rowOff>145234</xdr:rowOff>
    </xdr:to>
    <xdr:cxnSp macro="">
      <xdr:nvCxnSpPr>
        <xdr:cNvPr id="52" name="直線コネクタ 51"/>
        <xdr:cNvCxnSpPr/>
      </xdr:nvCxnSpPr>
      <xdr:spPr bwMode="auto">
        <a:xfrm flipV="1">
          <a:off x="5003800" y="3097679"/>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145234</xdr:rowOff>
    </xdr:from>
    <xdr:to>
      <xdr:col>26</xdr:col>
      <xdr:colOff>50800</xdr:colOff>
      <xdr:row>17</xdr:row>
      <xdr:rowOff>160256</xdr:rowOff>
    </xdr:to>
    <xdr:cxnSp macro="">
      <xdr:nvCxnSpPr>
        <xdr:cNvPr id="55" name="直線コネクタ 54"/>
        <xdr:cNvCxnSpPr/>
      </xdr:nvCxnSpPr>
      <xdr:spPr bwMode="auto">
        <a:xfrm flipV="1">
          <a:off x="4305300" y="3107509"/>
          <a:ext cx="698500" cy="1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160256</xdr:rowOff>
    </xdr:from>
    <xdr:to>
      <xdr:col>22</xdr:col>
      <xdr:colOff>114300</xdr:colOff>
      <xdr:row>18</xdr:row>
      <xdr:rowOff>8596</xdr:rowOff>
    </xdr:to>
    <xdr:cxnSp macro="">
      <xdr:nvCxnSpPr>
        <xdr:cNvPr id="58" name="直線コネクタ 57"/>
        <xdr:cNvCxnSpPr/>
      </xdr:nvCxnSpPr>
      <xdr:spPr bwMode="auto">
        <a:xfrm flipV="1">
          <a:off x="3606800" y="3122531"/>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169041</xdr:rowOff>
    </xdr:from>
    <xdr:to>
      <xdr:col>18</xdr:col>
      <xdr:colOff>177800</xdr:colOff>
      <xdr:row>18</xdr:row>
      <xdr:rowOff>8596</xdr:rowOff>
    </xdr:to>
    <xdr:cxnSp macro="">
      <xdr:nvCxnSpPr>
        <xdr:cNvPr id="61" name="直線コネクタ 60"/>
        <xdr:cNvCxnSpPr/>
      </xdr:nvCxnSpPr>
      <xdr:spPr bwMode="auto">
        <a:xfrm>
          <a:off x="2908300" y="3131316"/>
          <a:ext cx="698500" cy="11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166597</xdr:rowOff>
    </xdr:from>
    <xdr:ext cx="762000" cy="259045"/>
    <xdr:sp macro="" textlink="">
      <xdr:nvSpPr>
        <xdr:cNvPr id="65" name="テキスト ボックス 64"/>
        <xdr:cNvSpPr txBox="1"/>
      </xdr:nvSpPr>
      <xdr:spPr>
        <a:xfrm>
          <a:off x="2527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84604</xdr:rowOff>
    </xdr:from>
    <xdr:to>
      <xdr:col>29</xdr:col>
      <xdr:colOff>177800</xdr:colOff>
      <xdr:row>18</xdr:row>
      <xdr:rowOff>14754</xdr:rowOff>
    </xdr:to>
    <xdr:sp macro="" textlink="">
      <xdr:nvSpPr>
        <xdr:cNvPr id="71" name="楕円 70"/>
        <xdr:cNvSpPr/>
      </xdr:nvSpPr>
      <xdr:spPr bwMode="auto">
        <a:xfrm>
          <a:off x="5600700" y="304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56681</xdr:rowOff>
    </xdr:from>
    <xdr:ext cx="762000" cy="259045"/>
    <xdr:sp macro="" textlink="">
      <xdr:nvSpPr>
        <xdr:cNvPr id="72" name="人口1人当たり決算額の推移該当値テキスト130"/>
        <xdr:cNvSpPr txBox="1"/>
      </xdr:nvSpPr>
      <xdr:spPr>
        <a:xfrm>
          <a:off x="5740400" y="301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94434</xdr:rowOff>
    </xdr:from>
    <xdr:to>
      <xdr:col>26</xdr:col>
      <xdr:colOff>101600</xdr:colOff>
      <xdr:row>18</xdr:row>
      <xdr:rowOff>24584</xdr:rowOff>
    </xdr:to>
    <xdr:sp macro="" textlink="">
      <xdr:nvSpPr>
        <xdr:cNvPr id="73" name="楕円 72"/>
        <xdr:cNvSpPr/>
      </xdr:nvSpPr>
      <xdr:spPr bwMode="auto">
        <a:xfrm>
          <a:off x="4953000" y="305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9361</xdr:rowOff>
    </xdr:from>
    <xdr:ext cx="736600" cy="259045"/>
    <xdr:sp macro="" textlink="">
      <xdr:nvSpPr>
        <xdr:cNvPr id="74" name="テキスト ボックス 73"/>
        <xdr:cNvSpPr txBox="1"/>
      </xdr:nvSpPr>
      <xdr:spPr>
        <a:xfrm>
          <a:off x="4622800" y="3143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109456</xdr:rowOff>
    </xdr:from>
    <xdr:to>
      <xdr:col>22</xdr:col>
      <xdr:colOff>165100</xdr:colOff>
      <xdr:row>18</xdr:row>
      <xdr:rowOff>39606</xdr:rowOff>
    </xdr:to>
    <xdr:sp macro="" textlink="">
      <xdr:nvSpPr>
        <xdr:cNvPr id="75" name="楕円 74"/>
        <xdr:cNvSpPr/>
      </xdr:nvSpPr>
      <xdr:spPr bwMode="auto">
        <a:xfrm>
          <a:off x="4254500" y="307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24383</xdr:rowOff>
    </xdr:from>
    <xdr:ext cx="762000" cy="259045"/>
    <xdr:sp macro="" textlink="">
      <xdr:nvSpPr>
        <xdr:cNvPr id="76" name="テキスト ボックス 75"/>
        <xdr:cNvSpPr txBox="1"/>
      </xdr:nvSpPr>
      <xdr:spPr>
        <a:xfrm>
          <a:off x="3924300" y="315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129246</xdr:rowOff>
    </xdr:from>
    <xdr:to>
      <xdr:col>19</xdr:col>
      <xdr:colOff>38100</xdr:colOff>
      <xdr:row>18</xdr:row>
      <xdr:rowOff>59396</xdr:rowOff>
    </xdr:to>
    <xdr:sp macro="" textlink="">
      <xdr:nvSpPr>
        <xdr:cNvPr id="77" name="楕円 76"/>
        <xdr:cNvSpPr/>
      </xdr:nvSpPr>
      <xdr:spPr bwMode="auto">
        <a:xfrm>
          <a:off x="3556000" y="309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44173</xdr:rowOff>
    </xdr:from>
    <xdr:ext cx="762000" cy="259045"/>
    <xdr:sp macro="" textlink="">
      <xdr:nvSpPr>
        <xdr:cNvPr id="78" name="テキスト ボックス 77"/>
        <xdr:cNvSpPr txBox="1"/>
      </xdr:nvSpPr>
      <xdr:spPr>
        <a:xfrm>
          <a:off x="3225800" y="317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118241</xdr:rowOff>
    </xdr:from>
    <xdr:to>
      <xdr:col>15</xdr:col>
      <xdr:colOff>101600</xdr:colOff>
      <xdr:row>18</xdr:row>
      <xdr:rowOff>48391</xdr:rowOff>
    </xdr:to>
    <xdr:sp macro="" textlink="">
      <xdr:nvSpPr>
        <xdr:cNvPr id="79" name="楕円 78"/>
        <xdr:cNvSpPr/>
      </xdr:nvSpPr>
      <xdr:spPr bwMode="auto">
        <a:xfrm>
          <a:off x="2857500" y="308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33168</xdr:rowOff>
    </xdr:from>
    <xdr:ext cx="762000" cy="259045"/>
    <xdr:sp macro="" textlink="">
      <xdr:nvSpPr>
        <xdr:cNvPr id="80" name="テキスト ボックス 79"/>
        <xdr:cNvSpPr txBox="1"/>
      </xdr:nvSpPr>
      <xdr:spPr>
        <a:xfrm>
          <a:off x="2527300" y="316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28885</xdr:rowOff>
    </xdr:from>
    <xdr:to>
      <xdr:col>29</xdr:col>
      <xdr:colOff>127000</xdr:colOff>
      <xdr:row>36</xdr:row>
      <xdr:rowOff>58557</xdr:rowOff>
    </xdr:to>
    <xdr:cxnSp macro="">
      <xdr:nvCxnSpPr>
        <xdr:cNvPr id="111" name="直線コネクタ 110"/>
        <xdr:cNvCxnSpPr/>
      </xdr:nvCxnSpPr>
      <xdr:spPr bwMode="auto">
        <a:xfrm>
          <a:off x="5003800" y="6982135"/>
          <a:ext cx="647700" cy="2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28885</xdr:rowOff>
    </xdr:from>
    <xdr:to>
      <xdr:col>26</xdr:col>
      <xdr:colOff>50800</xdr:colOff>
      <xdr:row>36</xdr:row>
      <xdr:rowOff>43698</xdr:rowOff>
    </xdr:to>
    <xdr:cxnSp macro="">
      <xdr:nvCxnSpPr>
        <xdr:cNvPr id="114" name="直線コネクタ 113"/>
        <xdr:cNvCxnSpPr/>
      </xdr:nvCxnSpPr>
      <xdr:spPr bwMode="auto">
        <a:xfrm flipV="1">
          <a:off x="4305300" y="6982135"/>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43698</xdr:rowOff>
    </xdr:from>
    <xdr:to>
      <xdr:col>22</xdr:col>
      <xdr:colOff>114300</xdr:colOff>
      <xdr:row>36</xdr:row>
      <xdr:rowOff>72044</xdr:rowOff>
    </xdr:to>
    <xdr:cxnSp macro="">
      <xdr:nvCxnSpPr>
        <xdr:cNvPr id="117" name="直線コネクタ 116"/>
        <xdr:cNvCxnSpPr/>
      </xdr:nvCxnSpPr>
      <xdr:spPr bwMode="auto">
        <a:xfrm flipV="1">
          <a:off x="3606800" y="6996948"/>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328625</xdr:rowOff>
    </xdr:from>
    <xdr:to>
      <xdr:col>18</xdr:col>
      <xdr:colOff>177800</xdr:colOff>
      <xdr:row>36</xdr:row>
      <xdr:rowOff>72044</xdr:rowOff>
    </xdr:to>
    <xdr:cxnSp macro="">
      <xdr:nvCxnSpPr>
        <xdr:cNvPr id="120" name="直線コネクタ 119"/>
        <xdr:cNvCxnSpPr/>
      </xdr:nvCxnSpPr>
      <xdr:spPr bwMode="auto">
        <a:xfrm>
          <a:off x="2908300" y="6938975"/>
          <a:ext cx="698500" cy="86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202333</xdr:rowOff>
    </xdr:from>
    <xdr:ext cx="762000" cy="259045"/>
    <xdr:sp macro="" textlink="">
      <xdr:nvSpPr>
        <xdr:cNvPr id="124" name="テキスト ボックス 123"/>
        <xdr:cNvSpPr txBox="1"/>
      </xdr:nvSpPr>
      <xdr:spPr>
        <a:xfrm>
          <a:off x="2527300" y="61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7757</xdr:rowOff>
    </xdr:from>
    <xdr:to>
      <xdr:col>29</xdr:col>
      <xdr:colOff>177800</xdr:colOff>
      <xdr:row>36</xdr:row>
      <xdr:rowOff>109357</xdr:rowOff>
    </xdr:to>
    <xdr:sp macro="" textlink="">
      <xdr:nvSpPr>
        <xdr:cNvPr id="130" name="楕円 129"/>
        <xdr:cNvSpPr/>
      </xdr:nvSpPr>
      <xdr:spPr bwMode="auto">
        <a:xfrm>
          <a:off x="5600700" y="6961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322734</xdr:rowOff>
    </xdr:from>
    <xdr:ext cx="762000" cy="259045"/>
    <xdr:sp macro="" textlink="">
      <xdr:nvSpPr>
        <xdr:cNvPr id="131" name="人口1人当たり決算額の推移該当値テキスト445"/>
        <xdr:cNvSpPr txBox="1"/>
      </xdr:nvSpPr>
      <xdr:spPr>
        <a:xfrm>
          <a:off x="5740400" y="69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320985</xdr:rowOff>
    </xdr:from>
    <xdr:to>
      <xdr:col>26</xdr:col>
      <xdr:colOff>101600</xdr:colOff>
      <xdr:row>36</xdr:row>
      <xdr:rowOff>79685</xdr:rowOff>
    </xdr:to>
    <xdr:sp macro="" textlink="">
      <xdr:nvSpPr>
        <xdr:cNvPr id="132" name="楕円 131"/>
        <xdr:cNvSpPr/>
      </xdr:nvSpPr>
      <xdr:spPr bwMode="auto">
        <a:xfrm>
          <a:off x="4953000" y="693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64462</xdr:rowOff>
    </xdr:from>
    <xdr:ext cx="736600" cy="259045"/>
    <xdr:sp macro="" textlink="">
      <xdr:nvSpPr>
        <xdr:cNvPr id="133" name="テキスト ボックス 132"/>
        <xdr:cNvSpPr txBox="1"/>
      </xdr:nvSpPr>
      <xdr:spPr>
        <a:xfrm>
          <a:off x="4622800" y="701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335798</xdr:rowOff>
    </xdr:from>
    <xdr:to>
      <xdr:col>22</xdr:col>
      <xdr:colOff>165100</xdr:colOff>
      <xdr:row>36</xdr:row>
      <xdr:rowOff>94498</xdr:rowOff>
    </xdr:to>
    <xdr:sp macro="" textlink="">
      <xdr:nvSpPr>
        <xdr:cNvPr id="134" name="楕円 133"/>
        <xdr:cNvSpPr/>
      </xdr:nvSpPr>
      <xdr:spPr bwMode="auto">
        <a:xfrm>
          <a:off x="4254500" y="694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79275</xdr:rowOff>
    </xdr:from>
    <xdr:ext cx="762000" cy="259045"/>
    <xdr:sp macro="" textlink="">
      <xdr:nvSpPr>
        <xdr:cNvPr id="135" name="テキスト ボックス 134"/>
        <xdr:cNvSpPr txBox="1"/>
      </xdr:nvSpPr>
      <xdr:spPr>
        <a:xfrm>
          <a:off x="3924300" y="703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21244</xdr:rowOff>
    </xdr:from>
    <xdr:to>
      <xdr:col>19</xdr:col>
      <xdr:colOff>38100</xdr:colOff>
      <xdr:row>36</xdr:row>
      <xdr:rowOff>122844</xdr:rowOff>
    </xdr:to>
    <xdr:sp macro="" textlink="">
      <xdr:nvSpPr>
        <xdr:cNvPr id="136" name="楕円 135"/>
        <xdr:cNvSpPr/>
      </xdr:nvSpPr>
      <xdr:spPr bwMode="auto">
        <a:xfrm>
          <a:off x="3556000" y="697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107621</xdr:rowOff>
    </xdr:from>
    <xdr:ext cx="762000" cy="259045"/>
    <xdr:sp macro="" textlink="">
      <xdr:nvSpPr>
        <xdr:cNvPr id="137" name="テキスト ボックス 136"/>
        <xdr:cNvSpPr txBox="1"/>
      </xdr:nvSpPr>
      <xdr:spPr>
        <a:xfrm>
          <a:off x="3225800" y="70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277825</xdr:rowOff>
    </xdr:from>
    <xdr:to>
      <xdr:col>15</xdr:col>
      <xdr:colOff>101600</xdr:colOff>
      <xdr:row>36</xdr:row>
      <xdr:rowOff>36525</xdr:rowOff>
    </xdr:to>
    <xdr:sp macro="" textlink="">
      <xdr:nvSpPr>
        <xdr:cNvPr id="138" name="楕円 137"/>
        <xdr:cNvSpPr/>
      </xdr:nvSpPr>
      <xdr:spPr bwMode="auto">
        <a:xfrm>
          <a:off x="2857500" y="688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21302</xdr:rowOff>
    </xdr:from>
    <xdr:ext cx="762000" cy="259045"/>
    <xdr:sp macro="" textlink="">
      <xdr:nvSpPr>
        <xdr:cNvPr id="139" name="テキスト ボックス 138"/>
        <xdr:cNvSpPr txBox="1"/>
      </xdr:nvSpPr>
      <xdr:spPr>
        <a:xfrm>
          <a:off x="2527300" y="697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116,916
114,695
12.88
44,385,281
42,328,829
1,722,790
22,592,602
24,917,108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76476</xdr:rowOff>
    </xdr:from>
    <xdr:to>
      <xdr:col>24</xdr:col>
      <xdr:colOff>63500</xdr:colOff>
      <xdr:row>36</xdr:row>
      <xdr:rowOff>86044</xdr:rowOff>
    </xdr:to>
    <xdr:cxnSp macro="">
      <xdr:nvCxnSpPr>
        <xdr:cNvPr id="63" name="直線コネクタ 62"/>
        <xdr:cNvCxnSpPr/>
      </xdr:nvCxnSpPr>
      <xdr:spPr>
        <a:xfrm flipV="1">
          <a:off x="3797300" y="6248676"/>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86012</xdr:rowOff>
    </xdr:from>
    <xdr:to>
      <xdr:col>19</xdr:col>
      <xdr:colOff>177800</xdr:colOff>
      <xdr:row>36</xdr:row>
      <xdr:rowOff>86044</xdr:rowOff>
    </xdr:to>
    <xdr:cxnSp macro="">
      <xdr:nvCxnSpPr>
        <xdr:cNvPr id="66" name="直線コネクタ 65"/>
        <xdr:cNvCxnSpPr/>
      </xdr:nvCxnSpPr>
      <xdr:spPr>
        <a:xfrm>
          <a:off x="2908300" y="625821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86012</xdr:rowOff>
    </xdr:from>
    <xdr:to>
      <xdr:col>15</xdr:col>
      <xdr:colOff>50800</xdr:colOff>
      <xdr:row>36</xdr:row>
      <xdr:rowOff>98813</xdr:rowOff>
    </xdr:to>
    <xdr:cxnSp macro="">
      <xdr:nvCxnSpPr>
        <xdr:cNvPr id="69" name="直線コネクタ 68"/>
        <xdr:cNvCxnSpPr/>
      </xdr:nvCxnSpPr>
      <xdr:spPr>
        <a:xfrm flipV="1">
          <a:off x="2019300" y="6258212"/>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65960</xdr:rowOff>
    </xdr:from>
    <xdr:to>
      <xdr:col>10</xdr:col>
      <xdr:colOff>114300</xdr:colOff>
      <xdr:row>36</xdr:row>
      <xdr:rowOff>98813</xdr:rowOff>
    </xdr:to>
    <xdr:cxnSp macro="">
      <xdr:nvCxnSpPr>
        <xdr:cNvPr id="72" name="直線コネクタ 71"/>
        <xdr:cNvCxnSpPr/>
      </xdr:nvCxnSpPr>
      <xdr:spPr>
        <a:xfrm>
          <a:off x="1130300" y="6238160"/>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62519</xdr:rowOff>
    </xdr:from>
    <xdr:ext cx="534377" cy="259045"/>
    <xdr:sp macro="" textlink="">
      <xdr:nvSpPr>
        <xdr:cNvPr id="76" name="テキスト ボックス 75"/>
        <xdr:cNvSpPr txBox="1"/>
      </xdr:nvSpPr>
      <xdr:spPr>
        <a:xfrm>
          <a:off x="863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25676</xdr:rowOff>
    </xdr:from>
    <xdr:to>
      <xdr:col>24</xdr:col>
      <xdr:colOff>114300</xdr:colOff>
      <xdr:row>36</xdr:row>
      <xdr:rowOff>127276</xdr:rowOff>
    </xdr:to>
    <xdr:sp macro="" textlink="">
      <xdr:nvSpPr>
        <xdr:cNvPr id="82" name="楕円 81"/>
        <xdr:cNvSpPr/>
      </xdr:nvSpPr>
      <xdr:spPr>
        <a:xfrm>
          <a:off x="4584700" y="619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4103</xdr:rowOff>
    </xdr:from>
    <xdr:ext cx="534377" cy="259045"/>
    <xdr:sp macro="" textlink="">
      <xdr:nvSpPr>
        <xdr:cNvPr id="83" name="人件費該当値テキスト"/>
        <xdr:cNvSpPr txBox="1"/>
      </xdr:nvSpPr>
      <xdr:spPr>
        <a:xfrm>
          <a:off x="4686300" y="617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35244</xdr:rowOff>
    </xdr:from>
    <xdr:to>
      <xdr:col>20</xdr:col>
      <xdr:colOff>38100</xdr:colOff>
      <xdr:row>36</xdr:row>
      <xdr:rowOff>136844</xdr:rowOff>
    </xdr:to>
    <xdr:sp macro="" textlink="">
      <xdr:nvSpPr>
        <xdr:cNvPr id="84" name="楕円 83"/>
        <xdr:cNvSpPr/>
      </xdr:nvSpPr>
      <xdr:spPr>
        <a:xfrm>
          <a:off x="3746500" y="62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127971</xdr:rowOff>
    </xdr:from>
    <xdr:ext cx="534377" cy="259045"/>
    <xdr:sp macro="" textlink="">
      <xdr:nvSpPr>
        <xdr:cNvPr id="85" name="テキスト ボックス 84"/>
        <xdr:cNvSpPr txBox="1"/>
      </xdr:nvSpPr>
      <xdr:spPr>
        <a:xfrm>
          <a:off x="3530111" y="63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35212</xdr:rowOff>
    </xdr:from>
    <xdr:to>
      <xdr:col>15</xdr:col>
      <xdr:colOff>101600</xdr:colOff>
      <xdr:row>36</xdr:row>
      <xdr:rowOff>136812</xdr:rowOff>
    </xdr:to>
    <xdr:sp macro="" textlink="">
      <xdr:nvSpPr>
        <xdr:cNvPr id="86" name="楕円 85"/>
        <xdr:cNvSpPr/>
      </xdr:nvSpPr>
      <xdr:spPr>
        <a:xfrm>
          <a:off x="2857500" y="62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127939</xdr:rowOff>
    </xdr:from>
    <xdr:ext cx="534377" cy="259045"/>
    <xdr:sp macro="" textlink="">
      <xdr:nvSpPr>
        <xdr:cNvPr id="87" name="テキスト ボックス 86"/>
        <xdr:cNvSpPr txBox="1"/>
      </xdr:nvSpPr>
      <xdr:spPr>
        <a:xfrm>
          <a:off x="2641111" y="63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48013</xdr:rowOff>
    </xdr:from>
    <xdr:to>
      <xdr:col>10</xdr:col>
      <xdr:colOff>165100</xdr:colOff>
      <xdr:row>36</xdr:row>
      <xdr:rowOff>149613</xdr:rowOff>
    </xdr:to>
    <xdr:sp macro="" textlink="">
      <xdr:nvSpPr>
        <xdr:cNvPr id="88" name="楕円 87"/>
        <xdr:cNvSpPr/>
      </xdr:nvSpPr>
      <xdr:spPr>
        <a:xfrm>
          <a:off x="1968500" y="62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140740</xdr:rowOff>
    </xdr:from>
    <xdr:ext cx="534377" cy="259045"/>
    <xdr:sp macro="" textlink="">
      <xdr:nvSpPr>
        <xdr:cNvPr id="89" name="テキスト ボックス 88"/>
        <xdr:cNvSpPr txBox="1"/>
      </xdr:nvSpPr>
      <xdr:spPr>
        <a:xfrm>
          <a:off x="1752111" y="631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15160</xdr:rowOff>
    </xdr:from>
    <xdr:to>
      <xdr:col>6</xdr:col>
      <xdr:colOff>38100</xdr:colOff>
      <xdr:row>36</xdr:row>
      <xdr:rowOff>116760</xdr:rowOff>
    </xdr:to>
    <xdr:sp macro="" textlink="">
      <xdr:nvSpPr>
        <xdr:cNvPr id="90" name="楕円 89"/>
        <xdr:cNvSpPr/>
      </xdr:nvSpPr>
      <xdr:spPr>
        <a:xfrm>
          <a:off x="1079500" y="61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107887</xdr:rowOff>
    </xdr:from>
    <xdr:ext cx="534377" cy="259045"/>
    <xdr:sp macro="" textlink="">
      <xdr:nvSpPr>
        <xdr:cNvPr id="91" name="テキスト ボックス 90"/>
        <xdr:cNvSpPr txBox="1"/>
      </xdr:nvSpPr>
      <xdr:spPr>
        <a:xfrm>
          <a:off x="863111" y="628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5721</xdr:rowOff>
    </xdr:from>
    <xdr:to>
      <xdr:col>24</xdr:col>
      <xdr:colOff>63500</xdr:colOff>
      <xdr:row>57</xdr:row>
      <xdr:rowOff>54966</xdr:rowOff>
    </xdr:to>
    <xdr:cxnSp macro="">
      <xdr:nvCxnSpPr>
        <xdr:cNvPr id="121" name="直線コネクタ 120"/>
        <xdr:cNvCxnSpPr/>
      </xdr:nvCxnSpPr>
      <xdr:spPr>
        <a:xfrm flipV="1">
          <a:off x="3797300" y="9778371"/>
          <a:ext cx="8382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38868</xdr:rowOff>
    </xdr:from>
    <xdr:to>
      <xdr:col>19</xdr:col>
      <xdr:colOff>177800</xdr:colOff>
      <xdr:row>57</xdr:row>
      <xdr:rowOff>54966</xdr:rowOff>
    </xdr:to>
    <xdr:cxnSp macro="">
      <xdr:nvCxnSpPr>
        <xdr:cNvPr id="124" name="直線コネクタ 123"/>
        <xdr:cNvCxnSpPr/>
      </xdr:nvCxnSpPr>
      <xdr:spPr>
        <a:xfrm>
          <a:off x="2908300" y="9811518"/>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38868</xdr:rowOff>
    </xdr:from>
    <xdr:to>
      <xdr:col>15</xdr:col>
      <xdr:colOff>50800</xdr:colOff>
      <xdr:row>57</xdr:row>
      <xdr:rowOff>64967</xdr:rowOff>
    </xdr:to>
    <xdr:cxnSp macro="">
      <xdr:nvCxnSpPr>
        <xdr:cNvPr id="127" name="直線コネクタ 126"/>
        <xdr:cNvCxnSpPr/>
      </xdr:nvCxnSpPr>
      <xdr:spPr>
        <a:xfrm flipV="1">
          <a:off x="2019300" y="9811518"/>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64967</xdr:rowOff>
    </xdr:from>
    <xdr:to>
      <xdr:col>10</xdr:col>
      <xdr:colOff>114300</xdr:colOff>
      <xdr:row>57</xdr:row>
      <xdr:rowOff>125603</xdr:rowOff>
    </xdr:to>
    <xdr:cxnSp macro="">
      <xdr:nvCxnSpPr>
        <xdr:cNvPr id="130" name="直線コネクタ 129"/>
        <xdr:cNvCxnSpPr/>
      </xdr:nvCxnSpPr>
      <xdr:spPr>
        <a:xfrm flipV="1">
          <a:off x="1130300" y="9837617"/>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1649</xdr:rowOff>
    </xdr:from>
    <xdr:ext cx="534377" cy="259045"/>
    <xdr:sp macro="" textlink="">
      <xdr:nvSpPr>
        <xdr:cNvPr id="134" name="テキスト ボックス 133"/>
        <xdr:cNvSpPr txBox="1"/>
      </xdr:nvSpPr>
      <xdr:spPr>
        <a:xfrm>
          <a:off x="863111" y="96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126371</xdr:rowOff>
    </xdr:from>
    <xdr:to>
      <xdr:col>24</xdr:col>
      <xdr:colOff>114300</xdr:colOff>
      <xdr:row>57</xdr:row>
      <xdr:rowOff>56521</xdr:rowOff>
    </xdr:to>
    <xdr:sp macro="" textlink="">
      <xdr:nvSpPr>
        <xdr:cNvPr id="140" name="楕円 139"/>
        <xdr:cNvSpPr/>
      </xdr:nvSpPr>
      <xdr:spPr>
        <a:xfrm>
          <a:off x="4584700" y="97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149248</xdr:rowOff>
    </xdr:from>
    <xdr:ext cx="534377" cy="259045"/>
    <xdr:sp macro="" textlink="">
      <xdr:nvSpPr>
        <xdr:cNvPr id="141" name="物件費該当値テキスト"/>
        <xdr:cNvSpPr txBox="1"/>
      </xdr:nvSpPr>
      <xdr:spPr>
        <a:xfrm>
          <a:off x="4686300" y="95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4166</xdr:rowOff>
    </xdr:from>
    <xdr:to>
      <xdr:col>20</xdr:col>
      <xdr:colOff>38100</xdr:colOff>
      <xdr:row>57</xdr:row>
      <xdr:rowOff>105766</xdr:rowOff>
    </xdr:to>
    <xdr:sp macro="" textlink="">
      <xdr:nvSpPr>
        <xdr:cNvPr id="142" name="楕円 141"/>
        <xdr:cNvSpPr/>
      </xdr:nvSpPr>
      <xdr:spPr>
        <a:xfrm>
          <a:off x="3746500" y="97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122293</xdr:rowOff>
    </xdr:from>
    <xdr:ext cx="534377" cy="259045"/>
    <xdr:sp macro="" textlink="">
      <xdr:nvSpPr>
        <xdr:cNvPr id="143" name="テキスト ボックス 142"/>
        <xdr:cNvSpPr txBox="1"/>
      </xdr:nvSpPr>
      <xdr:spPr>
        <a:xfrm>
          <a:off x="3530111" y="95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159518</xdr:rowOff>
    </xdr:from>
    <xdr:to>
      <xdr:col>15</xdr:col>
      <xdr:colOff>101600</xdr:colOff>
      <xdr:row>57</xdr:row>
      <xdr:rowOff>89668</xdr:rowOff>
    </xdr:to>
    <xdr:sp macro="" textlink="">
      <xdr:nvSpPr>
        <xdr:cNvPr id="144" name="楕円 143"/>
        <xdr:cNvSpPr/>
      </xdr:nvSpPr>
      <xdr:spPr>
        <a:xfrm>
          <a:off x="2857500" y="97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106195</xdr:rowOff>
    </xdr:from>
    <xdr:ext cx="534377" cy="259045"/>
    <xdr:sp macro="" textlink="">
      <xdr:nvSpPr>
        <xdr:cNvPr id="145" name="テキスト ボックス 144"/>
        <xdr:cNvSpPr txBox="1"/>
      </xdr:nvSpPr>
      <xdr:spPr>
        <a:xfrm>
          <a:off x="2641111" y="9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14167</xdr:rowOff>
    </xdr:from>
    <xdr:to>
      <xdr:col>10</xdr:col>
      <xdr:colOff>165100</xdr:colOff>
      <xdr:row>57</xdr:row>
      <xdr:rowOff>115767</xdr:rowOff>
    </xdr:to>
    <xdr:sp macro="" textlink="">
      <xdr:nvSpPr>
        <xdr:cNvPr id="146" name="楕円 145"/>
        <xdr:cNvSpPr/>
      </xdr:nvSpPr>
      <xdr:spPr>
        <a:xfrm>
          <a:off x="1968500" y="97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132294</xdr:rowOff>
    </xdr:from>
    <xdr:ext cx="534377" cy="259045"/>
    <xdr:sp macro="" textlink="">
      <xdr:nvSpPr>
        <xdr:cNvPr id="147" name="テキスト ボックス 146"/>
        <xdr:cNvSpPr txBox="1"/>
      </xdr:nvSpPr>
      <xdr:spPr>
        <a:xfrm>
          <a:off x="1752111" y="95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74803</xdr:rowOff>
    </xdr:from>
    <xdr:to>
      <xdr:col>6</xdr:col>
      <xdr:colOff>38100</xdr:colOff>
      <xdr:row>58</xdr:row>
      <xdr:rowOff>4953</xdr:rowOff>
    </xdr:to>
    <xdr:sp macro="" textlink="">
      <xdr:nvSpPr>
        <xdr:cNvPr id="148" name="楕円 147"/>
        <xdr:cNvSpPr/>
      </xdr:nvSpPr>
      <xdr:spPr>
        <a:xfrm>
          <a:off x="1079500" y="98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167530</xdr:rowOff>
    </xdr:from>
    <xdr:ext cx="534377" cy="259045"/>
    <xdr:sp macro="" textlink="">
      <xdr:nvSpPr>
        <xdr:cNvPr id="149" name="テキスト ボックス 148"/>
        <xdr:cNvSpPr txBox="1"/>
      </xdr:nvSpPr>
      <xdr:spPr>
        <a:xfrm>
          <a:off x="863111" y="99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140353</xdr:rowOff>
    </xdr:from>
    <xdr:to>
      <xdr:col>24</xdr:col>
      <xdr:colOff>63500</xdr:colOff>
      <xdr:row>78</xdr:row>
      <xdr:rowOff>154831</xdr:rowOff>
    </xdr:to>
    <xdr:cxnSp macro="">
      <xdr:nvCxnSpPr>
        <xdr:cNvPr id="180" name="直線コネクタ 179"/>
        <xdr:cNvCxnSpPr/>
      </xdr:nvCxnSpPr>
      <xdr:spPr>
        <a:xfrm flipV="1">
          <a:off x="3797300" y="1351345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124895</xdr:rowOff>
    </xdr:from>
    <xdr:to>
      <xdr:col>19</xdr:col>
      <xdr:colOff>177800</xdr:colOff>
      <xdr:row>78</xdr:row>
      <xdr:rowOff>154831</xdr:rowOff>
    </xdr:to>
    <xdr:cxnSp macro="">
      <xdr:nvCxnSpPr>
        <xdr:cNvPr id="183" name="直線コネクタ 182"/>
        <xdr:cNvCxnSpPr/>
      </xdr:nvCxnSpPr>
      <xdr:spPr>
        <a:xfrm>
          <a:off x="2908300" y="13497995"/>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117819</xdr:rowOff>
    </xdr:from>
    <xdr:to>
      <xdr:col>15</xdr:col>
      <xdr:colOff>50800</xdr:colOff>
      <xdr:row>78</xdr:row>
      <xdr:rowOff>124895</xdr:rowOff>
    </xdr:to>
    <xdr:cxnSp macro="">
      <xdr:nvCxnSpPr>
        <xdr:cNvPr id="186" name="直線コネクタ 185"/>
        <xdr:cNvCxnSpPr/>
      </xdr:nvCxnSpPr>
      <xdr:spPr>
        <a:xfrm>
          <a:off x="2019300" y="13490919"/>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101927</xdr:rowOff>
    </xdr:from>
    <xdr:to>
      <xdr:col>10</xdr:col>
      <xdr:colOff>114300</xdr:colOff>
      <xdr:row>78</xdr:row>
      <xdr:rowOff>117819</xdr:rowOff>
    </xdr:to>
    <xdr:cxnSp macro="">
      <xdr:nvCxnSpPr>
        <xdr:cNvPr id="189" name="直線コネクタ 188"/>
        <xdr:cNvCxnSpPr/>
      </xdr:nvCxnSpPr>
      <xdr:spPr>
        <a:xfrm>
          <a:off x="1130300" y="13475027"/>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89553</xdr:rowOff>
    </xdr:from>
    <xdr:to>
      <xdr:col>24</xdr:col>
      <xdr:colOff>114300</xdr:colOff>
      <xdr:row>79</xdr:row>
      <xdr:rowOff>19703</xdr:rowOff>
    </xdr:to>
    <xdr:sp macro="" textlink="">
      <xdr:nvSpPr>
        <xdr:cNvPr id="199" name="楕円 198"/>
        <xdr:cNvSpPr/>
      </xdr:nvSpPr>
      <xdr:spPr>
        <a:xfrm>
          <a:off x="4584700" y="134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4480</xdr:rowOff>
    </xdr:from>
    <xdr:ext cx="469744" cy="259045"/>
    <xdr:sp macro="" textlink="">
      <xdr:nvSpPr>
        <xdr:cNvPr id="200" name="維持補修費該当値テキスト"/>
        <xdr:cNvSpPr txBox="1"/>
      </xdr:nvSpPr>
      <xdr:spPr>
        <a:xfrm>
          <a:off x="4686300" y="133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104031</xdr:rowOff>
    </xdr:from>
    <xdr:to>
      <xdr:col>20</xdr:col>
      <xdr:colOff>38100</xdr:colOff>
      <xdr:row>79</xdr:row>
      <xdr:rowOff>34181</xdr:rowOff>
    </xdr:to>
    <xdr:sp macro="" textlink="">
      <xdr:nvSpPr>
        <xdr:cNvPr id="201" name="楕円 200"/>
        <xdr:cNvSpPr/>
      </xdr:nvSpPr>
      <xdr:spPr>
        <a:xfrm>
          <a:off x="3746500" y="134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25308</xdr:rowOff>
    </xdr:from>
    <xdr:ext cx="469744" cy="259045"/>
    <xdr:sp macro="" textlink="">
      <xdr:nvSpPr>
        <xdr:cNvPr id="202" name="テキスト ボックス 201"/>
        <xdr:cNvSpPr txBox="1"/>
      </xdr:nvSpPr>
      <xdr:spPr>
        <a:xfrm>
          <a:off x="3562428" y="1356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74095</xdr:rowOff>
    </xdr:from>
    <xdr:to>
      <xdr:col>15</xdr:col>
      <xdr:colOff>101600</xdr:colOff>
      <xdr:row>79</xdr:row>
      <xdr:rowOff>4245</xdr:rowOff>
    </xdr:to>
    <xdr:sp macro="" textlink="">
      <xdr:nvSpPr>
        <xdr:cNvPr id="203" name="楕円 202"/>
        <xdr:cNvSpPr/>
      </xdr:nvSpPr>
      <xdr:spPr>
        <a:xfrm>
          <a:off x="2857500" y="1344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166822</xdr:rowOff>
    </xdr:from>
    <xdr:ext cx="469744" cy="259045"/>
    <xdr:sp macro="" textlink="">
      <xdr:nvSpPr>
        <xdr:cNvPr id="204" name="テキスト ボックス 203"/>
        <xdr:cNvSpPr txBox="1"/>
      </xdr:nvSpPr>
      <xdr:spPr>
        <a:xfrm>
          <a:off x="2673428" y="1353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67019</xdr:rowOff>
    </xdr:from>
    <xdr:to>
      <xdr:col>10</xdr:col>
      <xdr:colOff>165100</xdr:colOff>
      <xdr:row>78</xdr:row>
      <xdr:rowOff>168619</xdr:rowOff>
    </xdr:to>
    <xdr:sp macro="" textlink="">
      <xdr:nvSpPr>
        <xdr:cNvPr id="205" name="楕円 204"/>
        <xdr:cNvSpPr/>
      </xdr:nvSpPr>
      <xdr:spPr>
        <a:xfrm>
          <a:off x="1968500" y="134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159746</xdr:rowOff>
    </xdr:from>
    <xdr:ext cx="469744" cy="259045"/>
    <xdr:sp macro="" textlink="">
      <xdr:nvSpPr>
        <xdr:cNvPr id="206" name="テキスト ボックス 205"/>
        <xdr:cNvSpPr txBox="1"/>
      </xdr:nvSpPr>
      <xdr:spPr>
        <a:xfrm>
          <a:off x="1784428" y="1353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51127</xdr:rowOff>
    </xdr:from>
    <xdr:to>
      <xdr:col>6</xdr:col>
      <xdr:colOff>38100</xdr:colOff>
      <xdr:row>78</xdr:row>
      <xdr:rowOff>152727</xdr:rowOff>
    </xdr:to>
    <xdr:sp macro="" textlink="">
      <xdr:nvSpPr>
        <xdr:cNvPr id="207" name="楕円 206"/>
        <xdr:cNvSpPr/>
      </xdr:nvSpPr>
      <xdr:spPr>
        <a:xfrm>
          <a:off x="1079500" y="134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143854</xdr:rowOff>
    </xdr:from>
    <xdr:ext cx="469744" cy="259045"/>
    <xdr:sp macro="" textlink="">
      <xdr:nvSpPr>
        <xdr:cNvPr id="208" name="テキスト ボックス 207"/>
        <xdr:cNvSpPr txBox="1"/>
      </xdr:nvSpPr>
      <xdr:spPr>
        <a:xfrm>
          <a:off x="895428" y="1351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104420</xdr:rowOff>
    </xdr:from>
    <xdr:to>
      <xdr:col>24</xdr:col>
      <xdr:colOff>63500</xdr:colOff>
      <xdr:row>95</xdr:row>
      <xdr:rowOff>29184</xdr:rowOff>
    </xdr:to>
    <xdr:cxnSp macro="">
      <xdr:nvCxnSpPr>
        <xdr:cNvPr id="238" name="直線コネクタ 237"/>
        <xdr:cNvCxnSpPr/>
      </xdr:nvCxnSpPr>
      <xdr:spPr>
        <a:xfrm flipV="1">
          <a:off x="3797300" y="16220720"/>
          <a:ext cx="838200" cy="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29184</xdr:rowOff>
    </xdr:from>
    <xdr:to>
      <xdr:col>19</xdr:col>
      <xdr:colOff>177800</xdr:colOff>
      <xdr:row>95</xdr:row>
      <xdr:rowOff>33832</xdr:rowOff>
    </xdr:to>
    <xdr:cxnSp macro="">
      <xdr:nvCxnSpPr>
        <xdr:cNvPr id="241" name="直線コネクタ 240"/>
        <xdr:cNvCxnSpPr/>
      </xdr:nvCxnSpPr>
      <xdr:spPr>
        <a:xfrm flipV="1">
          <a:off x="2908300" y="1631693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33832</xdr:rowOff>
    </xdr:from>
    <xdr:to>
      <xdr:col>15</xdr:col>
      <xdr:colOff>50800</xdr:colOff>
      <xdr:row>95</xdr:row>
      <xdr:rowOff>88709</xdr:rowOff>
    </xdr:to>
    <xdr:cxnSp macro="">
      <xdr:nvCxnSpPr>
        <xdr:cNvPr id="244" name="直線コネクタ 243"/>
        <xdr:cNvCxnSpPr/>
      </xdr:nvCxnSpPr>
      <xdr:spPr>
        <a:xfrm flipV="1">
          <a:off x="2019300" y="16321582"/>
          <a:ext cx="889000" cy="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88709</xdr:rowOff>
    </xdr:from>
    <xdr:to>
      <xdr:col>10</xdr:col>
      <xdr:colOff>114300</xdr:colOff>
      <xdr:row>95</xdr:row>
      <xdr:rowOff>146062</xdr:rowOff>
    </xdr:to>
    <xdr:cxnSp macro="">
      <xdr:nvCxnSpPr>
        <xdr:cNvPr id="247" name="直線コネクタ 246"/>
        <xdr:cNvCxnSpPr/>
      </xdr:nvCxnSpPr>
      <xdr:spPr>
        <a:xfrm flipV="1">
          <a:off x="1130300" y="16376459"/>
          <a:ext cx="889000" cy="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57039</xdr:rowOff>
    </xdr:from>
    <xdr:ext cx="599010" cy="259045"/>
    <xdr:sp macro="" textlink="">
      <xdr:nvSpPr>
        <xdr:cNvPr id="251" name="テキスト ボックス 250"/>
        <xdr:cNvSpPr txBox="1"/>
      </xdr:nvSpPr>
      <xdr:spPr>
        <a:xfrm>
          <a:off x="830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53620</xdr:rowOff>
    </xdr:from>
    <xdr:to>
      <xdr:col>24</xdr:col>
      <xdr:colOff>114300</xdr:colOff>
      <xdr:row>94</xdr:row>
      <xdr:rowOff>155220</xdr:rowOff>
    </xdr:to>
    <xdr:sp macro="" textlink="">
      <xdr:nvSpPr>
        <xdr:cNvPr id="257" name="楕円 256"/>
        <xdr:cNvSpPr/>
      </xdr:nvSpPr>
      <xdr:spPr>
        <a:xfrm>
          <a:off x="4584700" y="16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76497</xdr:rowOff>
    </xdr:from>
    <xdr:ext cx="599010" cy="259045"/>
    <xdr:sp macro="" textlink="">
      <xdr:nvSpPr>
        <xdr:cNvPr id="258" name="扶助費該当値テキスト"/>
        <xdr:cNvSpPr txBox="1"/>
      </xdr:nvSpPr>
      <xdr:spPr>
        <a:xfrm>
          <a:off x="4686300" y="1602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149834</xdr:rowOff>
    </xdr:from>
    <xdr:to>
      <xdr:col>20</xdr:col>
      <xdr:colOff>38100</xdr:colOff>
      <xdr:row>95</xdr:row>
      <xdr:rowOff>79984</xdr:rowOff>
    </xdr:to>
    <xdr:sp macro="" textlink="">
      <xdr:nvSpPr>
        <xdr:cNvPr id="259" name="楕円 258"/>
        <xdr:cNvSpPr/>
      </xdr:nvSpPr>
      <xdr:spPr>
        <a:xfrm>
          <a:off x="3746500" y="1626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96511</xdr:rowOff>
    </xdr:from>
    <xdr:ext cx="599010" cy="259045"/>
    <xdr:sp macro="" textlink="">
      <xdr:nvSpPr>
        <xdr:cNvPr id="260" name="テキスト ボックス 259"/>
        <xdr:cNvSpPr txBox="1"/>
      </xdr:nvSpPr>
      <xdr:spPr>
        <a:xfrm>
          <a:off x="3497795" y="1604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154482</xdr:rowOff>
    </xdr:from>
    <xdr:to>
      <xdr:col>15</xdr:col>
      <xdr:colOff>101600</xdr:colOff>
      <xdr:row>95</xdr:row>
      <xdr:rowOff>84632</xdr:rowOff>
    </xdr:to>
    <xdr:sp macro="" textlink="">
      <xdr:nvSpPr>
        <xdr:cNvPr id="261" name="楕円 260"/>
        <xdr:cNvSpPr/>
      </xdr:nvSpPr>
      <xdr:spPr>
        <a:xfrm>
          <a:off x="2857500" y="162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101159</xdr:rowOff>
    </xdr:from>
    <xdr:ext cx="599010" cy="259045"/>
    <xdr:sp macro="" textlink="">
      <xdr:nvSpPr>
        <xdr:cNvPr id="262" name="テキスト ボックス 261"/>
        <xdr:cNvSpPr txBox="1"/>
      </xdr:nvSpPr>
      <xdr:spPr>
        <a:xfrm>
          <a:off x="2608795" y="1604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37909</xdr:rowOff>
    </xdr:from>
    <xdr:to>
      <xdr:col>10</xdr:col>
      <xdr:colOff>165100</xdr:colOff>
      <xdr:row>95</xdr:row>
      <xdr:rowOff>139509</xdr:rowOff>
    </xdr:to>
    <xdr:sp macro="" textlink="">
      <xdr:nvSpPr>
        <xdr:cNvPr id="263" name="楕円 262"/>
        <xdr:cNvSpPr/>
      </xdr:nvSpPr>
      <xdr:spPr>
        <a:xfrm>
          <a:off x="1968500" y="163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156036</xdr:rowOff>
    </xdr:from>
    <xdr:ext cx="599010" cy="259045"/>
    <xdr:sp macro="" textlink="">
      <xdr:nvSpPr>
        <xdr:cNvPr id="264" name="テキスト ボックス 263"/>
        <xdr:cNvSpPr txBox="1"/>
      </xdr:nvSpPr>
      <xdr:spPr>
        <a:xfrm>
          <a:off x="1719795" y="1610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95262</xdr:rowOff>
    </xdr:from>
    <xdr:to>
      <xdr:col>6</xdr:col>
      <xdr:colOff>38100</xdr:colOff>
      <xdr:row>96</xdr:row>
      <xdr:rowOff>25412</xdr:rowOff>
    </xdr:to>
    <xdr:sp macro="" textlink="">
      <xdr:nvSpPr>
        <xdr:cNvPr id="265" name="楕円 264"/>
        <xdr:cNvSpPr/>
      </xdr:nvSpPr>
      <xdr:spPr>
        <a:xfrm>
          <a:off x="1079500" y="163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41939</xdr:rowOff>
    </xdr:from>
    <xdr:ext cx="599010" cy="259045"/>
    <xdr:sp macro="" textlink="">
      <xdr:nvSpPr>
        <xdr:cNvPr id="266" name="テキスト ボックス 265"/>
        <xdr:cNvSpPr txBox="1"/>
      </xdr:nvSpPr>
      <xdr:spPr>
        <a:xfrm>
          <a:off x="830795" y="1615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154198</xdr:rowOff>
    </xdr:from>
    <xdr:to>
      <xdr:col>55</xdr:col>
      <xdr:colOff>0</xdr:colOff>
      <xdr:row>37</xdr:row>
      <xdr:rowOff>154856</xdr:rowOff>
    </xdr:to>
    <xdr:cxnSp macro="">
      <xdr:nvCxnSpPr>
        <xdr:cNvPr id="293" name="直線コネクタ 292"/>
        <xdr:cNvCxnSpPr/>
      </xdr:nvCxnSpPr>
      <xdr:spPr>
        <a:xfrm>
          <a:off x="9639300" y="6497848"/>
          <a:ext cx="8382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150243</xdr:rowOff>
    </xdr:from>
    <xdr:to>
      <xdr:col>50</xdr:col>
      <xdr:colOff>114300</xdr:colOff>
      <xdr:row>37</xdr:row>
      <xdr:rowOff>154198</xdr:rowOff>
    </xdr:to>
    <xdr:cxnSp macro="">
      <xdr:nvCxnSpPr>
        <xdr:cNvPr id="296" name="直線コネクタ 295"/>
        <xdr:cNvCxnSpPr/>
      </xdr:nvCxnSpPr>
      <xdr:spPr>
        <a:xfrm>
          <a:off x="8750300" y="6493893"/>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150243</xdr:rowOff>
    </xdr:from>
    <xdr:to>
      <xdr:col>45</xdr:col>
      <xdr:colOff>177800</xdr:colOff>
      <xdr:row>37</xdr:row>
      <xdr:rowOff>154509</xdr:rowOff>
    </xdr:to>
    <xdr:cxnSp macro="">
      <xdr:nvCxnSpPr>
        <xdr:cNvPr id="299" name="直線コネクタ 298"/>
        <xdr:cNvCxnSpPr/>
      </xdr:nvCxnSpPr>
      <xdr:spPr>
        <a:xfrm flipV="1">
          <a:off x="7861300" y="6493893"/>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152959</xdr:rowOff>
    </xdr:from>
    <xdr:to>
      <xdr:col>41</xdr:col>
      <xdr:colOff>50800</xdr:colOff>
      <xdr:row>37</xdr:row>
      <xdr:rowOff>154509</xdr:rowOff>
    </xdr:to>
    <xdr:cxnSp macro="">
      <xdr:nvCxnSpPr>
        <xdr:cNvPr id="302" name="直線コネクタ 301"/>
        <xdr:cNvCxnSpPr/>
      </xdr:nvCxnSpPr>
      <xdr:spPr>
        <a:xfrm>
          <a:off x="6972300" y="6496609"/>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18624</xdr:rowOff>
    </xdr:from>
    <xdr:ext cx="534377" cy="259045"/>
    <xdr:sp macro="" textlink="">
      <xdr:nvSpPr>
        <xdr:cNvPr id="306" name="テキスト ボックス 305"/>
        <xdr:cNvSpPr txBox="1"/>
      </xdr:nvSpPr>
      <xdr:spPr>
        <a:xfrm>
          <a:off x="6705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104056</xdr:rowOff>
    </xdr:from>
    <xdr:to>
      <xdr:col>55</xdr:col>
      <xdr:colOff>50800</xdr:colOff>
      <xdr:row>38</xdr:row>
      <xdr:rowOff>34206</xdr:rowOff>
    </xdr:to>
    <xdr:sp macro="" textlink="">
      <xdr:nvSpPr>
        <xdr:cNvPr id="312" name="楕円 311"/>
        <xdr:cNvSpPr/>
      </xdr:nvSpPr>
      <xdr:spPr>
        <a:xfrm>
          <a:off x="10426700" y="64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103398</xdr:rowOff>
    </xdr:from>
    <xdr:to>
      <xdr:col>50</xdr:col>
      <xdr:colOff>165100</xdr:colOff>
      <xdr:row>38</xdr:row>
      <xdr:rowOff>33548</xdr:rowOff>
    </xdr:to>
    <xdr:sp macro="" textlink="">
      <xdr:nvSpPr>
        <xdr:cNvPr id="314" name="楕円 313"/>
        <xdr:cNvSpPr/>
      </xdr:nvSpPr>
      <xdr:spPr>
        <a:xfrm>
          <a:off x="9588500" y="64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24675</xdr:rowOff>
    </xdr:from>
    <xdr:ext cx="534377" cy="259045"/>
    <xdr:sp macro="" textlink="">
      <xdr:nvSpPr>
        <xdr:cNvPr id="315" name="テキスト ボックス 314"/>
        <xdr:cNvSpPr txBox="1"/>
      </xdr:nvSpPr>
      <xdr:spPr>
        <a:xfrm>
          <a:off x="9372111" y="65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99443</xdr:rowOff>
    </xdr:from>
    <xdr:to>
      <xdr:col>46</xdr:col>
      <xdr:colOff>38100</xdr:colOff>
      <xdr:row>38</xdr:row>
      <xdr:rowOff>29594</xdr:rowOff>
    </xdr:to>
    <xdr:sp macro="" textlink="">
      <xdr:nvSpPr>
        <xdr:cNvPr id="316" name="楕円 315"/>
        <xdr:cNvSpPr/>
      </xdr:nvSpPr>
      <xdr:spPr>
        <a:xfrm>
          <a:off x="8699500" y="6443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46120</xdr:rowOff>
    </xdr:from>
    <xdr:ext cx="534377" cy="259045"/>
    <xdr:sp macro="" textlink="">
      <xdr:nvSpPr>
        <xdr:cNvPr id="317" name="テキスト ボックス 316"/>
        <xdr:cNvSpPr txBox="1"/>
      </xdr:nvSpPr>
      <xdr:spPr>
        <a:xfrm>
          <a:off x="8483111" y="621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103709</xdr:rowOff>
    </xdr:from>
    <xdr:to>
      <xdr:col>41</xdr:col>
      <xdr:colOff>101600</xdr:colOff>
      <xdr:row>38</xdr:row>
      <xdr:rowOff>33858</xdr:rowOff>
    </xdr:to>
    <xdr:sp macro="" textlink="">
      <xdr:nvSpPr>
        <xdr:cNvPr id="318" name="楕円 317"/>
        <xdr:cNvSpPr/>
      </xdr:nvSpPr>
      <xdr:spPr>
        <a:xfrm>
          <a:off x="7810500" y="6447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50386</xdr:rowOff>
    </xdr:from>
    <xdr:ext cx="534377" cy="259045"/>
    <xdr:sp macro="" textlink="">
      <xdr:nvSpPr>
        <xdr:cNvPr id="319" name="テキスト ボックス 318"/>
        <xdr:cNvSpPr txBox="1"/>
      </xdr:nvSpPr>
      <xdr:spPr>
        <a:xfrm>
          <a:off x="7594111" y="62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102159</xdr:rowOff>
    </xdr:from>
    <xdr:to>
      <xdr:col>36</xdr:col>
      <xdr:colOff>165100</xdr:colOff>
      <xdr:row>38</xdr:row>
      <xdr:rowOff>32309</xdr:rowOff>
    </xdr:to>
    <xdr:sp macro="" textlink="">
      <xdr:nvSpPr>
        <xdr:cNvPr id="320" name="楕円 319"/>
        <xdr:cNvSpPr/>
      </xdr:nvSpPr>
      <xdr:spPr>
        <a:xfrm>
          <a:off x="6921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23436</xdr:rowOff>
    </xdr:from>
    <xdr:ext cx="534377" cy="259045"/>
    <xdr:sp macro="" textlink="">
      <xdr:nvSpPr>
        <xdr:cNvPr id="321" name="テキスト ボックス 320"/>
        <xdr:cNvSpPr txBox="1"/>
      </xdr:nvSpPr>
      <xdr:spPr>
        <a:xfrm>
          <a:off x="6705111" y="65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119452</xdr:rowOff>
    </xdr:from>
    <xdr:to>
      <xdr:col>55</xdr:col>
      <xdr:colOff>0</xdr:colOff>
      <xdr:row>58</xdr:row>
      <xdr:rowOff>28252</xdr:rowOff>
    </xdr:to>
    <xdr:cxnSp macro="">
      <xdr:nvCxnSpPr>
        <xdr:cNvPr id="352" name="直線コネクタ 351"/>
        <xdr:cNvCxnSpPr/>
      </xdr:nvCxnSpPr>
      <xdr:spPr>
        <a:xfrm>
          <a:off x="9639300" y="9892102"/>
          <a:ext cx="838200" cy="8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119452</xdr:rowOff>
    </xdr:from>
    <xdr:to>
      <xdr:col>50</xdr:col>
      <xdr:colOff>114300</xdr:colOff>
      <xdr:row>58</xdr:row>
      <xdr:rowOff>47051</xdr:rowOff>
    </xdr:to>
    <xdr:cxnSp macro="">
      <xdr:nvCxnSpPr>
        <xdr:cNvPr id="355" name="直線コネクタ 354"/>
        <xdr:cNvCxnSpPr/>
      </xdr:nvCxnSpPr>
      <xdr:spPr>
        <a:xfrm flipV="1">
          <a:off x="8750300" y="9892102"/>
          <a:ext cx="8890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47051</xdr:rowOff>
    </xdr:from>
    <xdr:to>
      <xdr:col>45</xdr:col>
      <xdr:colOff>177800</xdr:colOff>
      <xdr:row>58</xdr:row>
      <xdr:rowOff>88831</xdr:rowOff>
    </xdr:to>
    <xdr:cxnSp macro="">
      <xdr:nvCxnSpPr>
        <xdr:cNvPr id="358" name="直線コネクタ 357"/>
        <xdr:cNvCxnSpPr/>
      </xdr:nvCxnSpPr>
      <xdr:spPr>
        <a:xfrm flipV="1">
          <a:off x="7861300" y="9991151"/>
          <a:ext cx="8890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88831</xdr:rowOff>
    </xdr:from>
    <xdr:to>
      <xdr:col>41</xdr:col>
      <xdr:colOff>50800</xdr:colOff>
      <xdr:row>58</xdr:row>
      <xdr:rowOff>110450</xdr:rowOff>
    </xdr:to>
    <xdr:cxnSp macro="">
      <xdr:nvCxnSpPr>
        <xdr:cNvPr id="361" name="直線コネクタ 360"/>
        <xdr:cNvCxnSpPr/>
      </xdr:nvCxnSpPr>
      <xdr:spPr>
        <a:xfrm flipV="1">
          <a:off x="6972300" y="10032931"/>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48629</xdr:rowOff>
    </xdr:from>
    <xdr:ext cx="534377" cy="259045"/>
    <xdr:sp macro="" textlink="">
      <xdr:nvSpPr>
        <xdr:cNvPr id="365" name="テキスト ボックス 364"/>
        <xdr:cNvSpPr txBox="1"/>
      </xdr:nvSpPr>
      <xdr:spPr>
        <a:xfrm>
          <a:off x="6705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148902</xdr:rowOff>
    </xdr:from>
    <xdr:to>
      <xdr:col>55</xdr:col>
      <xdr:colOff>50800</xdr:colOff>
      <xdr:row>58</xdr:row>
      <xdr:rowOff>79052</xdr:rowOff>
    </xdr:to>
    <xdr:sp macro="" textlink="">
      <xdr:nvSpPr>
        <xdr:cNvPr id="371" name="楕円 370"/>
        <xdr:cNvSpPr/>
      </xdr:nvSpPr>
      <xdr:spPr>
        <a:xfrm>
          <a:off x="10426700" y="99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63829</xdr:rowOff>
    </xdr:from>
    <xdr:ext cx="534377" cy="259045"/>
    <xdr:sp macro="" textlink="">
      <xdr:nvSpPr>
        <xdr:cNvPr id="372" name="普通建設事業費該当値テキスト"/>
        <xdr:cNvSpPr txBox="1"/>
      </xdr:nvSpPr>
      <xdr:spPr>
        <a:xfrm>
          <a:off x="10528300" y="98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68652</xdr:rowOff>
    </xdr:from>
    <xdr:to>
      <xdr:col>50</xdr:col>
      <xdr:colOff>165100</xdr:colOff>
      <xdr:row>57</xdr:row>
      <xdr:rowOff>170252</xdr:rowOff>
    </xdr:to>
    <xdr:sp macro="" textlink="">
      <xdr:nvSpPr>
        <xdr:cNvPr id="373" name="楕円 372"/>
        <xdr:cNvSpPr/>
      </xdr:nvSpPr>
      <xdr:spPr>
        <a:xfrm>
          <a:off x="9588500" y="98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161379</xdr:rowOff>
    </xdr:from>
    <xdr:ext cx="534377" cy="259045"/>
    <xdr:sp macro="" textlink="">
      <xdr:nvSpPr>
        <xdr:cNvPr id="374" name="テキスト ボックス 373"/>
        <xdr:cNvSpPr txBox="1"/>
      </xdr:nvSpPr>
      <xdr:spPr>
        <a:xfrm>
          <a:off x="9372111" y="9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167701</xdr:rowOff>
    </xdr:from>
    <xdr:to>
      <xdr:col>46</xdr:col>
      <xdr:colOff>38100</xdr:colOff>
      <xdr:row>58</xdr:row>
      <xdr:rowOff>97851</xdr:rowOff>
    </xdr:to>
    <xdr:sp macro="" textlink="">
      <xdr:nvSpPr>
        <xdr:cNvPr id="375" name="楕円 374"/>
        <xdr:cNvSpPr/>
      </xdr:nvSpPr>
      <xdr:spPr>
        <a:xfrm>
          <a:off x="8699500" y="99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88978</xdr:rowOff>
    </xdr:from>
    <xdr:ext cx="534377" cy="259045"/>
    <xdr:sp macro="" textlink="">
      <xdr:nvSpPr>
        <xdr:cNvPr id="376" name="テキスト ボックス 375"/>
        <xdr:cNvSpPr txBox="1"/>
      </xdr:nvSpPr>
      <xdr:spPr>
        <a:xfrm>
          <a:off x="8483111" y="1003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38031</xdr:rowOff>
    </xdr:from>
    <xdr:to>
      <xdr:col>41</xdr:col>
      <xdr:colOff>101600</xdr:colOff>
      <xdr:row>58</xdr:row>
      <xdr:rowOff>139631</xdr:rowOff>
    </xdr:to>
    <xdr:sp macro="" textlink="">
      <xdr:nvSpPr>
        <xdr:cNvPr id="377" name="楕円 376"/>
        <xdr:cNvSpPr/>
      </xdr:nvSpPr>
      <xdr:spPr>
        <a:xfrm>
          <a:off x="7810500" y="99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130758</xdr:rowOff>
    </xdr:from>
    <xdr:ext cx="534377" cy="259045"/>
    <xdr:sp macro="" textlink="">
      <xdr:nvSpPr>
        <xdr:cNvPr id="378" name="テキスト ボックス 377"/>
        <xdr:cNvSpPr txBox="1"/>
      </xdr:nvSpPr>
      <xdr:spPr>
        <a:xfrm>
          <a:off x="7594111" y="10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59650</xdr:rowOff>
    </xdr:from>
    <xdr:to>
      <xdr:col>36</xdr:col>
      <xdr:colOff>165100</xdr:colOff>
      <xdr:row>58</xdr:row>
      <xdr:rowOff>161250</xdr:rowOff>
    </xdr:to>
    <xdr:sp macro="" textlink="">
      <xdr:nvSpPr>
        <xdr:cNvPr id="379" name="楕円 378"/>
        <xdr:cNvSpPr/>
      </xdr:nvSpPr>
      <xdr:spPr>
        <a:xfrm>
          <a:off x="6921500" y="100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152377</xdr:rowOff>
    </xdr:from>
    <xdr:ext cx="534377" cy="259045"/>
    <xdr:sp macro="" textlink="">
      <xdr:nvSpPr>
        <xdr:cNvPr id="380" name="テキスト ボックス 379"/>
        <xdr:cNvSpPr txBox="1"/>
      </xdr:nvSpPr>
      <xdr:spPr>
        <a:xfrm>
          <a:off x="6705111" y="1009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5778</xdr:rowOff>
    </xdr:from>
    <xdr:to>
      <xdr:col>55</xdr:col>
      <xdr:colOff>0</xdr:colOff>
      <xdr:row>79</xdr:row>
      <xdr:rowOff>44450</xdr:rowOff>
    </xdr:to>
    <xdr:cxnSp macro="">
      <xdr:nvCxnSpPr>
        <xdr:cNvPr id="409" name="直線コネクタ 408"/>
        <xdr:cNvCxnSpPr/>
      </xdr:nvCxnSpPr>
      <xdr:spPr>
        <a:xfrm flipV="1">
          <a:off x="9639300" y="13550328"/>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68396</xdr:rowOff>
    </xdr:from>
    <xdr:to>
      <xdr:col>50</xdr:col>
      <xdr:colOff>114300</xdr:colOff>
      <xdr:row>79</xdr:row>
      <xdr:rowOff>44450</xdr:rowOff>
    </xdr:to>
    <xdr:cxnSp macro="">
      <xdr:nvCxnSpPr>
        <xdr:cNvPr id="412" name="直線コネクタ 411"/>
        <xdr:cNvCxnSpPr/>
      </xdr:nvCxnSpPr>
      <xdr:spPr>
        <a:xfrm>
          <a:off x="8750300" y="13441496"/>
          <a:ext cx="889000" cy="1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68396</xdr:rowOff>
    </xdr:from>
    <xdr:to>
      <xdr:col>45</xdr:col>
      <xdr:colOff>177800</xdr:colOff>
      <xdr:row>79</xdr:row>
      <xdr:rowOff>15818</xdr:rowOff>
    </xdr:to>
    <xdr:cxnSp macro="">
      <xdr:nvCxnSpPr>
        <xdr:cNvPr id="415" name="直線コネクタ 414"/>
        <xdr:cNvCxnSpPr/>
      </xdr:nvCxnSpPr>
      <xdr:spPr>
        <a:xfrm flipV="1">
          <a:off x="7861300" y="13441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15036</xdr:rowOff>
    </xdr:from>
    <xdr:to>
      <xdr:col>41</xdr:col>
      <xdr:colOff>50800</xdr:colOff>
      <xdr:row>79</xdr:row>
      <xdr:rowOff>15818</xdr:rowOff>
    </xdr:to>
    <xdr:cxnSp macro="">
      <xdr:nvCxnSpPr>
        <xdr:cNvPr id="418" name="直線コネクタ 417"/>
        <xdr:cNvCxnSpPr/>
      </xdr:nvCxnSpPr>
      <xdr:spPr>
        <a:xfrm>
          <a:off x="6972300" y="13559586"/>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26814</xdr:rowOff>
    </xdr:from>
    <xdr:ext cx="534377" cy="259045"/>
    <xdr:sp macro="" textlink="">
      <xdr:nvSpPr>
        <xdr:cNvPr id="422" name="テキスト ボックス 421"/>
        <xdr:cNvSpPr txBox="1"/>
      </xdr:nvSpPr>
      <xdr:spPr>
        <a:xfrm>
          <a:off x="6705111"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126428</xdr:rowOff>
    </xdr:from>
    <xdr:to>
      <xdr:col>55</xdr:col>
      <xdr:colOff>50800</xdr:colOff>
      <xdr:row>79</xdr:row>
      <xdr:rowOff>56578</xdr:rowOff>
    </xdr:to>
    <xdr:sp macro="" textlink="">
      <xdr:nvSpPr>
        <xdr:cNvPr id="428" name="楕円 427"/>
        <xdr:cNvSpPr/>
      </xdr:nvSpPr>
      <xdr:spPr>
        <a:xfrm>
          <a:off x="104267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41355</xdr:rowOff>
    </xdr:from>
    <xdr:ext cx="469744" cy="259045"/>
    <xdr:sp macro="" textlink="">
      <xdr:nvSpPr>
        <xdr:cNvPr id="429" name="普通建設事業費 （ うち新規整備　）該当値テキスト"/>
        <xdr:cNvSpPr txBox="1"/>
      </xdr:nvSpPr>
      <xdr:spPr>
        <a:xfrm>
          <a:off x="10528300" y="1341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0" name="楕円 42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1" name="テキスト ボックス 43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17596</xdr:rowOff>
    </xdr:from>
    <xdr:to>
      <xdr:col>46</xdr:col>
      <xdr:colOff>38100</xdr:colOff>
      <xdr:row>78</xdr:row>
      <xdr:rowOff>119196</xdr:rowOff>
    </xdr:to>
    <xdr:sp macro="" textlink="">
      <xdr:nvSpPr>
        <xdr:cNvPr id="432" name="楕円 431"/>
        <xdr:cNvSpPr/>
      </xdr:nvSpPr>
      <xdr:spPr>
        <a:xfrm>
          <a:off x="8699500" y="133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110323</xdr:rowOff>
    </xdr:from>
    <xdr:ext cx="469744" cy="259045"/>
    <xdr:sp macro="" textlink="">
      <xdr:nvSpPr>
        <xdr:cNvPr id="433" name="テキスト ボックス 432"/>
        <xdr:cNvSpPr txBox="1"/>
      </xdr:nvSpPr>
      <xdr:spPr>
        <a:xfrm>
          <a:off x="8515428" y="134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136468</xdr:rowOff>
    </xdr:from>
    <xdr:to>
      <xdr:col>41</xdr:col>
      <xdr:colOff>101600</xdr:colOff>
      <xdr:row>79</xdr:row>
      <xdr:rowOff>66618</xdr:rowOff>
    </xdr:to>
    <xdr:sp macro="" textlink="">
      <xdr:nvSpPr>
        <xdr:cNvPr id="434" name="楕円 433"/>
        <xdr:cNvSpPr/>
      </xdr:nvSpPr>
      <xdr:spPr>
        <a:xfrm>
          <a:off x="7810500" y="135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57745</xdr:rowOff>
    </xdr:from>
    <xdr:ext cx="469744" cy="259045"/>
    <xdr:sp macro="" textlink="">
      <xdr:nvSpPr>
        <xdr:cNvPr id="435" name="テキスト ボックス 434"/>
        <xdr:cNvSpPr txBox="1"/>
      </xdr:nvSpPr>
      <xdr:spPr>
        <a:xfrm>
          <a:off x="7626428" y="1360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135686</xdr:rowOff>
    </xdr:from>
    <xdr:to>
      <xdr:col>36</xdr:col>
      <xdr:colOff>165100</xdr:colOff>
      <xdr:row>79</xdr:row>
      <xdr:rowOff>65836</xdr:rowOff>
    </xdr:to>
    <xdr:sp macro="" textlink="">
      <xdr:nvSpPr>
        <xdr:cNvPr id="436" name="楕円 435"/>
        <xdr:cNvSpPr/>
      </xdr:nvSpPr>
      <xdr:spPr>
        <a:xfrm>
          <a:off x="69215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56963</xdr:rowOff>
    </xdr:from>
    <xdr:ext cx="469744" cy="259045"/>
    <xdr:sp macro="" textlink="">
      <xdr:nvSpPr>
        <xdr:cNvPr id="437" name="テキスト ボックス 436"/>
        <xdr:cNvSpPr txBox="1"/>
      </xdr:nvSpPr>
      <xdr:spPr>
        <a:xfrm>
          <a:off x="6737428" y="136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33662</xdr:rowOff>
    </xdr:from>
    <xdr:to>
      <xdr:col>55</xdr:col>
      <xdr:colOff>0</xdr:colOff>
      <xdr:row>95</xdr:row>
      <xdr:rowOff>149530</xdr:rowOff>
    </xdr:to>
    <xdr:cxnSp macro="">
      <xdr:nvCxnSpPr>
        <xdr:cNvPr id="468" name="直線コネクタ 467"/>
        <xdr:cNvCxnSpPr/>
      </xdr:nvCxnSpPr>
      <xdr:spPr>
        <a:xfrm>
          <a:off x="9639300" y="16321412"/>
          <a:ext cx="838200" cy="1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33662</xdr:rowOff>
    </xdr:from>
    <xdr:to>
      <xdr:col>50</xdr:col>
      <xdr:colOff>114300</xdr:colOff>
      <xdr:row>98</xdr:row>
      <xdr:rowOff>6198</xdr:rowOff>
    </xdr:to>
    <xdr:cxnSp macro="">
      <xdr:nvCxnSpPr>
        <xdr:cNvPr id="471" name="直線コネクタ 470"/>
        <xdr:cNvCxnSpPr/>
      </xdr:nvCxnSpPr>
      <xdr:spPr>
        <a:xfrm flipV="1">
          <a:off x="8750300" y="16321412"/>
          <a:ext cx="889000" cy="48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151490</xdr:rowOff>
    </xdr:from>
    <xdr:to>
      <xdr:col>45</xdr:col>
      <xdr:colOff>177800</xdr:colOff>
      <xdr:row>98</xdr:row>
      <xdr:rowOff>6198</xdr:rowOff>
    </xdr:to>
    <xdr:cxnSp macro="">
      <xdr:nvCxnSpPr>
        <xdr:cNvPr id="474" name="直線コネクタ 473"/>
        <xdr:cNvCxnSpPr/>
      </xdr:nvCxnSpPr>
      <xdr:spPr>
        <a:xfrm>
          <a:off x="7861300" y="16782140"/>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151490</xdr:rowOff>
    </xdr:from>
    <xdr:to>
      <xdr:col>41</xdr:col>
      <xdr:colOff>50800</xdr:colOff>
      <xdr:row>98</xdr:row>
      <xdr:rowOff>65568</xdr:rowOff>
    </xdr:to>
    <xdr:cxnSp macro="">
      <xdr:nvCxnSpPr>
        <xdr:cNvPr id="477" name="直線コネクタ 476"/>
        <xdr:cNvCxnSpPr/>
      </xdr:nvCxnSpPr>
      <xdr:spPr>
        <a:xfrm flipV="1">
          <a:off x="6972300" y="16782140"/>
          <a:ext cx="8890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xdr:rowOff>
    </xdr:from>
    <xdr:to>
      <xdr:col>36</xdr:col>
      <xdr:colOff>165100</xdr:colOff>
      <xdr:row>95</xdr:row>
      <xdr:rowOff>102293</xdr:rowOff>
    </xdr:to>
    <xdr:sp macro="" textlink="">
      <xdr:nvSpPr>
        <xdr:cNvPr id="480" name="フローチャート: 判断 479"/>
        <xdr:cNvSpPr/>
      </xdr:nvSpPr>
      <xdr:spPr>
        <a:xfrm>
          <a:off x="69215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118820</xdr:rowOff>
    </xdr:from>
    <xdr:ext cx="534377" cy="259045"/>
    <xdr:sp macro="" textlink="">
      <xdr:nvSpPr>
        <xdr:cNvPr id="481" name="テキスト ボックス 480"/>
        <xdr:cNvSpPr txBox="1"/>
      </xdr:nvSpPr>
      <xdr:spPr>
        <a:xfrm>
          <a:off x="6705111" y="160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98730</xdr:rowOff>
    </xdr:from>
    <xdr:to>
      <xdr:col>55</xdr:col>
      <xdr:colOff>50800</xdr:colOff>
      <xdr:row>96</xdr:row>
      <xdr:rowOff>28880</xdr:rowOff>
    </xdr:to>
    <xdr:sp macro="" textlink="">
      <xdr:nvSpPr>
        <xdr:cNvPr id="487" name="楕円 486"/>
        <xdr:cNvSpPr/>
      </xdr:nvSpPr>
      <xdr:spPr>
        <a:xfrm>
          <a:off x="104267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77157</xdr:rowOff>
    </xdr:from>
    <xdr:ext cx="534377" cy="259045"/>
    <xdr:sp macro="" textlink="">
      <xdr:nvSpPr>
        <xdr:cNvPr id="488" name="普通建設事業費 （ うち更新整備　）該当値テキスト"/>
        <xdr:cNvSpPr txBox="1"/>
      </xdr:nvSpPr>
      <xdr:spPr>
        <a:xfrm>
          <a:off x="10528300" y="163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154312</xdr:rowOff>
    </xdr:from>
    <xdr:to>
      <xdr:col>50</xdr:col>
      <xdr:colOff>165100</xdr:colOff>
      <xdr:row>95</xdr:row>
      <xdr:rowOff>84462</xdr:rowOff>
    </xdr:to>
    <xdr:sp macro="" textlink="">
      <xdr:nvSpPr>
        <xdr:cNvPr id="489" name="楕円 488"/>
        <xdr:cNvSpPr/>
      </xdr:nvSpPr>
      <xdr:spPr>
        <a:xfrm>
          <a:off x="9588500" y="162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100989</xdr:rowOff>
    </xdr:from>
    <xdr:ext cx="534377" cy="259045"/>
    <xdr:sp macro="" textlink="">
      <xdr:nvSpPr>
        <xdr:cNvPr id="490" name="テキスト ボックス 489"/>
        <xdr:cNvSpPr txBox="1"/>
      </xdr:nvSpPr>
      <xdr:spPr>
        <a:xfrm>
          <a:off x="9372111" y="160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126848</xdr:rowOff>
    </xdr:from>
    <xdr:to>
      <xdr:col>46</xdr:col>
      <xdr:colOff>38100</xdr:colOff>
      <xdr:row>98</xdr:row>
      <xdr:rowOff>56998</xdr:rowOff>
    </xdr:to>
    <xdr:sp macro="" textlink="">
      <xdr:nvSpPr>
        <xdr:cNvPr id="491" name="楕円 490"/>
        <xdr:cNvSpPr/>
      </xdr:nvSpPr>
      <xdr:spPr>
        <a:xfrm>
          <a:off x="8699500" y="167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48125</xdr:rowOff>
    </xdr:from>
    <xdr:ext cx="469744" cy="259045"/>
    <xdr:sp macro="" textlink="">
      <xdr:nvSpPr>
        <xdr:cNvPr id="492" name="テキスト ボックス 491"/>
        <xdr:cNvSpPr txBox="1"/>
      </xdr:nvSpPr>
      <xdr:spPr>
        <a:xfrm>
          <a:off x="8515428" y="168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100690</xdr:rowOff>
    </xdr:from>
    <xdr:to>
      <xdr:col>41</xdr:col>
      <xdr:colOff>101600</xdr:colOff>
      <xdr:row>98</xdr:row>
      <xdr:rowOff>30840</xdr:rowOff>
    </xdr:to>
    <xdr:sp macro="" textlink="">
      <xdr:nvSpPr>
        <xdr:cNvPr id="493" name="楕円 492"/>
        <xdr:cNvSpPr/>
      </xdr:nvSpPr>
      <xdr:spPr>
        <a:xfrm>
          <a:off x="7810500" y="167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21967</xdr:rowOff>
    </xdr:from>
    <xdr:ext cx="469744" cy="259045"/>
    <xdr:sp macro="" textlink="">
      <xdr:nvSpPr>
        <xdr:cNvPr id="494" name="テキスト ボックス 493"/>
        <xdr:cNvSpPr txBox="1"/>
      </xdr:nvSpPr>
      <xdr:spPr>
        <a:xfrm>
          <a:off x="7626428" y="1682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14768</xdr:rowOff>
    </xdr:from>
    <xdr:to>
      <xdr:col>36</xdr:col>
      <xdr:colOff>165100</xdr:colOff>
      <xdr:row>98</xdr:row>
      <xdr:rowOff>116368</xdr:rowOff>
    </xdr:to>
    <xdr:sp macro="" textlink="">
      <xdr:nvSpPr>
        <xdr:cNvPr id="495" name="楕円 494"/>
        <xdr:cNvSpPr/>
      </xdr:nvSpPr>
      <xdr:spPr>
        <a:xfrm>
          <a:off x="6921500" y="16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107495</xdr:rowOff>
    </xdr:from>
    <xdr:ext cx="469744" cy="259045"/>
    <xdr:sp macro="" textlink="">
      <xdr:nvSpPr>
        <xdr:cNvPr id="496" name="テキスト ボックス 495"/>
        <xdr:cNvSpPr txBox="1"/>
      </xdr:nvSpPr>
      <xdr:spPr>
        <a:xfrm>
          <a:off x="6737428" y="1690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21" name="直線コネクタ 52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4" name="直線コネクタ 523"/>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33" name="フローチャート: 判断 532"/>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48264</xdr:rowOff>
    </xdr:from>
    <xdr:ext cx="378565" cy="259045"/>
    <xdr:sp macro="" textlink="">
      <xdr:nvSpPr>
        <xdr:cNvPr id="534" name="テキスト ボックス 533"/>
        <xdr:cNvSpPr txBox="1"/>
      </xdr:nvSpPr>
      <xdr:spPr>
        <a:xfrm>
          <a:off x="12625017" y="622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0" name="楕円 53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41"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2" name="楕円 54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3" name="テキスト ボックス 54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66678</xdr:rowOff>
    </xdr:from>
    <xdr:to>
      <xdr:col>85</xdr:col>
      <xdr:colOff>127000</xdr:colOff>
      <xdr:row>77</xdr:row>
      <xdr:rowOff>134344</xdr:rowOff>
    </xdr:to>
    <xdr:cxnSp macro="">
      <xdr:nvCxnSpPr>
        <xdr:cNvPr id="630" name="直線コネクタ 629"/>
        <xdr:cNvCxnSpPr/>
      </xdr:nvCxnSpPr>
      <xdr:spPr>
        <a:xfrm>
          <a:off x="15481300" y="13268328"/>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63413</xdr:rowOff>
    </xdr:from>
    <xdr:to>
      <xdr:col>81</xdr:col>
      <xdr:colOff>50800</xdr:colOff>
      <xdr:row>77</xdr:row>
      <xdr:rowOff>66678</xdr:rowOff>
    </xdr:to>
    <xdr:cxnSp macro="">
      <xdr:nvCxnSpPr>
        <xdr:cNvPr id="633" name="直線コネクタ 632"/>
        <xdr:cNvCxnSpPr/>
      </xdr:nvCxnSpPr>
      <xdr:spPr>
        <a:xfrm>
          <a:off x="14592300" y="132650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63413</xdr:rowOff>
    </xdr:from>
    <xdr:to>
      <xdr:col>76</xdr:col>
      <xdr:colOff>114300</xdr:colOff>
      <xdr:row>77</xdr:row>
      <xdr:rowOff>78761</xdr:rowOff>
    </xdr:to>
    <xdr:cxnSp macro="">
      <xdr:nvCxnSpPr>
        <xdr:cNvPr id="636" name="直線コネクタ 635"/>
        <xdr:cNvCxnSpPr/>
      </xdr:nvCxnSpPr>
      <xdr:spPr>
        <a:xfrm flipV="1">
          <a:off x="13703300" y="13265063"/>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35523</xdr:rowOff>
    </xdr:from>
    <xdr:to>
      <xdr:col>71</xdr:col>
      <xdr:colOff>177800</xdr:colOff>
      <xdr:row>77</xdr:row>
      <xdr:rowOff>78761</xdr:rowOff>
    </xdr:to>
    <xdr:cxnSp macro="">
      <xdr:nvCxnSpPr>
        <xdr:cNvPr id="639" name="直線コネクタ 638"/>
        <xdr:cNvCxnSpPr/>
      </xdr:nvCxnSpPr>
      <xdr:spPr>
        <a:xfrm>
          <a:off x="12814300" y="13237173"/>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114895</xdr:rowOff>
    </xdr:from>
    <xdr:to>
      <xdr:col>67</xdr:col>
      <xdr:colOff>101600</xdr:colOff>
      <xdr:row>74</xdr:row>
      <xdr:rowOff>45045</xdr:rowOff>
    </xdr:to>
    <xdr:sp macro="" textlink="">
      <xdr:nvSpPr>
        <xdr:cNvPr id="642" name="フローチャート: 判断 641"/>
        <xdr:cNvSpPr/>
      </xdr:nvSpPr>
      <xdr:spPr>
        <a:xfrm>
          <a:off x="12763500" y="12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61572</xdr:rowOff>
    </xdr:from>
    <xdr:ext cx="534377" cy="259045"/>
    <xdr:sp macro="" textlink="">
      <xdr:nvSpPr>
        <xdr:cNvPr id="643" name="テキスト ボックス 642"/>
        <xdr:cNvSpPr txBox="1"/>
      </xdr:nvSpPr>
      <xdr:spPr>
        <a:xfrm>
          <a:off x="12547111" y="12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83544</xdr:rowOff>
    </xdr:from>
    <xdr:to>
      <xdr:col>85</xdr:col>
      <xdr:colOff>177800</xdr:colOff>
      <xdr:row>78</xdr:row>
      <xdr:rowOff>13694</xdr:rowOff>
    </xdr:to>
    <xdr:sp macro="" textlink="">
      <xdr:nvSpPr>
        <xdr:cNvPr id="649" name="楕円 648"/>
        <xdr:cNvSpPr/>
      </xdr:nvSpPr>
      <xdr:spPr>
        <a:xfrm>
          <a:off x="16268700" y="132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61971</xdr:rowOff>
    </xdr:from>
    <xdr:ext cx="534377" cy="259045"/>
    <xdr:sp macro="" textlink="">
      <xdr:nvSpPr>
        <xdr:cNvPr id="650" name="公債費該当値テキスト"/>
        <xdr:cNvSpPr txBox="1"/>
      </xdr:nvSpPr>
      <xdr:spPr>
        <a:xfrm>
          <a:off x="16370300" y="132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15878</xdr:rowOff>
    </xdr:from>
    <xdr:to>
      <xdr:col>81</xdr:col>
      <xdr:colOff>101600</xdr:colOff>
      <xdr:row>77</xdr:row>
      <xdr:rowOff>117478</xdr:rowOff>
    </xdr:to>
    <xdr:sp macro="" textlink="">
      <xdr:nvSpPr>
        <xdr:cNvPr id="651" name="楕円 650"/>
        <xdr:cNvSpPr/>
      </xdr:nvSpPr>
      <xdr:spPr>
        <a:xfrm>
          <a:off x="15430500" y="132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108605</xdr:rowOff>
    </xdr:from>
    <xdr:ext cx="534377" cy="259045"/>
    <xdr:sp macro="" textlink="">
      <xdr:nvSpPr>
        <xdr:cNvPr id="652" name="テキスト ボックス 651"/>
        <xdr:cNvSpPr txBox="1"/>
      </xdr:nvSpPr>
      <xdr:spPr>
        <a:xfrm>
          <a:off x="15214111" y="133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12613</xdr:rowOff>
    </xdr:from>
    <xdr:to>
      <xdr:col>76</xdr:col>
      <xdr:colOff>165100</xdr:colOff>
      <xdr:row>77</xdr:row>
      <xdr:rowOff>114213</xdr:rowOff>
    </xdr:to>
    <xdr:sp macro="" textlink="">
      <xdr:nvSpPr>
        <xdr:cNvPr id="653" name="楕円 652"/>
        <xdr:cNvSpPr/>
      </xdr:nvSpPr>
      <xdr:spPr>
        <a:xfrm>
          <a:off x="14541500" y="132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105340</xdr:rowOff>
    </xdr:from>
    <xdr:ext cx="534377" cy="259045"/>
    <xdr:sp macro="" textlink="">
      <xdr:nvSpPr>
        <xdr:cNvPr id="654" name="テキスト ボックス 653"/>
        <xdr:cNvSpPr txBox="1"/>
      </xdr:nvSpPr>
      <xdr:spPr>
        <a:xfrm>
          <a:off x="14325111" y="133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27961</xdr:rowOff>
    </xdr:from>
    <xdr:to>
      <xdr:col>72</xdr:col>
      <xdr:colOff>38100</xdr:colOff>
      <xdr:row>77</xdr:row>
      <xdr:rowOff>129561</xdr:rowOff>
    </xdr:to>
    <xdr:sp macro="" textlink="">
      <xdr:nvSpPr>
        <xdr:cNvPr id="655" name="楕円 654"/>
        <xdr:cNvSpPr/>
      </xdr:nvSpPr>
      <xdr:spPr>
        <a:xfrm>
          <a:off x="13652500" y="132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120688</xdr:rowOff>
    </xdr:from>
    <xdr:ext cx="534377" cy="259045"/>
    <xdr:sp macro="" textlink="">
      <xdr:nvSpPr>
        <xdr:cNvPr id="656" name="テキスト ボックス 655"/>
        <xdr:cNvSpPr txBox="1"/>
      </xdr:nvSpPr>
      <xdr:spPr>
        <a:xfrm>
          <a:off x="13436111" y="133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156173</xdr:rowOff>
    </xdr:from>
    <xdr:to>
      <xdr:col>67</xdr:col>
      <xdr:colOff>101600</xdr:colOff>
      <xdr:row>77</xdr:row>
      <xdr:rowOff>86323</xdr:rowOff>
    </xdr:to>
    <xdr:sp macro="" textlink="">
      <xdr:nvSpPr>
        <xdr:cNvPr id="657" name="楕円 656"/>
        <xdr:cNvSpPr/>
      </xdr:nvSpPr>
      <xdr:spPr>
        <a:xfrm>
          <a:off x="12763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77450</xdr:rowOff>
    </xdr:from>
    <xdr:ext cx="534377" cy="259045"/>
    <xdr:sp macro="" textlink="">
      <xdr:nvSpPr>
        <xdr:cNvPr id="658" name="テキスト ボックス 657"/>
        <xdr:cNvSpPr txBox="1"/>
      </xdr:nvSpPr>
      <xdr:spPr>
        <a:xfrm>
          <a:off x="12547111" y="132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111109</xdr:rowOff>
    </xdr:from>
    <xdr:to>
      <xdr:col>85</xdr:col>
      <xdr:colOff>127000</xdr:colOff>
      <xdr:row>99</xdr:row>
      <xdr:rowOff>11447</xdr:rowOff>
    </xdr:to>
    <xdr:cxnSp macro="">
      <xdr:nvCxnSpPr>
        <xdr:cNvPr id="687" name="直線コネクタ 686"/>
        <xdr:cNvCxnSpPr/>
      </xdr:nvCxnSpPr>
      <xdr:spPr>
        <a:xfrm flipV="1">
          <a:off x="15481300" y="16913209"/>
          <a:ext cx="838200" cy="7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8"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11447</xdr:rowOff>
    </xdr:from>
    <xdr:to>
      <xdr:col>81</xdr:col>
      <xdr:colOff>50800</xdr:colOff>
      <xdr:row>99</xdr:row>
      <xdr:rowOff>11829</xdr:rowOff>
    </xdr:to>
    <xdr:cxnSp macro="">
      <xdr:nvCxnSpPr>
        <xdr:cNvPr id="690" name="直線コネクタ 689"/>
        <xdr:cNvCxnSpPr/>
      </xdr:nvCxnSpPr>
      <xdr:spPr>
        <a:xfrm flipV="1">
          <a:off x="14592300" y="1698499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150864</xdr:rowOff>
    </xdr:from>
    <xdr:to>
      <xdr:col>76</xdr:col>
      <xdr:colOff>114300</xdr:colOff>
      <xdr:row>99</xdr:row>
      <xdr:rowOff>11829</xdr:rowOff>
    </xdr:to>
    <xdr:cxnSp macro="">
      <xdr:nvCxnSpPr>
        <xdr:cNvPr id="693" name="直線コネクタ 692"/>
        <xdr:cNvCxnSpPr/>
      </xdr:nvCxnSpPr>
      <xdr:spPr>
        <a:xfrm>
          <a:off x="13703300" y="16952964"/>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150864</xdr:rowOff>
    </xdr:from>
    <xdr:to>
      <xdr:col>71</xdr:col>
      <xdr:colOff>177800</xdr:colOff>
      <xdr:row>98</xdr:row>
      <xdr:rowOff>156829</xdr:rowOff>
    </xdr:to>
    <xdr:cxnSp macro="">
      <xdr:nvCxnSpPr>
        <xdr:cNvPr id="696" name="直線コネクタ 695"/>
        <xdr:cNvCxnSpPr/>
      </xdr:nvCxnSpPr>
      <xdr:spPr>
        <a:xfrm flipV="1">
          <a:off x="12814300" y="16952964"/>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9" name="フローチャート: 判断 698"/>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10842</xdr:rowOff>
    </xdr:from>
    <xdr:ext cx="534377" cy="259045"/>
    <xdr:sp macro="" textlink="">
      <xdr:nvSpPr>
        <xdr:cNvPr id="700" name="テキスト ボックス 699"/>
        <xdr:cNvSpPr txBox="1"/>
      </xdr:nvSpPr>
      <xdr:spPr>
        <a:xfrm>
          <a:off x="12547111" y="166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60309</xdr:rowOff>
    </xdr:from>
    <xdr:to>
      <xdr:col>85</xdr:col>
      <xdr:colOff>177800</xdr:colOff>
      <xdr:row>98</xdr:row>
      <xdr:rowOff>161909</xdr:rowOff>
    </xdr:to>
    <xdr:sp macro="" textlink="">
      <xdr:nvSpPr>
        <xdr:cNvPr id="706" name="楕円 705"/>
        <xdr:cNvSpPr/>
      </xdr:nvSpPr>
      <xdr:spPr>
        <a:xfrm>
          <a:off x="16268700" y="1686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19686</xdr:rowOff>
    </xdr:from>
    <xdr:ext cx="534377" cy="259045"/>
    <xdr:sp macro="" textlink="">
      <xdr:nvSpPr>
        <xdr:cNvPr id="707" name="積立金該当値テキスト"/>
        <xdr:cNvSpPr txBox="1"/>
      </xdr:nvSpPr>
      <xdr:spPr>
        <a:xfrm>
          <a:off x="16370300" y="166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132097</xdr:rowOff>
    </xdr:from>
    <xdr:to>
      <xdr:col>81</xdr:col>
      <xdr:colOff>101600</xdr:colOff>
      <xdr:row>99</xdr:row>
      <xdr:rowOff>62247</xdr:rowOff>
    </xdr:to>
    <xdr:sp macro="" textlink="">
      <xdr:nvSpPr>
        <xdr:cNvPr id="708" name="楕円 707"/>
        <xdr:cNvSpPr/>
      </xdr:nvSpPr>
      <xdr:spPr>
        <a:xfrm>
          <a:off x="15430500" y="1693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53374</xdr:rowOff>
    </xdr:from>
    <xdr:ext cx="469744" cy="259045"/>
    <xdr:sp macro="" textlink="">
      <xdr:nvSpPr>
        <xdr:cNvPr id="709" name="テキスト ボックス 708"/>
        <xdr:cNvSpPr txBox="1"/>
      </xdr:nvSpPr>
      <xdr:spPr>
        <a:xfrm>
          <a:off x="15246428" y="1702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132479</xdr:rowOff>
    </xdr:from>
    <xdr:to>
      <xdr:col>76</xdr:col>
      <xdr:colOff>165100</xdr:colOff>
      <xdr:row>99</xdr:row>
      <xdr:rowOff>62629</xdr:rowOff>
    </xdr:to>
    <xdr:sp macro="" textlink="">
      <xdr:nvSpPr>
        <xdr:cNvPr id="710" name="楕円 709"/>
        <xdr:cNvSpPr/>
      </xdr:nvSpPr>
      <xdr:spPr>
        <a:xfrm>
          <a:off x="14541500" y="169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53756</xdr:rowOff>
    </xdr:from>
    <xdr:ext cx="469744" cy="259045"/>
    <xdr:sp macro="" textlink="">
      <xdr:nvSpPr>
        <xdr:cNvPr id="711" name="テキスト ボックス 710"/>
        <xdr:cNvSpPr txBox="1"/>
      </xdr:nvSpPr>
      <xdr:spPr>
        <a:xfrm>
          <a:off x="14357428" y="1702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100064</xdr:rowOff>
    </xdr:from>
    <xdr:to>
      <xdr:col>72</xdr:col>
      <xdr:colOff>38100</xdr:colOff>
      <xdr:row>99</xdr:row>
      <xdr:rowOff>30214</xdr:rowOff>
    </xdr:to>
    <xdr:sp macro="" textlink="">
      <xdr:nvSpPr>
        <xdr:cNvPr id="712" name="楕円 711"/>
        <xdr:cNvSpPr/>
      </xdr:nvSpPr>
      <xdr:spPr>
        <a:xfrm>
          <a:off x="13652500" y="169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21341</xdr:rowOff>
    </xdr:from>
    <xdr:ext cx="469744" cy="259045"/>
    <xdr:sp macro="" textlink="">
      <xdr:nvSpPr>
        <xdr:cNvPr id="713" name="テキスト ボックス 712"/>
        <xdr:cNvSpPr txBox="1"/>
      </xdr:nvSpPr>
      <xdr:spPr>
        <a:xfrm>
          <a:off x="13468428" y="169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106029</xdr:rowOff>
    </xdr:from>
    <xdr:to>
      <xdr:col>67</xdr:col>
      <xdr:colOff>101600</xdr:colOff>
      <xdr:row>99</xdr:row>
      <xdr:rowOff>36179</xdr:rowOff>
    </xdr:to>
    <xdr:sp macro="" textlink="">
      <xdr:nvSpPr>
        <xdr:cNvPr id="714" name="楕円 713"/>
        <xdr:cNvSpPr/>
      </xdr:nvSpPr>
      <xdr:spPr>
        <a:xfrm>
          <a:off x="12763500" y="169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27306</xdr:rowOff>
    </xdr:from>
    <xdr:ext cx="469744" cy="259045"/>
    <xdr:sp macro="" textlink="">
      <xdr:nvSpPr>
        <xdr:cNvPr id="715" name="テキスト ボックス 714"/>
        <xdr:cNvSpPr txBox="1"/>
      </xdr:nvSpPr>
      <xdr:spPr>
        <a:xfrm>
          <a:off x="12579428" y="1700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6" name="フローチャート: 判断 755"/>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7" name="テキスト ボックス 756"/>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98846</xdr:rowOff>
    </xdr:from>
    <xdr:to>
      <xdr:col>116</xdr:col>
      <xdr:colOff>63500</xdr:colOff>
      <xdr:row>59</xdr:row>
      <xdr:rowOff>98846</xdr:rowOff>
    </xdr:to>
    <xdr:cxnSp macro="">
      <xdr:nvCxnSpPr>
        <xdr:cNvPr id="803" name="直線コネクタ 802"/>
        <xdr:cNvCxnSpPr/>
      </xdr:nvCxnSpPr>
      <xdr:spPr>
        <a:xfrm>
          <a:off x="21323300" y="10214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83660</xdr:rowOff>
    </xdr:from>
    <xdr:to>
      <xdr:col>111</xdr:col>
      <xdr:colOff>177800</xdr:colOff>
      <xdr:row>59</xdr:row>
      <xdr:rowOff>98846</xdr:rowOff>
    </xdr:to>
    <xdr:cxnSp macro="">
      <xdr:nvCxnSpPr>
        <xdr:cNvPr id="806" name="直線コネクタ 805"/>
        <xdr:cNvCxnSpPr/>
      </xdr:nvCxnSpPr>
      <xdr:spPr>
        <a:xfrm>
          <a:off x="20434300" y="10199210"/>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83660</xdr:rowOff>
    </xdr:from>
    <xdr:to>
      <xdr:col>107</xdr:col>
      <xdr:colOff>50800</xdr:colOff>
      <xdr:row>59</xdr:row>
      <xdr:rowOff>83660</xdr:rowOff>
    </xdr:to>
    <xdr:cxnSp macro="">
      <xdr:nvCxnSpPr>
        <xdr:cNvPr id="809" name="直線コネクタ 808"/>
        <xdr:cNvCxnSpPr/>
      </xdr:nvCxnSpPr>
      <xdr:spPr>
        <a:xfrm>
          <a:off x="19545300" y="10199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83660</xdr:rowOff>
    </xdr:from>
    <xdr:to>
      <xdr:col>102</xdr:col>
      <xdr:colOff>114300</xdr:colOff>
      <xdr:row>59</xdr:row>
      <xdr:rowOff>83726</xdr:rowOff>
    </xdr:to>
    <xdr:cxnSp macro="">
      <xdr:nvCxnSpPr>
        <xdr:cNvPr id="812" name="直線コネクタ 811"/>
        <xdr:cNvCxnSpPr/>
      </xdr:nvCxnSpPr>
      <xdr:spPr>
        <a:xfrm flipV="1">
          <a:off x="18656300" y="1019921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5" name="フローチャート: 判断 814"/>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109252</xdr:rowOff>
    </xdr:from>
    <xdr:ext cx="469744" cy="259045"/>
    <xdr:sp macro="" textlink="">
      <xdr:nvSpPr>
        <xdr:cNvPr id="816" name="テキスト ボックス 815"/>
        <xdr:cNvSpPr txBox="1"/>
      </xdr:nvSpPr>
      <xdr:spPr>
        <a:xfrm>
          <a:off x="18421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48046</xdr:rowOff>
    </xdr:from>
    <xdr:to>
      <xdr:col>116</xdr:col>
      <xdr:colOff>114300</xdr:colOff>
      <xdr:row>59</xdr:row>
      <xdr:rowOff>149646</xdr:rowOff>
    </xdr:to>
    <xdr:sp macro="" textlink="">
      <xdr:nvSpPr>
        <xdr:cNvPr id="822" name="楕円 821"/>
        <xdr:cNvSpPr/>
      </xdr:nvSpPr>
      <xdr:spPr>
        <a:xfrm>
          <a:off x="22110700" y="101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134423</xdr:rowOff>
    </xdr:from>
    <xdr:ext cx="249299" cy="259045"/>
    <xdr:sp macro="" textlink="">
      <xdr:nvSpPr>
        <xdr:cNvPr id="823" name="貸付金該当値テキスト"/>
        <xdr:cNvSpPr txBox="1"/>
      </xdr:nvSpPr>
      <xdr:spPr>
        <a:xfrm>
          <a:off x="22212300" y="100785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48046</xdr:rowOff>
    </xdr:from>
    <xdr:to>
      <xdr:col>112</xdr:col>
      <xdr:colOff>38100</xdr:colOff>
      <xdr:row>59</xdr:row>
      <xdr:rowOff>149646</xdr:rowOff>
    </xdr:to>
    <xdr:sp macro="" textlink="">
      <xdr:nvSpPr>
        <xdr:cNvPr id="824" name="楕円 823"/>
        <xdr:cNvSpPr/>
      </xdr:nvSpPr>
      <xdr:spPr>
        <a:xfrm>
          <a:off x="21272500" y="101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140773</xdr:rowOff>
    </xdr:from>
    <xdr:ext cx="249299" cy="259045"/>
    <xdr:sp macro="" textlink="">
      <xdr:nvSpPr>
        <xdr:cNvPr id="825" name="テキスト ボックス 824"/>
        <xdr:cNvSpPr txBox="1"/>
      </xdr:nvSpPr>
      <xdr:spPr>
        <a:xfrm>
          <a:off x="21198650" y="10256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32860</xdr:rowOff>
    </xdr:from>
    <xdr:to>
      <xdr:col>107</xdr:col>
      <xdr:colOff>101600</xdr:colOff>
      <xdr:row>59</xdr:row>
      <xdr:rowOff>134460</xdr:rowOff>
    </xdr:to>
    <xdr:sp macro="" textlink="">
      <xdr:nvSpPr>
        <xdr:cNvPr id="826" name="楕円 825"/>
        <xdr:cNvSpPr/>
      </xdr:nvSpPr>
      <xdr:spPr>
        <a:xfrm>
          <a:off x="20383500" y="10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125587</xdr:rowOff>
    </xdr:from>
    <xdr:ext cx="378565" cy="259045"/>
    <xdr:sp macro="" textlink="">
      <xdr:nvSpPr>
        <xdr:cNvPr id="827" name="テキスト ボックス 826"/>
        <xdr:cNvSpPr txBox="1"/>
      </xdr:nvSpPr>
      <xdr:spPr>
        <a:xfrm>
          <a:off x="20245017" y="1024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32860</xdr:rowOff>
    </xdr:from>
    <xdr:to>
      <xdr:col>102</xdr:col>
      <xdr:colOff>165100</xdr:colOff>
      <xdr:row>59</xdr:row>
      <xdr:rowOff>134460</xdr:rowOff>
    </xdr:to>
    <xdr:sp macro="" textlink="">
      <xdr:nvSpPr>
        <xdr:cNvPr id="828" name="楕円 827"/>
        <xdr:cNvSpPr/>
      </xdr:nvSpPr>
      <xdr:spPr>
        <a:xfrm>
          <a:off x="19494500" y="10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125587</xdr:rowOff>
    </xdr:from>
    <xdr:ext cx="378565" cy="259045"/>
    <xdr:sp macro="" textlink="">
      <xdr:nvSpPr>
        <xdr:cNvPr id="829" name="テキスト ボックス 828"/>
        <xdr:cNvSpPr txBox="1"/>
      </xdr:nvSpPr>
      <xdr:spPr>
        <a:xfrm>
          <a:off x="19356017" y="1024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32926</xdr:rowOff>
    </xdr:from>
    <xdr:to>
      <xdr:col>98</xdr:col>
      <xdr:colOff>38100</xdr:colOff>
      <xdr:row>59</xdr:row>
      <xdr:rowOff>134526</xdr:rowOff>
    </xdr:to>
    <xdr:sp macro="" textlink="">
      <xdr:nvSpPr>
        <xdr:cNvPr id="830" name="楕円 829"/>
        <xdr:cNvSpPr/>
      </xdr:nvSpPr>
      <xdr:spPr>
        <a:xfrm>
          <a:off x="18605500" y="101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125653</xdr:rowOff>
    </xdr:from>
    <xdr:ext cx="378565" cy="259045"/>
    <xdr:sp macro="" textlink="">
      <xdr:nvSpPr>
        <xdr:cNvPr id="831" name="テキスト ボックス 830"/>
        <xdr:cNvSpPr txBox="1"/>
      </xdr:nvSpPr>
      <xdr:spPr>
        <a:xfrm>
          <a:off x="18467017" y="1024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63005</xdr:rowOff>
    </xdr:from>
    <xdr:to>
      <xdr:col>116</xdr:col>
      <xdr:colOff>63500</xdr:colOff>
      <xdr:row>74</xdr:row>
      <xdr:rowOff>77406</xdr:rowOff>
    </xdr:to>
    <xdr:cxnSp macro="">
      <xdr:nvCxnSpPr>
        <xdr:cNvPr id="861" name="直線コネクタ 860"/>
        <xdr:cNvCxnSpPr/>
      </xdr:nvCxnSpPr>
      <xdr:spPr>
        <a:xfrm flipV="1">
          <a:off x="21323300" y="12750305"/>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77406</xdr:rowOff>
    </xdr:from>
    <xdr:to>
      <xdr:col>111</xdr:col>
      <xdr:colOff>177800</xdr:colOff>
      <xdr:row>74</xdr:row>
      <xdr:rowOff>129718</xdr:rowOff>
    </xdr:to>
    <xdr:cxnSp macro="">
      <xdr:nvCxnSpPr>
        <xdr:cNvPr id="864" name="直線コネクタ 863"/>
        <xdr:cNvCxnSpPr/>
      </xdr:nvCxnSpPr>
      <xdr:spPr>
        <a:xfrm flipV="1">
          <a:off x="20434300" y="12764706"/>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129718</xdr:rowOff>
    </xdr:from>
    <xdr:to>
      <xdr:col>107</xdr:col>
      <xdr:colOff>50800</xdr:colOff>
      <xdr:row>74</xdr:row>
      <xdr:rowOff>158864</xdr:rowOff>
    </xdr:to>
    <xdr:cxnSp macro="">
      <xdr:nvCxnSpPr>
        <xdr:cNvPr id="867" name="直線コネクタ 866"/>
        <xdr:cNvCxnSpPr/>
      </xdr:nvCxnSpPr>
      <xdr:spPr>
        <a:xfrm flipV="1">
          <a:off x="19545300" y="12817018"/>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152044</xdr:rowOff>
    </xdr:from>
    <xdr:to>
      <xdr:col>102</xdr:col>
      <xdr:colOff>114300</xdr:colOff>
      <xdr:row>74</xdr:row>
      <xdr:rowOff>158864</xdr:rowOff>
    </xdr:to>
    <xdr:cxnSp macro="">
      <xdr:nvCxnSpPr>
        <xdr:cNvPr id="870" name="直線コネクタ 869"/>
        <xdr:cNvCxnSpPr/>
      </xdr:nvCxnSpPr>
      <xdr:spPr>
        <a:xfrm>
          <a:off x="18656300" y="12839344"/>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73" name="フローチャート: 判断 872"/>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73868</xdr:rowOff>
    </xdr:from>
    <xdr:ext cx="534377" cy="259045"/>
    <xdr:sp macro="" textlink="">
      <xdr:nvSpPr>
        <xdr:cNvPr id="874" name="テキスト ボックス 873"/>
        <xdr:cNvSpPr txBox="1"/>
      </xdr:nvSpPr>
      <xdr:spPr>
        <a:xfrm>
          <a:off x="18389111" y="124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12205</xdr:rowOff>
    </xdr:from>
    <xdr:to>
      <xdr:col>116</xdr:col>
      <xdr:colOff>114300</xdr:colOff>
      <xdr:row>74</xdr:row>
      <xdr:rowOff>113805</xdr:rowOff>
    </xdr:to>
    <xdr:sp macro="" textlink="">
      <xdr:nvSpPr>
        <xdr:cNvPr id="880" name="楕円 879"/>
        <xdr:cNvSpPr/>
      </xdr:nvSpPr>
      <xdr:spPr>
        <a:xfrm>
          <a:off x="22110700" y="126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35082</xdr:rowOff>
    </xdr:from>
    <xdr:ext cx="534377" cy="259045"/>
    <xdr:sp macro="" textlink="">
      <xdr:nvSpPr>
        <xdr:cNvPr id="881" name="繰出金該当値テキスト"/>
        <xdr:cNvSpPr txBox="1"/>
      </xdr:nvSpPr>
      <xdr:spPr>
        <a:xfrm>
          <a:off x="22212300" y="125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26606</xdr:rowOff>
    </xdr:from>
    <xdr:to>
      <xdr:col>112</xdr:col>
      <xdr:colOff>38100</xdr:colOff>
      <xdr:row>74</xdr:row>
      <xdr:rowOff>128206</xdr:rowOff>
    </xdr:to>
    <xdr:sp macro="" textlink="">
      <xdr:nvSpPr>
        <xdr:cNvPr id="882" name="楕円 881"/>
        <xdr:cNvSpPr/>
      </xdr:nvSpPr>
      <xdr:spPr>
        <a:xfrm>
          <a:off x="21272500" y="127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144733</xdr:rowOff>
    </xdr:from>
    <xdr:ext cx="534377" cy="259045"/>
    <xdr:sp macro="" textlink="">
      <xdr:nvSpPr>
        <xdr:cNvPr id="883" name="テキスト ボックス 882"/>
        <xdr:cNvSpPr txBox="1"/>
      </xdr:nvSpPr>
      <xdr:spPr>
        <a:xfrm>
          <a:off x="21056111" y="124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78918</xdr:rowOff>
    </xdr:from>
    <xdr:to>
      <xdr:col>107</xdr:col>
      <xdr:colOff>101600</xdr:colOff>
      <xdr:row>75</xdr:row>
      <xdr:rowOff>9068</xdr:rowOff>
    </xdr:to>
    <xdr:sp macro="" textlink="">
      <xdr:nvSpPr>
        <xdr:cNvPr id="884" name="楕円 883"/>
        <xdr:cNvSpPr/>
      </xdr:nvSpPr>
      <xdr:spPr>
        <a:xfrm>
          <a:off x="20383500" y="127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25595</xdr:rowOff>
    </xdr:from>
    <xdr:ext cx="534377" cy="259045"/>
    <xdr:sp macro="" textlink="">
      <xdr:nvSpPr>
        <xdr:cNvPr id="885" name="テキスト ボックス 884"/>
        <xdr:cNvSpPr txBox="1"/>
      </xdr:nvSpPr>
      <xdr:spPr>
        <a:xfrm>
          <a:off x="20167111" y="12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108064</xdr:rowOff>
    </xdr:from>
    <xdr:to>
      <xdr:col>102</xdr:col>
      <xdr:colOff>165100</xdr:colOff>
      <xdr:row>75</xdr:row>
      <xdr:rowOff>38214</xdr:rowOff>
    </xdr:to>
    <xdr:sp macro="" textlink="">
      <xdr:nvSpPr>
        <xdr:cNvPr id="886" name="楕円 885"/>
        <xdr:cNvSpPr/>
      </xdr:nvSpPr>
      <xdr:spPr>
        <a:xfrm>
          <a:off x="19494500" y="127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54741</xdr:rowOff>
    </xdr:from>
    <xdr:ext cx="534377" cy="259045"/>
    <xdr:sp macro="" textlink="">
      <xdr:nvSpPr>
        <xdr:cNvPr id="887" name="テキスト ボックス 886"/>
        <xdr:cNvSpPr txBox="1"/>
      </xdr:nvSpPr>
      <xdr:spPr>
        <a:xfrm>
          <a:off x="19278111" y="125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101244</xdr:rowOff>
    </xdr:from>
    <xdr:to>
      <xdr:col>98</xdr:col>
      <xdr:colOff>38100</xdr:colOff>
      <xdr:row>75</xdr:row>
      <xdr:rowOff>31394</xdr:rowOff>
    </xdr:to>
    <xdr:sp macro="" textlink="">
      <xdr:nvSpPr>
        <xdr:cNvPr id="888" name="楕円 887"/>
        <xdr:cNvSpPr/>
      </xdr:nvSpPr>
      <xdr:spPr>
        <a:xfrm>
          <a:off x="18605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22521</xdr:rowOff>
    </xdr:from>
    <xdr:ext cx="534377" cy="259045"/>
    <xdr:sp macro="" textlink="">
      <xdr:nvSpPr>
        <xdr:cNvPr id="889" name="テキスト ボックス 888"/>
        <xdr:cNvSpPr txBox="1"/>
      </xdr:nvSpPr>
      <xdr:spPr>
        <a:xfrm>
          <a:off x="18389111" y="128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prstClr val="black"/>
              </a:solidFill>
              <a:effectLst/>
              <a:uLnTx/>
              <a:uFillTx/>
              <a:latin typeface="+mn-lt"/>
              <a:ea typeface="+mn-ea"/>
              <a:cs typeface="+mn-cs"/>
            </a:rPr>
            <a:t>人件費は</a:t>
          </a:r>
          <a:r>
            <a:rPr kumimoji="0" lang="ja-JP"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選挙実施に伴い時間外勤務手当</a:t>
          </a:r>
          <a:r>
            <a:rPr kumimoji="0" lang="ja-JP" altLang="ja-JP" sz="1050" b="0" i="0" u="none" strike="noStrike" kern="0" cap="none" spc="0" normalizeH="0" baseline="0" noProof="0">
              <a:ln>
                <a:noFill/>
              </a:ln>
              <a:solidFill>
                <a:prstClr val="black"/>
              </a:solidFill>
              <a:effectLst/>
              <a:uLnTx/>
              <a:uFillTx/>
              <a:latin typeface="+mn-lt"/>
              <a:ea typeface="+mn-ea"/>
              <a:cs typeface="+mn-cs"/>
            </a:rPr>
            <a:t>が増加</a:t>
          </a:r>
          <a:r>
            <a:rPr kumimoji="0" lang="ja-JP" altLang="en-US" sz="1050" b="0" i="0" u="none" strike="noStrike" kern="0" cap="none" spc="0" normalizeH="0" baseline="0" noProof="0">
              <a:ln>
                <a:noFill/>
              </a:ln>
              <a:solidFill>
                <a:prstClr val="black"/>
              </a:solidFill>
              <a:effectLst/>
              <a:uLnTx/>
              <a:uFillTx/>
              <a:latin typeface="+mn-lt"/>
              <a:ea typeface="+mn-ea"/>
              <a:cs typeface="+mn-cs"/>
            </a:rPr>
            <a:t>したことなどから、分子である人件費の総額は</a:t>
          </a:r>
          <a:r>
            <a:rPr kumimoji="0" lang="en-US" altLang="ja-JP" sz="1050" b="0" i="0" u="none" strike="noStrike" kern="0" cap="none" spc="0" normalizeH="0" baseline="0" noProof="0">
              <a:ln>
                <a:noFill/>
              </a:ln>
              <a:solidFill>
                <a:prstClr val="black"/>
              </a:solidFill>
              <a:effectLst/>
              <a:uLnTx/>
              <a:uFillTx/>
              <a:latin typeface="+mn-lt"/>
              <a:ea typeface="+mn-ea"/>
              <a:cs typeface="+mn-cs"/>
            </a:rPr>
            <a:t>0.7</a:t>
          </a:r>
          <a:r>
            <a:rPr kumimoji="0" lang="ja-JP" altLang="en-US" sz="1050" b="0" i="0" u="none" strike="noStrike" kern="0" cap="none" spc="0" normalizeH="0" baseline="0" noProof="0">
              <a:ln>
                <a:noFill/>
              </a:ln>
              <a:solidFill>
                <a:prstClr val="black"/>
              </a:solidFill>
              <a:effectLst/>
              <a:uLnTx/>
              <a:uFillTx/>
              <a:latin typeface="+mn-lt"/>
              <a:ea typeface="+mn-ea"/>
              <a:cs typeface="+mn-cs"/>
            </a:rPr>
            <a:t>％増加したが、この分子の増加分を分母となる人口が前年度に比べて伸びた分が上回ったことから</a:t>
          </a:r>
          <a:r>
            <a:rPr kumimoji="0" lang="ja-JP" altLang="ja-JP" sz="1050" b="0" i="0" u="none" strike="noStrike" kern="0" cap="none" spc="0" normalizeH="0" baseline="0" noProof="0">
              <a:ln>
                <a:noFill/>
              </a:ln>
              <a:solidFill>
                <a:prstClr val="black"/>
              </a:solidFill>
              <a:effectLst/>
              <a:uLnTx/>
              <a:uFillTx/>
              <a:latin typeface="+mn-lt"/>
              <a:ea typeface="+mn-ea"/>
              <a:cs typeface="+mn-cs"/>
            </a:rPr>
            <a:t>、前年度と比べて</a:t>
          </a:r>
          <a:r>
            <a:rPr kumimoji="0" lang="en-US" altLang="ja-JP" sz="1050" b="0" i="0" u="none" strike="noStrike" kern="0" cap="none" spc="0" normalizeH="0" baseline="0" noProof="0">
              <a:ln>
                <a:noFill/>
              </a:ln>
              <a:solidFill>
                <a:prstClr val="black"/>
              </a:solidFill>
              <a:effectLst/>
              <a:uLnTx/>
              <a:uFillTx/>
              <a:latin typeface="+mn-lt"/>
              <a:ea typeface="+mn-ea"/>
              <a:cs typeface="+mn-cs"/>
            </a:rPr>
            <a:t>293</a:t>
          </a:r>
          <a:r>
            <a:rPr kumimoji="0" lang="ja-JP" altLang="en-US" sz="1050" b="0" i="0" u="none" strike="noStrike" kern="0" cap="none" spc="0" normalizeH="0" baseline="0" noProof="0">
              <a:ln>
                <a:noFill/>
              </a:ln>
              <a:solidFill>
                <a:prstClr val="black"/>
              </a:solidFill>
              <a:effectLst/>
              <a:uLnTx/>
              <a:uFillTx/>
              <a:latin typeface="+mn-lt"/>
              <a:ea typeface="+mn-ea"/>
              <a:cs typeface="+mn-cs"/>
            </a:rPr>
            <a:t>円増加した</a:t>
          </a:r>
          <a:r>
            <a:rPr kumimoji="0" lang="ja-JP" altLang="ja-JP" sz="1050" b="0" i="0" u="none" strike="noStrike" kern="0" cap="none" spc="0" normalizeH="0" baseline="0" noProof="0">
              <a:ln>
                <a:noFill/>
              </a:ln>
              <a:solidFill>
                <a:prstClr val="black"/>
              </a:solidFill>
              <a:effectLst/>
              <a:uLnTx/>
              <a:uFillTx/>
              <a:latin typeface="+mn-lt"/>
              <a:ea typeface="+mn-ea"/>
              <a:cs typeface="+mn-cs"/>
            </a:rPr>
            <a:t>。物件費は</a:t>
          </a:r>
          <a:r>
            <a:rPr kumimoji="0" lang="ja-JP" altLang="en-US" sz="1050" b="0" i="0" u="none" strike="noStrike" kern="0" cap="none" spc="0" normalizeH="0" baseline="0" noProof="0">
              <a:ln>
                <a:noFill/>
              </a:ln>
              <a:solidFill>
                <a:prstClr val="black"/>
              </a:solidFill>
              <a:effectLst/>
              <a:uLnTx/>
              <a:uFillTx/>
              <a:latin typeface="+mn-lt"/>
              <a:ea typeface="+mn-ea"/>
              <a:cs typeface="+mn-cs"/>
            </a:rPr>
            <a:t>、プレミアム付商品券事業実施委託、庁内情報系システム機器更新作業委託の増など</a:t>
          </a:r>
          <a:r>
            <a:rPr kumimoji="0" lang="ja-JP" altLang="ja-JP" sz="1050" b="0" i="0" u="none" strike="noStrike" kern="0" cap="none" spc="0" normalizeH="0" baseline="0" noProof="0">
              <a:ln>
                <a:noFill/>
              </a:ln>
              <a:solidFill>
                <a:prstClr val="black"/>
              </a:solidFill>
              <a:effectLst/>
              <a:uLnTx/>
              <a:uFillTx/>
              <a:latin typeface="+mn-lt"/>
              <a:ea typeface="+mn-ea"/>
              <a:cs typeface="+mn-cs"/>
            </a:rPr>
            <a:t>により、前年度と比べて</a:t>
          </a:r>
          <a:r>
            <a:rPr kumimoji="0" lang="en-US" altLang="ja-JP" sz="1050" b="0" i="0" u="none" strike="noStrike" kern="0" cap="none" spc="0" normalizeH="0" baseline="0" noProof="0">
              <a:ln>
                <a:noFill/>
              </a:ln>
              <a:solidFill>
                <a:prstClr val="black"/>
              </a:solidFill>
              <a:effectLst/>
              <a:uLnTx/>
              <a:uFillTx/>
              <a:latin typeface="+mn-lt"/>
              <a:ea typeface="+mn-ea"/>
              <a:cs typeface="+mn-cs"/>
            </a:rPr>
            <a:t>2,585</a:t>
          </a:r>
          <a:r>
            <a:rPr kumimoji="0" lang="ja-JP" altLang="ja-JP" sz="1050" b="0" i="0" u="none" strike="noStrike" kern="0" cap="none" spc="0" normalizeH="0" baseline="0" noProof="0">
              <a:ln>
                <a:noFill/>
              </a:ln>
              <a:solidFill>
                <a:prstClr val="black"/>
              </a:solidFill>
              <a:effectLst/>
              <a:uLnTx/>
              <a:uFillTx/>
              <a:latin typeface="+mn-lt"/>
              <a:ea typeface="+mn-ea"/>
              <a:cs typeface="+mn-cs"/>
            </a:rPr>
            <a:t>円</a:t>
          </a:r>
          <a:r>
            <a:rPr kumimoji="0" lang="ja-JP" altLang="en-US" sz="1050" b="0" i="0" u="none" strike="noStrike" kern="0" cap="none" spc="0" normalizeH="0" baseline="0" noProof="0">
              <a:ln>
                <a:noFill/>
              </a:ln>
              <a:solidFill>
                <a:prstClr val="black"/>
              </a:solidFill>
              <a:effectLst/>
              <a:uLnTx/>
              <a:uFillTx/>
              <a:latin typeface="+mn-lt"/>
              <a:ea typeface="+mn-ea"/>
              <a:cs typeface="+mn-cs"/>
            </a:rPr>
            <a:t>増加した</a:t>
          </a:r>
          <a:r>
            <a:rPr kumimoji="0" lang="ja-JP" altLang="ja-JP" sz="1050" b="0" i="0" u="none" strike="noStrike" kern="0" cap="none" spc="0" normalizeH="0" baseline="0" noProof="0">
              <a:ln>
                <a:noFill/>
              </a:ln>
              <a:solidFill>
                <a:prstClr val="black"/>
              </a:solidFill>
              <a:effectLst/>
              <a:uLnTx/>
              <a:uFillTx/>
              <a:latin typeface="+mn-lt"/>
              <a:ea typeface="+mn-ea"/>
              <a:cs typeface="+mn-cs"/>
            </a:rPr>
            <a:t>。維持補修費は、市道維持補修の</a:t>
          </a:r>
          <a:r>
            <a:rPr kumimoji="0" lang="ja-JP" altLang="en-US" sz="1050" b="0" i="0" u="none" strike="noStrike" kern="0" cap="none" spc="0" normalizeH="0" baseline="0" noProof="0">
              <a:ln>
                <a:noFill/>
              </a:ln>
              <a:solidFill>
                <a:prstClr val="black"/>
              </a:solidFill>
              <a:effectLst/>
              <a:uLnTx/>
              <a:uFillTx/>
              <a:latin typeface="+mn-lt"/>
              <a:ea typeface="+mn-ea"/>
              <a:cs typeface="+mn-cs"/>
            </a:rPr>
            <a:t>増</a:t>
          </a:r>
          <a:r>
            <a:rPr kumimoji="0" lang="ja-JP" altLang="ja-JP" sz="1050" b="0" i="0" u="none" strike="noStrike" kern="0" cap="none" spc="0" normalizeH="0" baseline="0" noProof="0">
              <a:ln>
                <a:noFill/>
              </a:ln>
              <a:solidFill>
                <a:prstClr val="black"/>
              </a:solidFill>
              <a:effectLst/>
              <a:uLnTx/>
              <a:uFillTx/>
              <a:latin typeface="+mn-lt"/>
              <a:ea typeface="+mn-ea"/>
              <a:cs typeface="+mn-cs"/>
            </a:rPr>
            <a:t>などにより</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前年度と比べて</a:t>
          </a:r>
          <a:r>
            <a:rPr kumimoji="0" lang="en-US" altLang="ja-JP" sz="1050" b="0" i="0" u="none" strike="noStrike" kern="0" cap="none" spc="0" normalizeH="0" baseline="0" noProof="0">
              <a:ln>
                <a:noFill/>
              </a:ln>
              <a:solidFill>
                <a:prstClr val="black"/>
              </a:solidFill>
              <a:effectLst/>
              <a:uLnTx/>
              <a:uFillTx/>
              <a:latin typeface="+mn-lt"/>
              <a:ea typeface="+mn-ea"/>
              <a:cs typeface="+mn-cs"/>
            </a:rPr>
            <a:t>133</a:t>
          </a:r>
          <a:r>
            <a:rPr kumimoji="0" lang="ja-JP" altLang="en-US" sz="1050" b="0" i="0" u="none" strike="noStrike" kern="0" cap="none" spc="0" normalizeH="0" baseline="0" noProof="0">
              <a:ln>
                <a:noFill/>
              </a:ln>
              <a:solidFill>
                <a:prstClr val="black"/>
              </a:solidFill>
              <a:effectLst/>
              <a:uLnTx/>
              <a:uFillTx/>
              <a:latin typeface="+mn-lt"/>
              <a:ea typeface="+mn-ea"/>
              <a:cs typeface="+mn-cs"/>
            </a:rPr>
            <a:t>円増加となった。扶助費は、</a:t>
          </a:r>
          <a:r>
            <a:rPr kumimoji="1" lang="ja-JP" altLang="ja-JP" sz="1050" b="0" i="0" u="none" strike="noStrike" kern="0" cap="none" spc="0" normalizeH="0" baseline="0" noProof="0">
              <a:ln>
                <a:noFill/>
              </a:ln>
              <a:solidFill>
                <a:prstClr val="black"/>
              </a:solidFill>
              <a:effectLst/>
              <a:uLnTx/>
              <a:uFillTx/>
              <a:latin typeface="+mn-lt"/>
              <a:ea typeface="+mn-ea"/>
              <a:cs typeface="+mn-cs"/>
            </a:rPr>
            <a:t>保育運営費</a:t>
          </a:r>
          <a:r>
            <a:rPr kumimoji="0" lang="ja-JP" altLang="ja-JP" sz="1050" b="0" i="0" u="none" strike="noStrike" kern="0" cap="none" spc="0" normalizeH="0" baseline="0" noProof="0">
              <a:ln>
                <a:noFill/>
              </a:ln>
              <a:solidFill>
                <a:prstClr val="black"/>
              </a:solidFill>
              <a:effectLst/>
              <a:uLnTx/>
              <a:uFillTx/>
              <a:latin typeface="+mn-lt"/>
              <a:ea typeface="+mn-ea"/>
              <a:cs typeface="+mn-cs"/>
            </a:rPr>
            <a:t>、障害福祉サービス費が増加したことなどが主な要因で</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前年度と比べて</a:t>
          </a:r>
          <a:r>
            <a:rPr kumimoji="0" lang="en-US" altLang="ja-JP" sz="1050" b="0" i="0" u="none" strike="noStrike" kern="0" cap="none" spc="0" normalizeH="0" baseline="0" noProof="0">
              <a:ln>
                <a:noFill/>
              </a:ln>
              <a:solidFill>
                <a:prstClr val="black"/>
              </a:solidFill>
              <a:effectLst/>
              <a:uLnTx/>
              <a:uFillTx/>
              <a:latin typeface="+mn-lt"/>
              <a:ea typeface="+mn-ea"/>
              <a:cs typeface="+mn-cs"/>
            </a:rPr>
            <a:t>7,576</a:t>
          </a:r>
          <a:r>
            <a:rPr kumimoji="0" lang="ja-JP" altLang="en-US" sz="1050" b="0" i="0" u="none" strike="noStrike" kern="0" cap="none" spc="0" normalizeH="0" baseline="0" noProof="0">
              <a:ln>
                <a:noFill/>
              </a:ln>
              <a:solidFill>
                <a:prstClr val="black"/>
              </a:solidFill>
              <a:effectLst/>
              <a:uLnTx/>
              <a:uFillTx/>
              <a:latin typeface="+mn-lt"/>
              <a:ea typeface="+mn-ea"/>
              <a:cs typeface="+mn-cs"/>
            </a:rPr>
            <a:t>円増加となった。</a:t>
          </a:r>
          <a:r>
            <a:rPr kumimoji="0" lang="ja-JP" altLang="ja-JP" sz="1050" b="0" i="0" u="none" strike="noStrike" kern="0" cap="none" spc="0" normalizeH="0" baseline="0" noProof="0">
              <a:ln>
                <a:noFill/>
              </a:ln>
              <a:solidFill>
                <a:prstClr val="black"/>
              </a:solidFill>
              <a:effectLst/>
              <a:uLnTx/>
              <a:uFillTx/>
              <a:latin typeface="+mn-lt"/>
              <a:ea typeface="+mn-ea"/>
              <a:cs typeface="+mn-cs"/>
            </a:rPr>
            <a:t>補助費等は</a:t>
          </a:r>
          <a:r>
            <a:rPr kumimoji="0" lang="ja-JP" altLang="en-US" sz="1050" b="0" i="0" u="none" strike="noStrike" kern="0" cap="none" spc="0" normalizeH="0" baseline="0" noProof="0">
              <a:ln>
                <a:noFill/>
              </a:ln>
              <a:solidFill>
                <a:prstClr val="black"/>
              </a:solidFill>
              <a:effectLst/>
              <a:uLnTx/>
              <a:uFillTx/>
              <a:latin typeface="+mn-lt"/>
              <a:ea typeface="+mn-ea"/>
              <a:cs typeface="+mn-cs"/>
            </a:rPr>
            <a:t>、私立幼稚園等園児保護者補助金、柳泉園組合負担金</a:t>
          </a:r>
          <a:r>
            <a:rPr kumimoji="0" lang="ja-JP" altLang="ja-JP" sz="1050" b="0" i="0" u="none" strike="noStrike" kern="0" cap="none" spc="0" normalizeH="0" baseline="0" noProof="0">
              <a:ln>
                <a:noFill/>
              </a:ln>
              <a:solidFill>
                <a:prstClr val="black"/>
              </a:solidFill>
              <a:effectLst/>
              <a:uLnTx/>
              <a:uFillTx/>
              <a:latin typeface="+mn-lt"/>
              <a:ea typeface="+mn-ea"/>
              <a:cs typeface="+mn-cs"/>
            </a:rPr>
            <a:t>の減少などに伴い</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前年度と比べて</a:t>
          </a:r>
          <a:r>
            <a:rPr kumimoji="0" lang="en-US" altLang="ja-JP" sz="1050" b="0" i="0" u="none" strike="noStrike" kern="0" cap="none" spc="0" normalizeH="0" baseline="0" noProof="0">
              <a:ln>
                <a:noFill/>
              </a:ln>
              <a:solidFill>
                <a:prstClr val="black"/>
              </a:solidFill>
              <a:effectLst/>
              <a:uLnTx/>
              <a:uFillTx/>
              <a:latin typeface="+mn-lt"/>
              <a:ea typeface="+mn-ea"/>
              <a:cs typeface="+mn-cs"/>
            </a:rPr>
            <a:t>144</a:t>
          </a:r>
          <a:r>
            <a:rPr kumimoji="0" lang="ja-JP" altLang="ja-JP" sz="1050" b="0" i="0" u="none" strike="noStrike" kern="0" cap="none" spc="0" normalizeH="0" baseline="0" noProof="0">
              <a:ln>
                <a:noFill/>
              </a:ln>
              <a:solidFill>
                <a:prstClr val="black"/>
              </a:solidFill>
              <a:effectLst/>
              <a:uLnTx/>
              <a:uFillTx/>
              <a:latin typeface="+mn-lt"/>
              <a:ea typeface="+mn-ea"/>
              <a:cs typeface="+mn-cs"/>
            </a:rPr>
            <a:t>円</a:t>
          </a:r>
          <a:r>
            <a:rPr kumimoji="0" lang="ja-JP" altLang="en-US" sz="1050" b="0" i="0" u="none" strike="noStrike" kern="0" cap="none" spc="0" normalizeH="0" baseline="0" noProof="0">
              <a:ln>
                <a:noFill/>
              </a:ln>
              <a:solidFill>
                <a:prstClr val="black"/>
              </a:solidFill>
              <a:effectLst/>
              <a:uLnTx/>
              <a:uFillTx/>
              <a:latin typeface="+mn-lt"/>
              <a:ea typeface="+mn-ea"/>
              <a:cs typeface="+mn-cs"/>
            </a:rPr>
            <a:t>減少</a:t>
          </a:r>
          <a:r>
            <a:rPr kumimoji="0" lang="ja-JP" altLang="ja-JP" sz="1050" b="0" i="0" u="none" strike="noStrike" kern="0" cap="none" spc="0" normalizeH="0" baseline="0" noProof="0">
              <a:ln>
                <a:noFill/>
              </a:ln>
              <a:solidFill>
                <a:prstClr val="black"/>
              </a:solidFill>
              <a:effectLst/>
              <a:uLnTx/>
              <a:uFillTx/>
              <a:latin typeface="+mn-lt"/>
              <a:ea typeface="+mn-ea"/>
              <a:cs typeface="+mn-cs"/>
            </a:rPr>
            <a:t>している。普通建設事業費は、</a:t>
          </a:r>
          <a:r>
            <a:rPr kumimoji="0" lang="ja-JP" altLang="en-US" sz="1050" b="0" i="0" u="none" strike="noStrike" kern="0" cap="none" spc="0" normalizeH="0" baseline="0" noProof="0">
              <a:ln>
                <a:noFill/>
              </a:ln>
              <a:solidFill>
                <a:prstClr val="black"/>
              </a:solidFill>
              <a:effectLst/>
              <a:uLnTx/>
              <a:uFillTx/>
              <a:latin typeface="+mn-lt"/>
              <a:ea typeface="+mn-ea"/>
              <a:cs typeface="+mn-cs"/>
            </a:rPr>
            <a:t>更新整備として、大規模・中規模改造事業（第二小学校・大門中学校・東中学校）、西部地域センター改修事業、生涯学習センタートイレ改修事業、新規整備として、東村山都市計画道路</a:t>
          </a:r>
          <a:r>
            <a:rPr kumimoji="0" lang="en-US" altLang="ja-JP" sz="1050" b="0" i="0" u="none" strike="noStrike" kern="0" cap="none" spc="0" normalizeH="0" baseline="0" noProof="0">
              <a:ln>
                <a:noFill/>
              </a:ln>
              <a:solidFill>
                <a:prstClr val="black"/>
              </a:solidFill>
              <a:effectLst/>
              <a:uLnTx/>
              <a:uFillTx/>
              <a:latin typeface="+mn-lt"/>
              <a:ea typeface="+mn-ea"/>
              <a:cs typeface="+mn-cs"/>
            </a:rPr>
            <a:t>3</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en-US" altLang="ja-JP" sz="1050" b="0" i="0" u="none" strike="noStrike" kern="0" cap="none" spc="0" normalizeH="0" baseline="0" noProof="0">
              <a:ln>
                <a:noFill/>
              </a:ln>
              <a:solidFill>
                <a:prstClr val="black"/>
              </a:solidFill>
              <a:effectLst/>
              <a:uLnTx/>
              <a:uFillTx/>
              <a:latin typeface="+mn-lt"/>
              <a:ea typeface="+mn-ea"/>
              <a:cs typeface="+mn-cs"/>
            </a:rPr>
            <a:t>4</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en-US" altLang="ja-JP" sz="1050" b="0" i="0" u="none" strike="noStrike" kern="0" cap="none" spc="0" normalizeH="0" baseline="0" noProof="0">
              <a:ln>
                <a:noFill/>
              </a:ln>
              <a:solidFill>
                <a:prstClr val="black"/>
              </a:solidFill>
              <a:effectLst/>
              <a:uLnTx/>
              <a:uFillTx/>
              <a:latin typeface="+mn-lt"/>
              <a:ea typeface="+mn-ea"/>
              <a:cs typeface="+mn-cs"/>
            </a:rPr>
            <a:t>13</a:t>
          </a:r>
          <a:r>
            <a:rPr kumimoji="0" lang="ja-JP" altLang="en-US" sz="1050" b="0" i="0" u="none" strike="noStrike" kern="0" cap="none" spc="0" normalizeH="0" baseline="0" noProof="0">
              <a:ln>
                <a:noFill/>
              </a:ln>
              <a:solidFill>
                <a:prstClr val="black"/>
              </a:solidFill>
              <a:effectLst/>
              <a:uLnTx/>
              <a:uFillTx/>
              <a:latin typeface="+mn-lt"/>
              <a:ea typeface="+mn-ea"/>
              <a:cs typeface="+mn-cs"/>
            </a:rPr>
            <a:t>及び</a:t>
          </a:r>
          <a:r>
            <a:rPr kumimoji="0" lang="en-US" altLang="ja-JP" sz="1050" b="0" i="0" u="none" strike="noStrike" kern="0" cap="none" spc="0" normalizeH="0" baseline="0" noProof="0">
              <a:ln>
                <a:noFill/>
              </a:ln>
              <a:solidFill>
                <a:prstClr val="black"/>
              </a:solidFill>
              <a:effectLst/>
              <a:uLnTx/>
              <a:uFillTx/>
              <a:latin typeface="+mn-lt"/>
              <a:ea typeface="+mn-ea"/>
              <a:cs typeface="+mn-cs"/>
            </a:rPr>
            <a:t>3</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en-US" altLang="ja-JP" sz="1050" b="0" i="0" u="none" strike="noStrike" kern="0" cap="none" spc="0" normalizeH="0" baseline="0" noProof="0">
              <a:ln>
                <a:noFill/>
              </a:ln>
              <a:solidFill>
                <a:prstClr val="black"/>
              </a:solidFill>
              <a:effectLst/>
              <a:uLnTx/>
              <a:uFillTx/>
              <a:latin typeface="+mn-lt"/>
              <a:ea typeface="+mn-ea"/>
              <a:cs typeface="+mn-cs"/>
            </a:rPr>
            <a:t>4</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en-US" altLang="ja-JP" sz="1050" b="0" i="0" u="none" strike="noStrike" kern="0" cap="none" spc="0" normalizeH="0" baseline="0" noProof="0">
              <a:ln>
                <a:noFill/>
              </a:ln>
              <a:solidFill>
                <a:prstClr val="black"/>
              </a:solidFill>
              <a:effectLst/>
              <a:uLnTx/>
              <a:uFillTx/>
              <a:latin typeface="+mn-lt"/>
              <a:ea typeface="+mn-ea"/>
              <a:cs typeface="+mn-cs"/>
            </a:rPr>
            <a:t>21</a:t>
          </a:r>
          <a:r>
            <a:rPr kumimoji="0" lang="ja-JP" altLang="en-US" sz="1050" b="0" i="0" u="none" strike="noStrike" kern="0" cap="none" spc="0" normalizeH="0" baseline="0" noProof="0">
              <a:ln>
                <a:noFill/>
              </a:ln>
              <a:solidFill>
                <a:prstClr val="black"/>
              </a:solidFill>
              <a:effectLst/>
              <a:uLnTx/>
              <a:uFillTx/>
              <a:latin typeface="+mn-lt"/>
              <a:ea typeface="+mn-ea"/>
              <a:cs typeface="+mn-cs"/>
            </a:rPr>
            <a:t>号線整備事業、上の原屋外運動施設整備事業などを実施したものの</a:t>
          </a:r>
          <a:r>
            <a:rPr kumimoji="0" lang="ja-JP" altLang="ja-JP" sz="1050" b="0" i="0" u="none" strike="noStrike" kern="0" cap="none" spc="0" normalizeH="0" baseline="0" noProof="0">
              <a:ln>
                <a:noFill/>
              </a:ln>
              <a:solidFill>
                <a:prstClr val="black"/>
              </a:solidFill>
              <a:effectLst/>
              <a:uLnTx/>
              <a:uFillTx/>
              <a:latin typeface="+mn-lt"/>
              <a:ea typeface="+mn-ea"/>
              <a:cs typeface="+mn-cs"/>
            </a:rPr>
            <a:t>、前年度と比べて全体として</a:t>
          </a:r>
          <a:r>
            <a:rPr kumimoji="0" lang="ja-JP" altLang="en-US" sz="1050" b="0" i="0" u="none" strike="noStrike" kern="0" cap="none" spc="0" normalizeH="0" baseline="0" noProof="0">
              <a:ln>
                <a:noFill/>
              </a:ln>
              <a:solidFill>
                <a:prstClr val="black"/>
              </a:solidFill>
              <a:effectLst/>
              <a:uLnTx/>
              <a:uFillTx/>
              <a:latin typeface="+mn-lt"/>
              <a:ea typeface="+mn-ea"/>
              <a:cs typeface="+mn-cs"/>
            </a:rPr>
            <a:t>は</a:t>
          </a:r>
          <a:r>
            <a:rPr kumimoji="0" lang="en-US" altLang="ja-JP" sz="1050" b="0" i="0" u="none" strike="noStrike" kern="0" cap="none" spc="0" normalizeH="0" baseline="0" noProof="0">
              <a:ln>
                <a:noFill/>
              </a:ln>
              <a:solidFill>
                <a:prstClr val="black"/>
              </a:solidFill>
              <a:effectLst/>
              <a:uLnTx/>
              <a:uFillTx/>
              <a:latin typeface="+mn-lt"/>
              <a:ea typeface="+mn-ea"/>
              <a:cs typeface="+mn-cs"/>
            </a:rPr>
            <a:t>7,372</a:t>
          </a:r>
          <a:r>
            <a:rPr kumimoji="0" lang="ja-JP" altLang="ja-JP" sz="1050" b="0" i="0" u="none" strike="noStrike" kern="0" cap="none" spc="0" normalizeH="0" baseline="0" noProof="0">
              <a:ln>
                <a:noFill/>
              </a:ln>
              <a:solidFill>
                <a:prstClr val="black"/>
              </a:solidFill>
              <a:effectLst/>
              <a:uLnTx/>
              <a:uFillTx/>
              <a:latin typeface="+mn-lt"/>
              <a:ea typeface="+mn-ea"/>
              <a:cs typeface="+mn-cs"/>
            </a:rPr>
            <a:t>円</a:t>
          </a:r>
          <a:r>
            <a:rPr kumimoji="0" lang="ja-JP" altLang="en-US" sz="1050" b="0" i="0" u="none" strike="noStrike" kern="0" cap="none" spc="0" normalizeH="0" baseline="0" noProof="0">
              <a:ln>
                <a:noFill/>
              </a:ln>
              <a:solidFill>
                <a:prstClr val="black"/>
              </a:solidFill>
              <a:effectLst/>
              <a:uLnTx/>
              <a:uFillTx/>
              <a:latin typeface="+mn-lt"/>
              <a:ea typeface="+mn-ea"/>
              <a:cs typeface="+mn-cs"/>
            </a:rPr>
            <a:t>減少</a:t>
          </a:r>
          <a:r>
            <a:rPr kumimoji="0" lang="ja-JP" altLang="ja-JP" sz="1050" b="0" i="0" u="none" strike="noStrike" kern="0" cap="none" spc="0" normalizeH="0" baseline="0" noProof="0">
              <a:ln>
                <a:noFill/>
              </a:ln>
              <a:solidFill>
                <a:prstClr val="black"/>
              </a:solidFill>
              <a:effectLst/>
              <a:uLnTx/>
              <a:uFillTx/>
              <a:latin typeface="+mn-lt"/>
              <a:ea typeface="+mn-ea"/>
              <a:cs typeface="+mn-cs"/>
            </a:rPr>
            <a:t>している。公債費は</a:t>
          </a:r>
          <a:r>
            <a:rPr kumimoji="0" lang="ja-JP" altLang="en-US" sz="1050" b="0" i="0" u="none" strike="noStrike" kern="0" cap="none" spc="0" normalizeH="0" baseline="0" noProof="0">
              <a:ln>
                <a:noFill/>
              </a:ln>
              <a:solidFill>
                <a:prstClr val="black"/>
              </a:solidFill>
              <a:effectLst/>
              <a:uLnTx/>
              <a:uFillTx/>
              <a:latin typeface="+mn-lt"/>
              <a:ea typeface="+mn-ea"/>
              <a:cs typeface="+mn-cs"/>
            </a:rPr>
            <a:t>、償還元金及び利子がともに</a:t>
          </a:r>
          <a:r>
            <a:rPr kumimoji="0" lang="ja-JP" altLang="ja-JP" sz="1050" b="0" i="0" u="none" strike="noStrike" kern="0" cap="none" spc="0" normalizeH="0" baseline="0" noProof="0">
              <a:ln>
                <a:noFill/>
              </a:ln>
              <a:solidFill>
                <a:prstClr val="black"/>
              </a:solidFill>
              <a:effectLst/>
              <a:uLnTx/>
              <a:uFillTx/>
              <a:latin typeface="+mn-lt"/>
              <a:ea typeface="+mn-ea"/>
              <a:cs typeface="+mn-cs"/>
            </a:rPr>
            <a:t>が減少したこなどにより、前年度と比べて</a:t>
          </a:r>
          <a:r>
            <a:rPr kumimoji="0" lang="en-US" altLang="ja-JP" sz="1050" b="0" i="0" u="none" strike="noStrike" kern="0" cap="none" spc="0" normalizeH="0" baseline="0" noProof="0">
              <a:ln>
                <a:noFill/>
              </a:ln>
              <a:solidFill>
                <a:prstClr val="black"/>
              </a:solidFill>
              <a:effectLst/>
              <a:uLnTx/>
              <a:uFillTx/>
              <a:latin typeface="+mn-lt"/>
              <a:ea typeface="+mn-ea"/>
              <a:cs typeface="+mn-cs"/>
            </a:rPr>
            <a:t>2,072</a:t>
          </a:r>
          <a:r>
            <a:rPr kumimoji="0" lang="ja-JP" altLang="ja-JP" sz="1050" b="0" i="0" u="none" strike="noStrike" kern="0" cap="none" spc="0" normalizeH="0" baseline="0" noProof="0">
              <a:ln>
                <a:noFill/>
              </a:ln>
              <a:solidFill>
                <a:prstClr val="black"/>
              </a:solidFill>
              <a:effectLst/>
              <a:uLnTx/>
              <a:uFillTx/>
              <a:latin typeface="+mn-lt"/>
              <a:ea typeface="+mn-ea"/>
              <a:cs typeface="+mn-cs"/>
            </a:rPr>
            <a:t>円</a:t>
          </a:r>
          <a:r>
            <a:rPr kumimoji="0" lang="ja-JP" altLang="en-US" sz="1050" b="0" i="0" u="none" strike="noStrike" kern="0" cap="none" spc="0" normalizeH="0" baseline="0" noProof="0">
              <a:ln>
                <a:noFill/>
              </a:ln>
              <a:solidFill>
                <a:prstClr val="black"/>
              </a:solidFill>
              <a:effectLst/>
              <a:uLnTx/>
              <a:uFillTx/>
              <a:latin typeface="+mn-lt"/>
              <a:ea typeface="+mn-ea"/>
              <a:cs typeface="+mn-cs"/>
            </a:rPr>
            <a:t>減少</a:t>
          </a:r>
          <a:r>
            <a:rPr kumimoji="0" lang="ja-JP" altLang="ja-JP" sz="1050" b="0" i="0" u="none" strike="noStrike" kern="0" cap="none" spc="0" normalizeH="0" baseline="0" noProof="0">
              <a:ln>
                <a:noFill/>
              </a:ln>
              <a:solidFill>
                <a:prstClr val="black"/>
              </a:solidFill>
              <a:effectLst/>
              <a:uLnTx/>
              <a:uFillTx/>
              <a:latin typeface="+mn-lt"/>
              <a:ea typeface="+mn-ea"/>
              <a:cs typeface="+mn-cs"/>
            </a:rPr>
            <a:t>している。積立金は、</a:t>
          </a:r>
          <a:r>
            <a:rPr kumimoji="0" lang="ja-JP" altLang="en-US" sz="1050" b="0" i="0" u="none" strike="noStrike" kern="0" cap="none" spc="0" normalizeH="0" baseline="0" noProof="0">
              <a:ln>
                <a:noFill/>
              </a:ln>
              <a:solidFill>
                <a:prstClr val="black"/>
              </a:solidFill>
              <a:effectLst/>
              <a:uLnTx/>
              <a:uFillTx/>
              <a:latin typeface="+mn-lt"/>
              <a:ea typeface="+mn-ea"/>
              <a:cs typeface="+mn-cs"/>
            </a:rPr>
            <a:t>財政調整基金積立金、</a:t>
          </a:r>
          <a:r>
            <a:rPr kumimoji="0" lang="ja-JP" altLang="ja-JP" sz="1050" b="0" i="0" u="none" strike="noStrike" kern="0" cap="none" spc="0" normalizeH="0" baseline="0" noProof="0">
              <a:ln>
                <a:noFill/>
              </a:ln>
              <a:solidFill>
                <a:prstClr val="black"/>
              </a:solidFill>
              <a:effectLst/>
              <a:uLnTx/>
              <a:uFillTx/>
              <a:latin typeface="+mn-lt"/>
              <a:ea typeface="+mn-ea"/>
              <a:cs typeface="+mn-cs"/>
            </a:rPr>
            <a:t>公共施設等整備基金積立金の</a:t>
          </a:r>
          <a:r>
            <a:rPr kumimoji="0" lang="ja-JP" altLang="en-US" sz="1050" b="0" i="0" u="none" strike="noStrike" kern="0" cap="none" spc="0" normalizeH="0" baseline="0" noProof="0">
              <a:ln>
                <a:noFill/>
              </a:ln>
              <a:solidFill>
                <a:prstClr val="black"/>
              </a:solidFill>
              <a:effectLst/>
              <a:uLnTx/>
              <a:uFillTx/>
              <a:latin typeface="+mn-lt"/>
              <a:ea typeface="+mn-ea"/>
              <a:cs typeface="+mn-cs"/>
            </a:rPr>
            <a:t>増</a:t>
          </a:r>
          <a:r>
            <a:rPr kumimoji="0" lang="ja-JP" altLang="ja-JP" sz="1050" b="0" i="0" u="none" strike="noStrike" kern="0" cap="none" spc="0" normalizeH="0" baseline="0" noProof="0">
              <a:ln>
                <a:noFill/>
              </a:ln>
              <a:solidFill>
                <a:prstClr val="black"/>
              </a:solidFill>
              <a:effectLst/>
              <a:uLnTx/>
              <a:uFillTx/>
              <a:latin typeface="+mn-lt"/>
              <a:ea typeface="+mn-ea"/>
              <a:cs typeface="+mn-cs"/>
            </a:rPr>
            <a:t>などにより</a:t>
          </a:r>
          <a:r>
            <a:rPr kumimoji="0" lang="ja-JP" altLang="en-US" sz="1050" b="0" i="0" u="none" strike="noStrike" kern="0" cap="none" spc="0" normalizeH="0" baseline="0" noProof="0">
              <a:ln>
                <a:noFill/>
              </a:ln>
              <a:solidFill>
                <a:prstClr val="black"/>
              </a:solidFill>
              <a:effectLst/>
              <a:uLnTx/>
              <a:uFillTx/>
              <a:latin typeface="+mn-lt"/>
              <a:ea typeface="+mn-ea"/>
              <a:cs typeface="+mn-cs"/>
            </a:rPr>
            <a:t>、</a:t>
          </a:r>
          <a:r>
            <a:rPr kumimoji="0" lang="ja-JP" altLang="ja-JP" sz="1050" b="0" i="0" u="none" strike="noStrike" kern="0" cap="none" spc="0" normalizeH="0" baseline="0" noProof="0">
              <a:ln>
                <a:noFill/>
              </a:ln>
              <a:solidFill>
                <a:prstClr val="black"/>
              </a:solidFill>
              <a:effectLst/>
              <a:uLnTx/>
              <a:uFillTx/>
              <a:latin typeface="+mn-lt"/>
              <a:ea typeface="+mn-ea"/>
              <a:cs typeface="+mn-cs"/>
            </a:rPr>
            <a:t>前年度と比べて</a:t>
          </a:r>
          <a:r>
            <a:rPr kumimoji="0" lang="en-US" altLang="ja-JP" sz="1050" b="0" i="0" u="none" strike="noStrike" kern="0" cap="none" spc="0" normalizeH="0" baseline="0" noProof="0">
              <a:ln>
                <a:noFill/>
              </a:ln>
              <a:solidFill>
                <a:prstClr val="black"/>
              </a:solidFill>
              <a:effectLst/>
              <a:uLnTx/>
              <a:uFillTx/>
              <a:latin typeface="+mn-lt"/>
              <a:ea typeface="+mn-ea"/>
              <a:cs typeface="+mn-cs"/>
            </a:rPr>
            <a:t>9,421</a:t>
          </a:r>
          <a:r>
            <a:rPr kumimoji="0" lang="ja-JP" altLang="ja-JP" sz="1050" b="0" i="0" u="none" strike="noStrike" kern="0" cap="none" spc="0" normalizeH="0" baseline="0" noProof="0">
              <a:ln>
                <a:noFill/>
              </a:ln>
              <a:solidFill>
                <a:prstClr val="black"/>
              </a:solidFill>
              <a:effectLst/>
              <a:uLnTx/>
              <a:uFillTx/>
              <a:latin typeface="+mn-lt"/>
              <a:ea typeface="+mn-ea"/>
              <a:cs typeface="+mn-cs"/>
            </a:rPr>
            <a:t>円</a:t>
          </a:r>
          <a:r>
            <a:rPr kumimoji="0" lang="ja-JP" altLang="en-US" sz="1050" b="0" i="0" u="none" strike="noStrike" kern="0" cap="none" spc="0" normalizeH="0" baseline="0" noProof="0">
              <a:ln>
                <a:noFill/>
              </a:ln>
              <a:solidFill>
                <a:prstClr val="black"/>
              </a:solidFill>
              <a:effectLst/>
              <a:uLnTx/>
              <a:uFillTx/>
              <a:latin typeface="+mn-lt"/>
              <a:ea typeface="+mn-ea"/>
              <a:cs typeface="+mn-cs"/>
            </a:rPr>
            <a:t>増加</a:t>
          </a:r>
          <a:r>
            <a:rPr kumimoji="0" lang="ja-JP" altLang="ja-JP" sz="1050" b="0" i="0" u="none" strike="noStrike" kern="0" cap="none" spc="0" normalizeH="0" baseline="0" noProof="0">
              <a:ln>
                <a:noFill/>
              </a:ln>
              <a:solidFill>
                <a:prstClr val="black"/>
              </a:solidFill>
              <a:effectLst/>
              <a:uLnTx/>
              <a:uFillTx/>
              <a:latin typeface="+mn-lt"/>
              <a:ea typeface="+mn-ea"/>
              <a:cs typeface="+mn-cs"/>
            </a:rPr>
            <a:t>している。繰出金は、介護保険特別会計繰出金、後期高齢者医療特別会計繰出金の増などにより、前年度と比べて</a:t>
          </a:r>
          <a:r>
            <a:rPr kumimoji="0" lang="en-US" altLang="ja-JP" sz="1050" b="0" i="0" u="none" strike="noStrike" kern="0" cap="none" spc="0" normalizeH="0" baseline="0" noProof="0">
              <a:ln>
                <a:noFill/>
              </a:ln>
              <a:solidFill>
                <a:prstClr val="black"/>
              </a:solidFill>
              <a:effectLst/>
              <a:uLnTx/>
              <a:uFillTx/>
              <a:latin typeface="+mn-lt"/>
              <a:ea typeface="+mn-ea"/>
              <a:cs typeface="+mn-cs"/>
            </a:rPr>
            <a:t>378</a:t>
          </a:r>
          <a:r>
            <a:rPr kumimoji="0" lang="ja-JP" altLang="ja-JP" sz="1050" b="0" i="0" u="none" strike="noStrike" kern="0" cap="none" spc="0" normalizeH="0" baseline="0" noProof="0">
              <a:ln>
                <a:noFill/>
              </a:ln>
              <a:solidFill>
                <a:prstClr val="black"/>
              </a:solidFill>
              <a:effectLst/>
              <a:uLnTx/>
              <a:uFillTx/>
              <a:latin typeface="+mn-lt"/>
              <a:ea typeface="+mn-ea"/>
              <a:cs typeface="+mn-cs"/>
            </a:rPr>
            <a:t>円増加している。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116,916
114,695
12.88
44,385,281
42,328,829
1,722,790
22,592,602
24,917,108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77978</xdr:rowOff>
    </xdr:from>
    <xdr:to>
      <xdr:col>24</xdr:col>
      <xdr:colOff>63500</xdr:colOff>
      <xdr:row>37</xdr:row>
      <xdr:rowOff>141224</xdr:rowOff>
    </xdr:to>
    <xdr:cxnSp macro="">
      <xdr:nvCxnSpPr>
        <xdr:cNvPr id="61" name="直線コネクタ 60"/>
        <xdr:cNvCxnSpPr/>
      </xdr:nvCxnSpPr>
      <xdr:spPr>
        <a:xfrm flipV="1">
          <a:off x="3797300" y="6250178"/>
          <a:ext cx="8382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163322</xdr:rowOff>
    </xdr:from>
    <xdr:to>
      <xdr:col>19</xdr:col>
      <xdr:colOff>177800</xdr:colOff>
      <xdr:row>37</xdr:row>
      <xdr:rowOff>141224</xdr:rowOff>
    </xdr:to>
    <xdr:cxnSp macro="">
      <xdr:nvCxnSpPr>
        <xdr:cNvPr id="64" name="直線コネクタ 63"/>
        <xdr:cNvCxnSpPr/>
      </xdr:nvCxnSpPr>
      <xdr:spPr>
        <a:xfrm>
          <a:off x="2908300" y="6335522"/>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72644</xdr:rowOff>
    </xdr:from>
    <xdr:to>
      <xdr:col>15</xdr:col>
      <xdr:colOff>50800</xdr:colOff>
      <xdr:row>36</xdr:row>
      <xdr:rowOff>163322</xdr:rowOff>
    </xdr:to>
    <xdr:cxnSp macro="">
      <xdr:nvCxnSpPr>
        <xdr:cNvPr id="67" name="直線コネクタ 66"/>
        <xdr:cNvCxnSpPr/>
      </xdr:nvCxnSpPr>
      <xdr:spPr>
        <a:xfrm>
          <a:off x="2019300" y="6244844"/>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86360</xdr:rowOff>
    </xdr:from>
    <xdr:to>
      <xdr:col>10</xdr:col>
      <xdr:colOff>114300</xdr:colOff>
      <xdr:row>36</xdr:row>
      <xdr:rowOff>72644</xdr:rowOff>
    </xdr:to>
    <xdr:cxnSp macro="">
      <xdr:nvCxnSpPr>
        <xdr:cNvPr id="70" name="直線コネクタ 69"/>
        <xdr:cNvCxnSpPr/>
      </xdr:nvCxnSpPr>
      <xdr:spPr>
        <a:xfrm>
          <a:off x="1130300" y="608711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27178</xdr:rowOff>
    </xdr:from>
    <xdr:to>
      <xdr:col>24</xdr:col>
      <xdr:colOff>114300</xdr:colOff>
      <xdr:row>36</xdr:row>
      <xdr:rowOff>128778</xdr:rowOff>
    </xdr:to>
    <xdr:sp macro="" textlink="">
      <xdr:nvSpPr>
        <xdr:cNvPr id="80" name="楕円 79"/>
        <xdr:cNvSpPr/>
      </xdr:nvSpPr>
      <xdr:spPr>
        <a:xfrm>
          <a:off x="45847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50055</xdr:rowOff>
    </xdr:from>
    <xdr:ext cx="469744" cy="259045"/>
    <xdr:sp macro="" textlink="">
      <xdr:nvSpPr>
        <xdr:cNvPr id="81" name="議会費該当値テキスト"/>
        <xdr:cNvSpPr txBox="1"/>
      </xdr:nvSpPr>
      <xdr:spPr>
        <a:xfrm>
          <a:off x="4686300" y="605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90424</xdr:rowOff>
    </xdr:from>
    <xdr:to>
      <xdr:col>20</xdr:col>
      <xdr:colOff>38100</xdr:colOff>
      <xdr:row>38</xdr:row>
      <xdr:rowOff>20574</xdr:rowOff>
    </xdr:to>
    <xdr:sp macro="" textlink="">
      <xdr:nvSpPr>
        <xdr:cNvPr id="82" name="楕円 81"/>
        <xdr:cNvSpPr/>
      </xdr:nvSpPr>
      <xdr:spPr>
        <a:xfrm>
          <a:off x="3746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11701</xdr:rowOff>
    </xdr:from>
    <xdr:ext cx="469744" cy="259045"/>
    <xdr:sp macro="" textlink="">
      <xdr:nvSpPr>
        <xdr:cNvPr id="83" name="テキスト ボックス 82"/>
        <xdr:cNvSpPr txBox="1"/>
      </xdr:nvSpPr>
      <xdr:spPr>
        <a:xfrm>
          <a:off x="3562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112522</xdr:rowOff>
    </xdr:from>
    <xdr:to>
      <xdr:col>15</xdr:col>
      <xdr:colOff>101600</xdr:colOff>
      <xdr:row>37</xdr:row>
      <xdr:rowOff>42672</xdr:rowOff>
    </xdr:to>
    <xdr:sp macro="" textlink="">
      <xdr:nvSpPr>
        <xdr:cNvPr id="84" name="楕円 83"/>
        <xdr:cNvSpPr/>
      </xdr:nvSpPr>
      <xdr:spPr>
        <a:xfrm>
          <a:off x="28575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33799</xdr:rowOff>
    </xdr:from>
    <xdr:ext cx="469744" cy="259045"/>
    <xdr:sp macro="" textlink="">
      <xdr:nvSpPr>
        <xdr:cNvPr id="85" name="テキスト ボックス 84"/>
        <xdr:cNvSpPr txBox="1"/>
      </xdr:nvSpPr>
      <xdr:spPr>
        <a:xfrm>
          <a:off x="2673428"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21844</xdr:rowOff>
    </xdr:from>
    <xdr:to>
      <xdr:col>10</xdr:col>
      <xdr:colOff>165100</xdr:colOff>
      <xdr:row>36</xdr:row>
      <xdr:rowOff>123444</xdr:rowOff>
    </xdr:to>
    <xdr:sp macro="" textlink="">
      <xdr:nvSpPr>
        <xdr:cNvPr id="86" name="楕円 85"/>
        <xdr:cNvSpPr/>
      </xdr:nvSpPr>
      <xdr:spPr>
        <a:xfrm>
          <a:off x="1968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114571</xdr:rowOff>
    </xdr:from>
    <xdr:ext cx="469744" cy="259045"/>
    <xdr:sp macro="" textlink="">
      <xdr:nvSpPr>
        <xdr:cNvPr id="87" name="テキスト ボックス 86"/>
        <xdr:cNvSpPr txBox="1"/>
      </xdr:nvSpPr>
      <xdr:spPr>
        <a:xfrm>
          <a:off x="1784428"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35560</xdr:rowOff>
    </xdr:from>
    <xdr:to>
      <xdr:col>6</xdr:col>
      <xdr:colOff>38100</xdr:colOff>
      <xdr:row>35</xdr:row>
      <xdr:rowOff>137160</xdr:rowOff>
    </xdr:to>
    <xdr:sp macro="" textlink="">
      <xdr:nvSpPr>
        <xdr:cNvPr id="88" name="楕円 87"/>
        <xdr:cNvSpPr/>
      </xdr:nvSpPr>
      <xdr:spPr>
        <a:xfrm>
          <a:off x="1079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128287</xdr:rowOff>
    </xdr:from>
    <xdr:ext cx="469744" cy="259045"/>
    <xdr:sp macro="" textlink="">
      <xdr:nvSpPr>
        <xdr:cNvPr id="89" name="テキスト ボックス 88"/>
        <xdr:cNvSpPr txBox="1"/>
      </xdr:nvSpPr>
      <xdr:spPr>
        <a:xfrm>
          <a:off x="895428"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131970</xdr:rowOff>
    </xdr:from>
    <xdr:to>
      <xdr:col>24</xdr:col>
      <xdr:colOff>63500</xdr:colOff>
      <xdr:row>59</xdr:row>
      <xdr:rowOff>10044</xdr:rowOff>
    </xdr:to>
    <xdr:cxnSp macro="">
      <xdr:nvCxnSpPr>
        <xdr:cNvPr id="120" name="直線コネクタ 119"/>
        <xdr:cNvCxnSpPr/>
      </xdr:nvCxnSpPr>
      <xdr:spPr>
        <a:xfrm flipV="1">
          <a:off x="3797300" y="10076070"/>
          <a:ext cx="8382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169813</xdr:rowOff>
    </xdr:from>
    <xdr:to>
      <xdr:col>19</xdr:col>
      <xdr:colOff>177800</xdr:colOff>
      <xdr:row>59</xdr:row>
      <xdr:rowOff>10044</xdr:rowOff>
    </xdr:to>
    <xdr:cxnSp macro="">
      <xdr:nvCxnSpPr>
        <xdr:cNvPr id="123" name="直線コネクタ 122"/>
        <xdr:cNvCxnSpPr/>
      </xdr:nvCxnSpPr>
      <xdr:spPr>
        <a:xfrm>
          <a:off x="2908300" y="10113913"/>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155754</xdr:rowOff>
    </xdr:from>
    <xdr:to>
      <xdr:col>15</xdr:col>
      <xdr:colOff>50800</xdr:colOff>
      <xdr:row>58</xdr:row>
      <xdr:rowOff>169813</xdr:rowOff>
    </xdr:to>
    <xdr:cxnSp macro="">
      <xdr:nvCxnSpPr>
        <xdr:cNvPr id="126" name="直線コネクタ 125"/>
        <xdr:cNvCxnSpPr/>
      </xdr:nvCxnSpPr>
      <xdr:spPr>
        <a:xfrm>
          <a:off x="2019300" y="1009985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155754</xdr:rowOff>
    </xdr:from>
    <xdr:to>
      <xdr:col>10</xdr:col>
      <xdr:colOff>114300</xdr:colOff>
      <xdr:row>58</xdr:row>
      <xdr:rowOff>158693</xdr:rowOff>
    </xdr:to>
    <xdr:cxnSp macro="">
      <xdr:nvCxnSpPr>
        <xdr:cNvPr id="129" name="直線コネクタ 128"/>
        <xdr:cNvCxnSpPr/>
      </xdr:nvCxnSpPr>
      <xdr:spPr>
        <a:xfrm flipV="1">
          <a:off x="1130300" y="1009985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167140</xdr:rowOff>
    </xdr:from>
    <xdr:ext cx="534377" cy="259045"/>
    <xdr:sp macro="" textlink="">
      <xdr:nvSpPr>
        <xdr:cNvPr id="133" name="テキスト ボックス 132"/>
        <xdr:cNvSpPr txBox="1"/>
      </xdr:nvSpPr>
      <xdr:spPr>
        <a:xfrm>
          <a:off x="863111" y="9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81170</xdr:rowOff>
    </xdr:from>
    <xdr:to>
      <xdr:col>24</xdr:col>
      <xdr:colOff>114300</xdr:colOff>
      <xdr:row>59</xdr:row>
      <xdr:rowOff>11320</xdr:rowOff>
    </xdr:to>
    <xdr:sp macro="" textlink="">
      <xdr:nvSpPr>
        <xdr:cNvPr id="139" name="楕円 138"/>
        <xdr:cNvSpPr/>
      </xdr:nvSpPr>
      <xdr:spPr>
        <a:xfrm>
          <a:off x="4584700" y="100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130694</xdr:rowOff>
    </xdr:from>
    <xdr:to>
      <xdr:col>20</xdr:col>
      <xdr:colOff>38100</xdr:colOff>
      <xdr:row>59</xdr:row>
      <xdr:rowOff>60844</xdr:rowOff>
    </xdr:to>
    <xdr:sp macro="" textlink="">
      <xdr:nvSpPr>
        <xdr:cNvPr id="141" name="楕円 140"/>
        <xdr:cNvSpPr/>
      </xdr:nvSpPr>
      <xdr:spPr>
        <a:xfrm>
          <a:off x="3746500" y="100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51971</xdr:rowOff>
    </xdr:from>
    <xdr:ext cx="534377" cy="259045"/>
    <xdr:sp macro="" textlink="">
      <xdr:nvSpPr>
        <xdr:cNvPr id="142" name="テキスト ボックス 141"/>
        <xdr:cNvSpPr txBox="1"/>
      </xdr:nvSpPr>
      <xdr:spPr>
        <a:xfrm>
          <a:off x="3530111" y="101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119013</xdr:rowOff>
    </xdr:from>
    <xdr:to>
      <xdr:col>15</xdr:col>
      <xdr:colOff>101600</xdr:colOff>
      <xdr:row>59</xdr:row>
      <xdr:rowOff>49163</xdr:rowOff>
    </xdr:to>
    <xdr:sp macro="" textlink="">
      <xdr:nvSpPr>
        <xdr:cNvPr id="143" name="楕円 142"/>
        <xdr:cNvSpPr/>
      </xdr:nvSpPr>
      <xdr:spPr>
        <a:xfrm>
          <a:off x="2857500" y="100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40290</xdr:rowOff>
    </xdr:from>
    <xdr:ext cx="534377" cy="259045"/>
    <xdr:sp macro="" textlink="">
      <xdr:nvSpPr>
        <xdr:cNvPr id="144" name="テキスト ボックス 143"/>
        <xdr:cNvSpPr txBox="1"/>
      </xdr:nvSpPr>
      <xdr:spPr>
        <a:xfrm>
          <a:off x="2641111" y="101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104954</xdr:rowOff>
    </xdr:from>
    <xdr:to>
      <xdr:col>10</xdr:col>
      <xdr:colOff>165100</xdr:colOff>
      <xdr:row>59</xdr:row>
      <xdr:rowOff>35104</xdr:rowOff>
    </xdr:to>
    <xdr:sp macro="" textlink="">
      <xdr:nvSpPr>
        <xdr:cNvPr id="145" name="楕円 144"/>
        <xdr:cNvSpPr/>
      </xdr:nvSpPr>
      <xdr:spPr>
        <a:xfrm>
          <a:off x="1968500" y="100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26231</xdr:rowOff>
    </xdr:from>
    <xdr:ext cx="534377" cy="259045"/>
    <xdr:sp macro="" textlink="">
      <xdr:nvSpPr>
        <xdr:cNvPr id="146" name="テキスト ボックス 145"/>
        <xdr:cNvSpPr txBox="1"/>
      </xdr:nvSpPr>
      <xdr:spPr>
        <a:xfrm>
          <a:off x="1752111" y="101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107893</xdr:rowOff>
    </xdr:from>
    <xdr:to>
      <xdr:col>6</xdr:col>
      <xdr:colOff>38100</xdr:colOff>
      <xdr:row>59</xdr:row>
      <xdr:rowOff>38043</xdr:rowOff>
    </xdr:to>
    <xdr:sp macro="" textlink="">
      <xdr:nvSpPr>
        <xdr:cNvPr id="147" name="楕円 146"/>
        <xdr:cNvSpPr/>
      </xdr:nvSpPr>
      <xdr:spPr>
        <a:xfrm>
          <a:off x="1079500" y="100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29170</xdr:rowOff>
    </xdr:from>
    <xdr:ext cx="534377" cy="259045"/>
    <xdr:sp macro="" textlink="">
      <xdr:nvSpPr>
        <xdr:cNvPr id="148" name="テキスト ボックス 147"/>
        <xdr:cNvSpPr txBox="1"/>
      </xdr:nvSpPr>
      <xdr:spPr>
        <a:xfrm>
          <a:off x="863111" y="1014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165900</xdr:rowOff>
    </xdr:from>
    <xdr:to>
      <xdr:col>24</xdr:col>
      <xdr:colOff>63500</xdr:colOff>
      <xdr:row>74</xdr:row>
      <xdr:rowOff>16231</xdr:rowOff>
    </xdr:to>
    <xdr:cxnSp macro="">
      <xdr:nvCxnSpPr>
        <xdr:cNvPr id="178" name="直線コネクタ 177"/>
        <xdr:cNvCxnSpPr/>
      </xdr:nvCxnSpPr>
      <xdr:spPr>
        <a:xfrm flipV="1">
          <a:off x="3797300" y="12681750"/>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16231</xdr:rowOff>
    </xdr:from>
    <xdr:to>
      <xdr:col>19</xdr:col>
      <xdr:colOff>177800</xdr:colOff>
      <xdr:row>74</xdr:row>
      <xdr:rowOff>70345</xdr:rowOff>
    </xdr:to>
    <xdr:cxnSp macro="">
      <xdr:nvCxnSpPr>
        <xdr:cNvPr id="181" name="直線コネクタ 180"/>
        <xdr:cNvCxnSpPr/>
      </xdr:nvCxnSpPr>
      <xdr:spPr>
        <a:xfrm flipV="1">
          <a:off x="2908300" y="12703531"/>
          <a:ext cx="889000" cy="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70345</xdr:rowOff>
    </xdr:from>
    <xdr:to>
      <xdr:col>15</xdr:col>
      <xdr:colOff>50800</xdr:colOff>
      <xdr:row>75</xdr:row>
      <xdr:rowOff>9360</xdr:rowOff>
    </xdr:to>
    <xdr:cxnSp macro="">
      <xdr:nvCxnSpPr>
        <xdr:cNvPr id="184" name="直線コネクタ 183"/>
        <xdr:cNvCxnSpPr/>
      </xdr:nvCxnSpPr>
      <xdr:spPr>
        <a:xfrm flipV="1">
          <a:off x="2019300" y="12757645"/>
          <a:ext cx="8890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9360</xdr:rowOff>
    </xdr:from>
    <xdr:to>
      <xdr:col>10</xdr:col>
      <xdr:colOff>114300</xdr:colOff>
      <xdr:row>75</xdr:row>
      <xdr:rowOff>120180</xdr:rowOff>
    </xdr:to>
    <xdr:cxnSp macro="">
      <xdr:nvCxnSpPr>
        <xdr:cNvPr id="187" name="直線コネクタ 186"/>
        <xdr:cNvCxnSpPr/>
      </xdr:nvCxnSpPr>
      <xdr:spPr>
        <a:xfrm flipV="1">
          <a:off x="1130300" y="12868110"/>
          <a:ext cx="889000" cy="1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45711</xdr:rowOff>
    </xdr:from>
    <xdr:ext cx="599010" cy="259045"/>
    <xdr:sp macro="" textlink="">
      <xdr:nvSpPr>
        <xdr:cNvPr id="191" name="テキスト ボックス 190"/>
        <xdr:cNvSpPr txBox="1"/>
      </xdr:nvSpPr>
      <xdr:spPr>
        <a:xfrm>
          <a:off x="830795"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115100</xdr:rowOff>
    </xdr:from>
    <xdr:to>
      <xdr:col>24</xdr:col>
      <xdr:colOff>114300</xdr:colOff>
      <xdr:row>74</xdr:row>
      <xdr:rowOff>45250</xdr:rowOff>
    </xdr:to>
    <xdr:sp macro="" textlink="">
      <xdr:nvSpPr>
        <xdr:cNvPr id="197" name="楕円 196"/>
        <xdr:cNvSpPr/>
      </xdr:nvSpPr>
      <xdr:spPr>
        <a:xfrm>
          <a:off x="4584700" y="126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137977</xdr:rowOff>
    </xdr:from>
    <xdr:ext cx="599010" cy="259045"/>
    <xdr:sp macro="" textlink="">
      <xdr:nvSpPr>
        <xdr:cNvPr id="198" name="民生費該当値テキスト"/>
        <xdr:cNvSpPr txBox="1"/>
      </xdr:nvSpPr>
      <xdr:spPr>
        <a:xfrm>
          <a:off x="4686300" y="124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136881</xdr:rowOff>
    </xdr:from>
    <xdr:to>
      <xdr:col>20</xdr:col>
      <xdr:colOff>38100</xdr:colOff>
      <xdr:row>74</xdr:row>
      <xdr:rowOff>67031</xdr:rowOff>
    </xdr:to>
    <xdr:sp macro="" textlink="">
      <xdr:nvSpPr>
        <xdr:cNvPr id="199" name="楕円 198"/>
        <xdr:cNvSpPr/>
      </xdr:nvSpPr>
      <xdr:spPr>
        <a:xfrm>
          <a:off x="3746500" y="126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83558</xdr:rowOff>
    </xdr:from>
    <xdr:ext cx="599010" cy="259045"/>
    <xdr:sp macro="" textlink="">
      <xdr:nvSpPr>
        <xdr:cNvPr id="200" name="テキスト ボックス 199"/>
        <xdr:cNvSpPr txBox="1"/>
      </xdr:nvSpPr>
      <xdr:spPr>
        <a:xfrm>
          <a:off x="3497795" y="1242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19545</xdr:rowOff>
    </xdr:from>
    <xdr:to>
      <xdr:col>15</xdr:col>
      <xdr:colOff>101600</xdr:colOff>
      <xdr:row>74</xdr:row>
      <xdr:rowOff>121145</xdr:rowOff>
    </xdr:to>
    <xdr:sp macro="" textlink="">
      <xdr:nvSpPr>
        <xdr:cNvPr id="201" name="楕円 200"/>
        <xdr:cNvSpPr/>
      </xdr:nvSpPr>
      <xdr:spPr>
        <a:xfrm>
          <a:off x="2857500" y="127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137672</xdr:rowOff>
    </xdr:from>
    <xdr:ext cx="599010" cy="259045"/>
    <xdr:sp macro="" textlink="">
      <xdr:nvSpPr>
        <xdr:cNvPr id="202" name="テキスト ボックス 201"/>
        <xdr:cNvSpPr txBox="1"/>
      </xdr:nvSpPr>
      <xdr:spPr>
        <a:xfrm>
          <a:off x="2608795" y="1248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130010</xdr:rowOff>
    </xdr:from>
    <xdr:to>
      <xdr:col>10</xdr:col>
      <xdr:colOff>165100</xdr:colOff>
      <xdr:row>75</xdr:row>
      <xdr:rowOff>60160</xdr:rowOff>
    </xdr:to>
    <xdr:sp macro="" textlink="">
      <xdr:nvSpPr>
        <xdr:cNvPr id="203" name="楕円 202"/>
        <xdr:cNvSpPr/>
      </xdr:nvSpPr>
      <xdr:spPr>
        <a:xfrm>
          <a:off x="1968500" y="128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76687</xdr:rowOff>
    </xdr:from>
    <xdr:ext cx="599010" cy="259045"/>
    <xdr:sp macro="" textlink="">
      <xdr:nvSpPr>
        <xdr:cNvPr id="204" name="テキスト ボックス 203"/>
        <xdr:cNvSpPr txBox="1"/>
      </xdr:nvSpPr>
      <xdr:spPr>
        <a:xfrm>
          <a:off x="1719795" y="1259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69380</xdr:rowOff>
    </xdr:from>
    <xdr:to>
      <xdr:col>6</xdr:col>
      <xdr:colOff>38100</xdr:colOff>
      <xdr:row>75</xdr:row>
      <xdr:rowOff>170980</xdr:rowOff>
    </xdr:to>
    <xdr:sp macro="" textlink="">
      <xdr:nvSpPr>
        <xdr:cNvPr id="205" name="楕円 204"/>
        <xdr:cNvSpPr/>
      </xdr:nvSpPr>
      <xdr:spPr>
        <a:xfrm>
          <a:off x="1079500" y="129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16057</xdr:rowOff>
    </xdr:from>
    <xdr:ext cx="599010" cy="259045"/>
    <xdr:sp macro="" textlink="">
      <xdr:nvSpPr>
        <xdr:cNvPr id="206" name="テキスト ボックス 205"/>
        <xdr:cNvSpPr txBox="1"/>
      </xdr:nvSpPr>
      <xdr:spPr>
        <a:xfrm>
          <a:off x="830795" y="1270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57307</xdr:rowOff>
    </xdr:from>
    <xdr:to>
      <xdr:col>24</xdr:col>
      <xdr:colOff>63500</xdr:colOff>
      <xdr:row>96</xdr:row>
      <xdr:rowOff>92511</xdr:rowOff>
    </xdr:to>
    <xdr:cxnSp macro="">
      <xdr:nvCxnSpPr>
        <xdr:cNvPr id="238" name="直線コネクタ 237"/>
        <xdr:cNvCxnSpPr/>
      </xdr:nvCxnSpPr>
      <xdr:spPr>
        <a:xfrm>
          <a:off x="3797300" y="16516507"/>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57307</xdr:rowOff>
    </xdr:from>
    <xdr:to>
      <xdr:col>19</xdr:col>
      <xdr:colOff>177800</xdr:colOff>
      <xdr:row>96</xdr:row>
      <xdr:rowOff>74189</xdr:rowOff>
    </xdr:to>
    <xdr:cxnSp macro="">
      <xdr:nvCxnSpPr>
        <xdr:cNvPr id="241" name="直線コネクタ 240"/>
        <xdr:cNvCxnSpPr/>
      </xdr:nvCxnSpPr>
      <xdr:spPr>
        <a:xfrm flipV="1">
          <a:off x="2908300" y="16516507"/>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74189</xdr:rowOff>
    </xdr:from>
    <xdr:to>
      <xdr:col>15</xdr:col>
      <xdr:colOff>50800</xdr:colOff>
      <xdr:row>96</xdr:row>
      <xdr:rowOff>101361</xdr:rowOff>
    </xdr:to>
    <xdr:cxnSp macro="">
      <xdr:nvCxnSpPr>
        <xdr:cNvPr id="244" name="直線コネクタ 243"/>
        <xdr:cNvCxnSpPr/>
      </xdr:nvCxnSpPr>
      <xdr:spPr>
        <a:xfrm flipV="1">
          <a:off x="2019300" y="16533389"/>
          <a:ext cx="8890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101361</xdr:rowOff>
    </xdr:from>
    <xdr:to>
      <xdr:col>10</xdr:col>
      <xdr:colOff>114300</xdr:colOff>
      <xdr:row>96</xdr:row>
      <xdr:rowOff>145219</xdr:rowOff>
    </xdr:to>
    <xdr:cxnSp macro="">
      <xdr:nvCxnSpPr>
        <xdr:cNvPr id="247" name="直線コネクタ 246"/>
        <xdr:cNvCxnSpPr/>
      </xdr:nvCxnSpPr>
      <xdr:spPr>
        <a:xfrm flipV="1">
          <a:off x="1130300" y="16560561"/>
          <a:ext cx="8890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51" name="テキスト ボックス 250"/>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41711</xdr:rowOff>
    </xdr:from>
    <xdr:to>
      <xdr:col>24</xdr:col>
      <xdr:colOff>114300</xdr:colOff>
      <xdr:row>96</xdr:row>
      <xdr:rowOff>143311</xdr:rowOff>
    </xdr:to>
    <xdr:sp macro="" textlink="">
      <xdr:nvSpPr>
        <xdr:cNvPr id="257" name="楕円 256"/>
        <xdr:cNvSpPr/>
      </xdr:nvSpPr>
      <xdr:spPr>
        <a:xfrm>
          <a:off x="4584700" y="165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20138</xdr:rowOff>
    </xdr:from>
    <xdr:ext cx="534377" cy="259045"/>
    <xdr:sp macro="" textlink="">
      <xdr:nvSpPr>
        <xdr:cNvPr id="258" name="衛生費該当値テキスト"/>
        <xdr:cNvSpPr txBox="1"/>
      </xdr:nvSpPr>
      <xdr:spPr>
        <a:xfrm>
          <a:off x="4686300" y="164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6507</xdr:rowOff>
    </xdr:from>
    <xdr:to>
      <xdr:col>20</xdr:col>
      <xdr:colOff>38100</xdr:colOff>
      <xdr:row>96</xdr:row>
      <xdr:rowOff>108107</xdr:rowOff>
    </xdr:to>
    <xdr:sp macro="" textlink="">
      <xdr:nvSpPr>
        <xdr:cNvPr id="259" name="楕円 258"/>
        <xdr:cNvSpPr/>
      </xdr:nvSpPr>
      <xdr:spPr>
        <a:xfrm>
          <a:off x="3746500" y="164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99234</xdr:rowOff>
    </xdr:from>
    <xdr:ext cx="534377" cy="259045"/>
    <xdr:sp macro="" textlink="">
      <xdr:nvSpPr>
        <xdr:cNvPr id="260" name="テキスト ボックス 259"/>
        <xdr:cNvSpPr txBox="1"/>
      </xdr:nvSpPr>
      <xdr:spPr>
        <a:xfrm>
          <a:off x="3530111" y="1655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23389</xdr:rowOff>
    </xdr:from>
    <xdr:to>
      <xdr:col>15</xdr:col>
      <xdr:colOff>101600</xdr:colOff>
      <xdr:row>96</xdr:row>
      <xdr:rowOff>124989</xdr:rowOff>
    </xdr:to>
    <xdr:sp macro="" textlink="">
      <xdr:nvSpPr>
        <xdr:cNvPr id="261" name="楕円 260"/>
        <xdr:cNvSpPr/>
      </xdr:nvSpPr>
      <xdr:spPr>
        <a:xfrm>
          <a:off x="2857500" y="164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116116</xdr:rowOff>
    </xdr:from>
    <xdr:ext cx="534377" cy="259045"/>
    <xdr:sp macro="" textlink="">
      <xdr:nvSpPr>
        <xdr:cNvPr id="262" name="テキスト ボックス 261"/>
        <xdr:cNvSpPr txBox="1"/>
      </xdr:nvSpPr>
      <xdr:spPr>
        <a:xfrm>
          <a:off x="2641111" y="165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50561</xdr:rowOff>
    </xdr:from>
    <xdr:to>
      <xdr:col>10</xdr:col>
      <xdr:colOff>165100</xdr:colOff>
      <xdr:row>96</xdr:row>
      <xdr:rowOff>152161</xdr:rowOff>
    </xdr:to>
    <xdr:sp macro="" textlink="">
      <xdr:nvSpPr>
        <xdr:cNvPr id="263" name="楕円 262"/>
        <xdr:cNvSpPr/>
      </xdr:nvSpPr>
      <xdr:spPr>
        <a:xfrm>
          <a:off x="1968500" y="16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143288</xdr:rowOff>
    </xdr:from>
    <xdr:ext cx="534377" cy="259045"/>
    <xdr:sp macro="" textlink="">
      <xdr:nvSpPr>
        <xdr:cNvPr id="264" name="テキスト ボックス 263"/>
        <xdr:cNvSpPr txBox="1"/>
      </xdr:nvSpPr>
      <xdr:spPr>
        <a:xfrm>
          <a:off x="1752111" y="166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94419</xdr:rowOff>
    </xdr:from>
    <xdr:to>
      <xdr:col>6</xdr:col>
      <xdr:colOff>38100</xdr:colOff>
      <xdr:row>97</xdr:row>
      <xdr:rowOff>24569</xdr:rowOff>
    </xdr:to>
    <xdr:sp macro="" textlink="">
      <xdr:nvSpPr>
        <xdr:cNvPr id="265" name="楕円 264"/>
        <xdr:cNvSpPr/>
      </xdr:nvSpPr>
      <xdr:spPr>
        <a:xfrm>
          <a:off x="1079500" y="165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15696</xdr:rowOff>
    </xdr:from>
    <xdr:ext cx="534377" cy="259045"/>
    <xdr:sp macro="" textlink="">
      <xdr:nvSpPr>
        <xdr:cNvPr id="266" name="テキスト ボックス 265"/>
        <xdr:cNvSpPr txBox="1"/>
      </xdr:nvSpPr>
      <xdr:spPr>
        <a:xfrm>
          <a:off x="863111" y="1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30886</xdr:rowOff>
    </xdr:from>
    <xdr:to>
      <xdr:col>55</xdr:col>
      <xdr:colOff>0</xdr:colOff>
      <xdr:row>34</xdr:row>
      <xdr:rowOff>42316</xdr:rowOff>
    </xdr:to>
    <xdr:cxnSp macro="">
      <xdr:nvCxnSpPr>
        <xdr:cNvPr id="293" name="直線コネクタ 292"/>
        <xdr:cNvCxnSpPr/>
      </xdr:nvCxnSpPr>
      <xdr:spPr>
        <a:xfrm>
          <a:off x="9639300" y="58601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2083</xdr:rowOff>
    </xdr:from>
    <xdr:to>
      <xdr:col>50</xdr:col>
      <xdr:colOff>114300</xdr:colOff>
      <xdr:row>34</xdr:row>
      <xdr:rowOff>30886</xdr:rowOff>
    </xdr:to>
    <xdr:cxnSp macro="">
      <xdr:nvCxnSpPr>
        <xdr:cNvPr id="296" name="直線コネクタ 295"/>
        <xdr:cNvCxnSpPr/>
      </xdr:nvCxnSpPr>
      <xdr:spPr>
        <a:xfrm>
          <a:off x="8750300" y="583138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2083</xdr:rowOff>
    </xdr:from>
    <xdr:to>
      <xdr:col>45</xdr:col>
      <xdr:colOff>177800</xdr:colOff>
      <xdr:row>34</xdr:row>
      <xdr:rowOff>23571</xdr:rowOff>
    </xdr:to>
    <xdr:cxnSp macro="">
      <xdr:nvCxnSpPr>
        <xdr:cNvPr id="299" name="直線コネクタ 298"/>
        <xdr:cNvCxnSpPr/>
      </xdr:nvCxnSpPr>
      <xdr:spPr>
        <a:xfrm flipV="1">
          <a:off x="7861300" y="583138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23571</xdr:rowOff>
    </xdr:from>
    <xdr:to>
      <xdr:col>41</xdr:col>
      <xdr:colOff>50800</xdr:colOff>
      <xdr:row>34</xdr:row>
      <xdr:rowOff>63348</xdr:rowOff>
    </xdr:to>
    <xdr:cxnSp macro="">
      <xdr:nvCxnSpPr>
        <xdr:cNvPr id="302" name="直線コネクタ 301"/>
        <xdr:cNvCxnSpPr/>
      </xdr:nvCxnSpPr>
      <xdr:spPr>
        <a:xfrm flipV="1">
          <a:off x="6972300" y="5852871"/>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145965</xdr:rowOff>
    </xdr:from>
    <xdr:ext cx="469744" cy="259045"/>
    <xdr:sp macro="" textlink="">
      <xdr:nvSpPr>
        <xdr:cNvPr id="306" name="テキスト ボックス 305"/>
        <xdr:cNvSpPr txBox="1"/>
      </xdr:nvSpPr>
      <xdr:spPr>
        <a:xfrm>
          <a:off x="6737428" y="59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162966</xdr:rowOff>
    </xdr:from>
    <xdr:to>
      <xdr:col>55</xdr:col>
      <xdr:colOff>50800</xdr:colOff>
      <xdr:row>34</xdr:row>
      <xdr:rowOff>93116</xdr:rowOff>
    </xdr:to>
    <xdr:sp macro="" textlink="">
      <xdr:nvSpPr>
        <xdr:cNvPr id="312" name="楕円 311"/>
        <xdr:cNvSpPr/>
      </xdr:nvSpPr>
      <xdr:spPr>
        <a:xfrm>
          <a:off x="104267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14393</xdr:rowOff>
    </xdr:from>
    <xdr:ext cx="469744" cy="259045"/>
    <xdr:sp macro="" textlink="">
      <xdr:nvSpPr>
        <xdr:cNvPr id="313" name="労働費該当値テキスト"/>
        <xdr:cNvSpPr txBox="1"/>
      </xdr:nvSpPr>
      <xdr:spPr>
        <a:xfrm>
          <a:off x="10528300" y="56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151536</xdr:rowOff>
    </xdr:from>
    <xdr:to>
      <xdr:col>50</xdr:col>
      <xdr:colOff>165100</xdr:colOff>
      <xdr:row>34</xdr:row>
      <xdr:rowOff>81686</xdr:rowOff>
    </xdr:to>
    <xdr:sp macro="" textlink="">
      <xdr:nvSpPr>
        <xdr:cNvPr id="314" name="楕円 313"/>
        <xdr:cNvSpPr/>
      </xdr:nvSpPr>
      <xdr:spPr>
        <a:xfrm>
          <a:off x="9588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98213</xdr:rowOff>
    </xdr:from>
    <xdr:ext cx="469744" cy="259045"/>
    <xdr:sp macro="" textlink="">
      <xdr:nvSpPr>
        <xdr:cNvPr id="315" name="テキスト ボックス 314"/>
        <xdr:cNvSpPr txBox="1"/>
      </xdr:nvSpPr>
      <xdr:spPr>
        <a:xfrm>
          <a:off x="9404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122733</xdr:rowOff>
    </xdr:from>
    <xdr:to>
      <xdr:col>46</xdr:col>
      <xdr:colOff>38100</xdr:colOff>
      <xdr:row>34</xdr:row>
      <xdr:rowOff>52883</xdr:rowOff>
    </xdr:to>
    <xdr:sp macro="" textlink="">
      <xdr:nvSpPr>
        <xdr:cNvPr id="316" name="楕円 315"/>
        <xdr:cNvSpPr/>
      </xdr:nvSpPr>
      <xdr:spPr>
        <a:xfrm>
          <a:off x="8699500" y="57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69410</xdr:rowOff>
    </xdr:from>
    <xdr:ext cx="469744" cy="259045"/>
    <xdr:sp macro="" textlink="">
      <xdr:nvSpPr>
        <xdr:cNvPr id="317" name="テキスト ボックス 316"/>
        <xdr:cNvSpPr txBox="1"/>
      </xdr:nvSpPr>
      <xdr:spPr>
        <a:xfrm>
          <a:off x="8515428" y="55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144221</xdr:rowOff>
    </xdr:from>
    <xdr:to>
      <xdr:col>41</xdr:col>
      <xdr:colOff>101600</xdr:colOff>
      <xdr:row>34</xdr:row>
      <xdr:rowOff>74371</xdr:rowOff>
    </xdr:to>
    <xdr:sp macro="" textlink="">
      <xdr:nvSpPr>
        <xdr:cNvPr id="318" name="楕円 317"/>
        <xdr:cNvSpPr/>
      </xdr:nvSpPr>
      <xdr:spPr>
        <a:xfrm>
          <a:off x="7810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90898</xdr:rowOff>
    </xdr:from>
    <xdr:ext cx="469744" cy="259045"/>
    <xdr:sp macro="" textlink="">
      <xdr:nvSpPr>
        <xdr:cNvPr id="319" name="テキスト ボックス 318"/>
        <xdr:cNvSpPr txBox="1"/>
      </xdr:nvSpPr>
      <xdr:spPr>
        <a:xfrm>
          <a:off x="7626428" y="55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12548</xdr:rowOff>
    </xdr:from>
    <xdr:to>
      <xdr:col>36</xdr:col>
      <xdr:colOff>165100</xdr:colOff>
      <xdr:row>34</xdr:row>
      <xdr:rowOff>114148</xdr:rowOff>
    </xdr:to>
    <xdr:sp macro="" textlink="">
      <xdr:nvSpPr>
        <xdr:cNvPr id="320" name="楕円 319"/>
        <xdr:cNvSpPr/>
      </xdr:nvSpPr>
      <xdr:spPr>
        <a:xfrm>
          <a:off x="6921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130675</xdr:rowOff>
    </xdr:from>
    <xdr:ext cx="469744" cy="259045"/>
    <xdr:sp macro="" textlink="">
      <xdr:nvSpPr>
        <xdr:cNvPr id="321" name="テキスト ボックス 320"/>
        <xdr:cNvSpPr txBox="1"/>
      </xdr:nvSpPr>
      <xdr:spPr>
        <a:xfrm>
          <a:off x="6737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99923</xdr:rowOff>
    </xdr:from>
    <xdr:to>
      <xdr:col>55</xdr:col>
      <xdr:colOff>0</xdr:colOff>
      <xdr:row>58</xdr:row>
      <xdr:rowOff>112633</xdr:rowOff>
    </xdr:to>
    <xdr:cxnSp macro="">
      <xdr:nvCxnSpPr>
        <xdr:cNvPr id="348" name="直線コネクタ 347"/>
        <xdr:cNvCxnSpPr/>
      </xdr:nvCxnSpPr>
      <xdr:spPr>
        <a:xfrm>
          <a:off x="9639300" y="10044023"/>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99923</xdr:rowOff>
    </xdr:from>
    <xdr:to>
      <xdr:col>50</xdr:col>
      <xdr:colOff>114300</xdr:colOff>
      <xdr:row>58</xdr:row>
      <xdr:rowOff>112360</xdr:rowOff>
    </xdr:to>
    <xdr:cxnSp macro="">
      <xdr:nvCxnSpPr>
        <xdr:cNvPr id="351" name="直線コネクタ 350"/>
        <xdr:cNvCxnSpPr/>
      </xdr:nvCxnSpPr>
      <xdr:spPr>
        <a:xfrm flipV="1">
          <a:off x="8750300" y="10044023"/>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92883</xdr:rowOff>
    </xdr:from>
    <xdr:to>
      <xdr:col>45</xdr:col>
      <xdr:colOff>177800</xdr:colOff>
      <xdr:row>58</xdr:row>
      <xdr:rowOff>112360</xdr:rowOff>
    </xdr:to>
    <xdr:cxnSp macro="">
      <xdr:nvCxnSpPr>
        <xdr:cNvPr id="354" name="直線コネクタ 353"/>
        <xdr:cNvCxnSpPr/>
      </xdr:nvCxnSpPr>
      <xdr:spPr>
        <a:xfrm>
          <a:off x="7861300" y="10036983"/>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92883</xdr:rowOff>
    </xdr:from>
    <xdr:to>
      <xdr:col>41</xdr:col>
      <xdr:colOff>50800</xdr:colOff>
      <xdr:row>58</xdr:row>
      <xdr:rowOff>113091</xdr:rowOff>
    </xdr:to>
    <xdr:cxnSp macro="">
      <xdr:nvCxnSpPr>
        <xdr:cNvPr id="357" name="直線コネクタ 356"/>
        <xdr:cNvCxnSpPr/>
      </xdr:nvCxnSpPr>
      <xdr:spPr>
        <a:xfrm flipV="1">
          <a:off x="6972300" y="10036983"/>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60" name="フローチャート: 判断 359"/>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166291</xdr:rowOff>
    </xdr:from>
    <xdr:ext cx="534377" cy="259045"/>
    <xdr:sp macro="" textlink="">
      <xdr:nvSpPr>
        <xdr:cNvPr id="361" name="テキスト ボックス 360"/>
        <xdr:cNvSpPr txBox="1"/>
      </xdr:nvSpPr>
      <xdr:spPr>
        <a:xfrm>
          <a:off x="6705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61833</xdr:rowOff>
    </xdr:from>
    <xdr:to>
      <xdr:col>55</xdr:col>
      <xdr:colOff>50800</xdr:colOff>
      <xdr:row>58</xdr:row>
      <xdr:rowOff>163433</xdr:rowOff>
    </xdr:to>
    <xdr:sp macro="" textlink="">
      <xdr:nvSpPr>
        <xdr:cNvPr id="367" name="楕円 366"/>
        <xdr:cNvSpPr/>
      </xdr:nvSpPr>
      <xdr:spPr>
        <a:xfrm>
          <a:off x="10426700" y="100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148210</xdr:rowOff>
    </xdr:from>
    <xdr:ext cx="378565" cy="259045"/>
    <xdr:sp macro="" textlink="">
      <xdr:nvSpPr>
        <xdr:cNvPr id="368" name="農林水産業費該当値テキスト"/>
        <xdr:cNvSpPr txBox="1"/>
      </xdr:nvSpPr>
      <xdr:spPr>
        <a:xfrm>
          <a:off x="10528300" y="992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49123</xdr:rowOff>
    </xdr:from>
    <xdr:to>
      <xdr:col>50</xdr:col>
      <xdr:colOff>165100</xdr:colOff>
      <xdr:row>58</xdr:row>
      <xdr:rowOff>150723</xdr:rowOff>
    </xdr:to>
    <xdr:sp macro="" textlink="">
      <xdr:nvSpPr>
        <xdr:cNvPr id="369" name="楕円 368"/>
        <xdr:cNvSpPr/>
      </xdr:nvSpPr>
      <xdr:spPr>
        <a:xfrm>
          <a:off x="9588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141850</xdr:rowOff>
    </xdr:from>
    <xdr:ext cx="378565" cy="259045"/>
    <xdr:sp macro="" textlink="">
      <xdr:nvSpPr>
        <xdr:cNvPr id="370" name="テキスト ボックス 369"/>
        <xdr:cNvSpPr txBox="1"/>
      </xdr:nvSpPr>
      <xdr:spPr>
        <a:xfrm>
          <a:off x="9450017" y="100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61560</xdr:rowOff>
    </xdr:from>
    <xdr:to>
      <xdr:col>46</xdr:col>
      <xdr:colOff>38100</xdr:colOff>
      <xdr:row>58</xdr:row>
      <xdr:rowOff>163160</xdr:rowOff>
    </xdr:to>
    <xdr:sp macro="" textlink="">
      <xdr:nvSpPr>
        <xdr:cNvPr id="371" name="楕円 370"/>
        <xdr:cNvSpPr/>
      </xdr:nvSpPr>
      <xdr:spPr>
        <a:xfrm>
          <a:off x="86995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154287</xdr:rowOff>
    </xdr:from>
    <xdr:ext cx="378565" cy="259045"/>
    <xdr:sp macro="" textlink="">
      <xdr:nvSpPr>
        <xdr:cNvPr id="372" name="テキスト ボックス 371"/>
        <xdr:cNvSpPr txBox="1"/>
      </xdr:nvSpPr>
      <xdr:spPr>
        <a:xfrm>
          <a:off x="8561017" y="1009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42083</xdr:rowOff>
    </xdr:from>
    <xdr:to>
      <xdr:col>41</xdr:col>
      <xdr:colOff>101600</xdr:colOff>
      <xdr:row>58</xdr:row>
      <xdr:rowOff>143683</xdr:rowOff>
    </xdr:to>
    <xdr:sp macro="" textlink="">
      <xdr:nvSpPr>
        <xdr:cNvPr id="373" name="楕円 372"/>
        <xdr:cNvSpPr/>
      </xdr:nvSpPr>
      <xdr:spPr>
        <a:xfrm>
          <a:off x="7810500" y="99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134810</xdr:rowOff>
    </xdr:from>
    <xdr:ext cx="469744" cy="259045"/>
    <xdr:sp macro="" textlink="">
      <xdr:nvSpPr>
        <xdr:cNvPr id="374" name="テキスト ボックス 373"/>
        <xdr:cNvSpPr txBox="1"/>
      </xdr:nvSpPr>
      <xdr:spPr>
        <a:xfrm>
          <a:off x="7626428" y="100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62291</xdr:rowOff>
    </xdr:from>
    <xdr:to>
      <xdr:col>36</xdr:col>
      <xdr:colOff>165100</xdr:colOff>
      <xdr:row>58</xdr:row>
      <xdr:rowOff>163891</xdr:rowOff>
    </xdr:to>
    <xdr:sp macro="" textlink="">
      <xdr:nvSpPr>
        <xdr:cNvPr id="375" name="楕円 374"/>
        <xdr:cNvSpPr/>
      </xdr:nvSpPr>
      <xdr:spPr>
        <a:xfrm>
          <a:off x="6921500" y="100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155018</xdr:rowOff>
    </xdr:from>
    <xdr:ext cx="378565" cy="259045"/>
    <xdr:sp macro="" textlink="">
      <xdr:nvSpPr>
        <xdr:cNvPr id="376" name="テキスト ボックス 375"/>
        <xdr:cNvSpPr txBox="1"/>
      </xdr:nvSpPr>
      <xdr:spPr>
        <a:xfrm>
          <a:off x="6783017" y="1009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78991</xdr:rowOff>
    </xdr:from>
    <xdr:to>
      <xdr:col>55</xdr:col>
      <xdr:colOff>0</xdr:colOff>
      <xdr:row>79</xdr:row>
      <xdr:rowOff>79121</xdr:rowOff>
    </xdr:to>
    <xdr:cxnSp macro="">
      <xdr:nvCxnSpPr>
        <xdr:cNvPr id="407" name="直線コネクタ 406"/>
        <xdr:cNvCxnSpPr/>
      </xdr:nvCxnSpPr>
      <xdr:spPr>
        <a:xfrm flipV="1">
          <a:off x="9639300" y="13623541"/>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30266</xdr:rowOff>
    </xdr:from>
    <xdr:to>
      <xdr:col>50</xdr:col>
      <xdr:colOff>114300</xdr:colOff>
      <xdr:row>79</xdr:row>
      <xdr:rowOff>79121</xdr:rowOff>
    </xdr:to>
    <xdr:cxnSp macro="">
      <xdr:nvCxnSpPr>
        <xdr:cNvPr id="410" name="直線コネクタ 409"/>
        <xdr:cNvCxnSpPr/>
      </xdr:nvCxnSpPr>
      <xdr:spPr>
        <a:xfrm>
          <a:off x="8750300" y="13574816"/>
          <a:ext cx="8890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28372</xdr:rowOff>
    </xdr:from>
    <xdr:to>
      <xdr:col>45</xdr:col>
      <xdr:colOff>177800</xdr:colOff>
      <xdr:row>79</xdr:row>
      <xdr:rowOff>30266</xdr:rowOff>
    </xdr:to>
    <xdr:cxnSp macro="">
      <xdr:nvCxnSpPr>
        <xdr:cNvPr id="413" name="直線コネクタ 412"/>
        <xdr:cNvCxnSpPr/>
      </xdr:nvCxnSpPr>
      <xdr:spPr>
        <a:xfrm>
          <a:off x="7861300" y="1357292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28372</xdr:rowOff>
    </xdr:from>
    <xdr:to>
      <xdr:col>41</xdr:col>
      <xdr:colOff>50800</xdr:colOff>
      <xdr:row>79</xdr:row>
      <xdr:rowOff>31507</xdr:rowOff>
    </xdr:to>
    <xdr:cxnSp macro="">
      <xdr:nvCxnSpPr>
        <xdr:cNvPr id="416" name="直線コネクタ 415"/>
        <xdr:cNvCxnSpPr/>
      </xdr:nvCxnSpPr>
      <xdr:spPr>
        <a:xfrm flipV="1">
          <a:off x="6972300" y="13572922"/>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9" name="フローチャート: 判断 418"/>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0" name="テキスト ボックス 419"/>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28191</xdr:rowOff>
    </xdr:from>
    <xdr:to>
      <xdr:col>55</xdr:col>
      <xdr:colOff>50800</xdr:colOff>
      <xdr:row>79</xdr:row>
      <xdr:rowOff>129791</xdr:rowOff>
    </xdr:to>
    <xdr:sp macro="" textlink="">
      <xdr:nvSpPr>
        <xdr:cNvPr id="426" name="楕円 425"/>
        <xdr:cNvSpPr/>
      </xdr:nvSpPr>
      <xdr:spPr>
        <a:xfrm>
          <a:off x="10426700" y="135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114568</xdr:rowOff>
    </xdr:from>
    <xdr:ext cx="378565" cy="259045"/>
    <xdr:sp macro="" textlink="">
      <xdr:nvSpPr>
        <xdr:cNvPr id="427" name="商工費該当値テキスト"/>
        <xdr:cNvSpPr txBox="1"/>
      </xdr:nvSpPr>
      <xdr:spPr>
        <a:xfrm>
          <a:off x="10528300" y="1348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28321</xdr:rowOff>
    </xdr:from>
    <xdr:to>
      <xdr:col>50</xdr:col>
      <xdr:colOff>165100</xdr:colOff>
      <xdr:row>79</xdr:row>
      <xdr:rowOff>129921</xdr:rowOff>
    </xdr:to>
    <xdr:sp macro="" textlink="">
      <xdr:nvSpPr>
        <xdr:cNvPr id="428" name="楕円 427"/>
        <xdr:cNvSpPr/>
      </xdr:nvSpPr>
      <xdr:spPr>
        <a:xfrm>
          <a:off x="9588500" y="135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121048</xdr:rowOff>
    </xdr:from>
    <xdr:ext cx="378565" cy="259045"/>
    <xdr:sp macro="" textlink="">
      <xdr:nvSpPr>
        <xdr:cNvPr id="429" name="テキスト ボックス 428"/>
        <xdr:cNvSpPr txBox="1"/>
      </xdr:nvSpPr>
      <xdr:spPr>
        <a:xfrm>
          <a:off x="9450017" y="13665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150916</xdr:rowOff>
    </xdr:from>
    <xdr:to>
      <xdr:col>46</xdr:col>
      <xdr:colOff>38100</xdr:colOff>
      <xdr:row>79</xdr:row>
      <xdr:rowOff>81066</xdr:rowOff>
    </xdr:to>
    <xdr:sp macro="" textlink="">
      <xdr:nvSpPr>
        <xdr:cNvPr id="430" name="楕円 429"/>
        <xdr:cNvSpPr/>
      </xdr:nvSpPr>
      <xdr:spPr>
        <a:xfrm>
          <a:off x="8699500" y="1352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72193</xdr:rowOff>
    </xdr:from>
    <xdr:ext cx="469744" cy="259045"/>
    <xdr:sp macro="" textlink="">
      <xdr:nvSpPr>
        <xdr:cNvPr id="431" name="テキスト ボックス 430"/>
        <xdr:cNvSpPr txBox="1"/>
      </xdr:nvSpPr>
      <xdr:spPr>
        <a:xfrm>
          <a:off x="8515428" y="136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149022</xdr:rowOff>
    </xdr:from>
    <xdr:to>
      <xdr:col>41</xdr:col>
      <xdr:colOff>101600</xdr:colOff>
      <xdr:row>79</xdr:row>
      <xdr:rowOff>79172</xdr:rowOff>
    </xdr:to>
    <xdr:sp macro="" textlink="">
      <xdr:nvSpPr>
        <xdr:cNvPr id="432" name="楕円 431"/>
        <xdr:cNvSpPr/>
      </xdr:nvSpPr>
      <xdr:spPr>
        <a:xfrm>
          <a:off x="7810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70299</xdr:rowOff>
    </xdr:from>
    <xdr:ext cx="469744" cy="259045"/>
    <xdr:sp macro="" textlink="">
      <xdr:nvSpPr>
        <xdr:cNvPr id="433" name="テキスト ボックス 432"/>
        <xdr:cNvSpPr txBox="1"/>
      </xdr:nvSpPr>
      <xdr:spPr>
        <a:xfrm>
          <a:off x="7626428" y="136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152157</xdr:rowOff>
    </xdr:from>
    <xdr:to>
      <xdr:col>36</xdr:col>
      <xdr:colOff>165100</xdr:colOff>
      <xdr:row>79</xdr:row>
      <xdr:rowOff>82307</xdr:rowOff>
    </xdr:to>
    <xdr:sp macro="" textlink="">
      <xdr:nvSpPr>
        <xdr:cNvPr id="434" name="楕円 433"/>
        <xdr:cNvSpPr/>
      </xdr:nvSpPr>
      <xdr:spPr>
        <a:xfrm>
          <a:off x="6921500" y="135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73434</xdr:rowOff>
    </xdr:from>
    <xdr:ext cx="469744" cy="259045"/>
    <xdr:sp macro="" textlink="">
      <xdr:nvSpPr>
        <xdr:cNvPr id="435" name="テキスト ボックス 434"/>
        <xdr:cNvSpPr txBox="1"/>
      </xdr:nvSpPr>
      <xdr:spPr>
        <a:xfrm>
          <a:off x="6737428" y="1361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146558</xdr:rowOff>
    </xdr:from>
    <xdr:to>
      <xdr:col>55</xdr:col>
      <xdr:colOff>0</xdr:colOff>
      <xdr:row>98</xdr:row>
      <xdr:rowOff>35012</xdr:rowOff>
    </xdr:to>
    <xdr:cxnSp macro="">
      <xdr:nvCxnSpPr>
        <xdr:cNvPr id="466" name="直線コネクタ 465"/>
        <xdr:cNvCxnSpPr/>
      </xdr:nvCxnSpPr>
      <xdr:spPr>
        <a:xfrm>
          <a:off x="9639300" y="16777208"/>
          <a:ext cx="8382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146558</xdr:rowOff>
    </xdr:from>
    <xdr:to>
      <xdr:col>50</xdr:col>
      <xdr:colOff>114300</xdr:colOff>
      <xdr:row>97</xdr:row>
      <xdr:rowOff>169004</xdr:rowOff>
    </xdr:to>
    <xdr:cxnSp macro="">
      <xdr:nvCxnSpPr>
        <xdr:cNvPr id="469" name="直線コネクタ 468"/>
        <xdr:cNvCxnSpPr/>
      </xdr:nvCxnSpPr>
      <xdr:spPr>
        <a:xfrm flipV="1">
          <a:off x="8750300" y="16777208"/>
          <a:ext cx="889000" cy="2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169004</xdr:rowOff>
    </xdr:from>
    <xdr:to>
      <xdr:col>45</xdr:col>
      <xdr:colOff>177800</xdr:colOff>
      <xdr:row>98</xdr:row>
      <xdr:rowOff>28361</xdr:rowOff>
    </xdr:to>
    <xdr:cxnSp macro="">
      <xdr:nvCxnSpPr>
        <xdr:cNvPr id="472" name="直線コネクタ 471"/>
        <xdr:cNvCxnSpPr/>
      </xdr:nvCxnSpPr>
      <xdr:spPr>
        <a:xfrm flipV="1">
          <a:off x="7861300" y="16799654"/>
          <a:ext cx="8890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146841</xdr:rowOff>
    </xdr:from>
    <xdr:to>
      <xdr:col>41</xdr:col>
      <xdr:colOff>50800</xdr:colOff>
      <xdr:row>98</xdr:row>
      <xdr:rowOff>28361</xdr:rowOff>
    </xdr:to>
    <xdr:cxnSp macro="">
      <xdr:nvCxnSpPr>
        <xdr:cNvPr id="475" name="直線コネクタ 474"/>
        <xdr:cNvCxnSpPr/>
      </xdr:nvCxnSpPr>
      <xdr:spPr>
        <a:xfrm>
          <a:off x="6972300" y="16777491"/>
          <a:ext cx="889000" cy="5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8" name="フローチャート: 判断 477"/>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56227</xdr:rowOff>
    </xdr:from>
    <xdr:ext cx="534377" cy="259045"/>
    <xdr:sp macro="" textlink="">
      <xdr:nvSpPr>
        <xdr:cNvPr id="479" name="テキスト ボックス 478"/>
        <xdr:cNvSpPr txBox="1"/>
      </xdr:nvSpPr>
      <xdr:spPr>
        <a:xfrm>
          <a:off x="6705111" y="163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155662</xdr:rowOff>
    </xdr:from>
    <xdr:to>
      <xdr:col>55</xdr:col>
      <xdr:colOff>50800</xdr:colOff>
      <xdr:row>98</xdr:row>
      <xdr:rowOff>85812</xdr:rowOff>
    </xdr:to>
    <xdr:sp macro="" textlink="">
      <xdr:nvSpPr>
        <xdr:cNvPr id="485" name="楕円 484"/>
        <xdr:cNvSpPr/>
      </xdr:nvSpPr>
      <xdr:spPr>
        <a:xfrm>
          <a:off x="10426700" y="167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70589</xdr:rowOff>
    </xdr:from>
    <xdr:ext cx="534377" cy="259045"/>
    <xdr:sp macro="" textlink="">
      <xdr:nvSpPr>
        <xdr:cNvPr id="486" name="土木費該当値テキスト"/>
        <xdr:cNvSpPr txBox="1"/>
      </xdr:nvSpPr>
      <xdr:spPr>
        <a:xfrm>
          <a:off x="10528300" y="167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95758</xdr:rowOff>
    </xdr:from>
    <xdr:to>
      <xdr:col>50</xdr:col>
      <xdr:colOff>165100</xdr:colOff>
      <xdr:row>98</xdr:row>
      <xdr:rowOff>25908</xdr:rowOff>
    </xdr:to>
    <xdr:sp macro="" textlink="">
      <xdr:nvSpPr>
        <xdr:cNvPr id="487" name="楕円 486"/>
        <xdr:cNvSpPr/>
      </xdr:nvSpPr>
      <xdr:spPr>
        <a:xfrm>
          <a:off x="95885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17035</xdr:rowOff>
    </xdr:from>
    <xdr:ext cx="534377" cy="259045"/>
    <xdr:sp macro="" textlink="">
      <xdr:nvSpPr>
        <xdr:cNvPr id="488" name="テキスト ボックス 487"/>
        <xdr:cNvSpPr txBox="1"/>
      </xdr:nvSpPr>
      <xdr:spPr>
        <a:xfrm>
          <a:off x="9372111" y="168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118204</xdr:rowOff>
    </xdr:from>
    <xdr:to>
      <xdr:col>46</xdr:col>
      <xdr:colOff>38100</xdr:colOff>
      <xdr:row>98</xdr:row>
      <xdr:rowOff>48354</xdr:rowOff>
    </xdr:to>
    <xdr:sp macro="" textlink="">
      <xdr:nvSpPr>
        <xdr:cNvPr id="489" name="楕円 488"/>
        <xdr:cNvSpPr/>
      </xdr:nvSpPr>
      <xdr:spPr>
        <a:xfrm>
          <a:off x="8699500" y="167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39481</xdr:rowOff>
    </xdr:from>
    <xdr:ext cx="534377" cy="259045"/>
    <xdr:sp macro="" textlink="">
      <xdr:nvSpPr>
        <xdr:cNvPr id="490" name="テキスト ボックス 489"/>
        <xdr:cNvSpPr txBox="1"/>
      </xdr:nvSpPr>
      <xdr:spPr>
        <a:xfrm>
          <a:off x="8483111" y="1684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149011</xdr:rowOff>
    </xdr:from>
    <xdr:to>
      <xdr:col>41</xdr:col>
      <xdr:colOff>101600</xdr:colOff>
      <xdr:row>98</xdr:row>
      <xdr:rowOff>79161</xdr:rowOff>
    </xdr:to>
    <xdr:sp macro="" textlink="">
      <xdr:nvSpPr>
        <xdr:cNvPr id="491" name="楕円 490"/>
        <xdr:cNvSpPr/>
      </xdr:nvSpPr>
      <xdr:spPr>
        <a:xfrm>
          <a:off x="7810500" y="167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70288</xdr:rowOff>
    </xdr:from>
    <xdr:ext cx="534377" cy="259045"/>
    <xdr:sp macro="" textlink="">
      <xdr:nvSpPr>
        <xdr:cNvPr id="492" name="テキスト ボックス 491"/>
        <xdr:cNvSpPr txBox="1"/>
      </xdr:nvSpPr>
      <xdr:spPr>
        <a:xfrm>
          <a:off x="7594111" y="168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96041</xdr:rowOff>
    </xdr:from>
    <xdr:to>
      <xdr:col>36</xdr:col>
      <xdr:colOff>165100</xdr:colOff>
      <xdr:row>98</xdr:row>
      <xdr:rowOff>26191</xdr:rowOff>
    </xdr:to>
    <xdr:sp macro="" textlink="">
      <xdr:nvSpPr>
        <xdr:cNvPr id="493" name="楕円 492"/>
        <xdr:cNvSpPr/>
      </xdr:nvSpPr>
      <xdr:spPr>
        <a:xfrm>
          <a:off x="6921500" y="167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17318</xdr:rowOff>
    </xdr:from>
    <xdr:ext cx="534377" cy="259045"/>
    <xdr:sp macro="" textlink="">
      <xdr:nvSpPr>
        <xdr:cNvPr id="494" name="テキスト ボックス 493"/>
        <xdr:cNvSpPr txBox="1"/>
      </xdr:nvSpPr>
      <xdr:spPr>
        <a:xfrm>
          <a:off x="6705111" y="168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156573</xdr:rowOff>
    </xdr:from>
    <xdr:to>
      <xdr:col>85</xdr:col>
      <xdr:colOff>127000</xdr:colOff>
      <xdr:row>36</xdr:row>
      <xdr:rowOff>121956</xdr:rowOff>
    </xdr:to>
    <xdr:cxnSp macro="">
      <xdr:nvCxnSpPr>
        <xdr:cNvPr id="526" name="直線コネクタ 525"/>
        <xdr:cNvCxnSpPr/>
      </xdr:nvCxnSpPr>
      <xdr:spPr>
        <a:xfrm>
          <a:off x="15481300" y="6157323"/>
          <a:ext cx="8382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156573</xdr:rowOff>
    </xdr:from>
    <xdr:to>
      <xdr:col>81</xdr:col>
      <xdr:colOff>50800</xdr:colOff>
      <xdr:row>36</xdr:row>
      <xdr:rowOff>66657</xdr:rowOff>
    </xdr:to>
    <xdr:cxnSp macro="">
      <xdr:nvCxnSpPr>
        <xdr:cNvPr id="529" name="直線コネクタ 528"/>
        <xdr:cNvCxnSpPr/>
      </xdr:nvCxnSpPr>
      <xdr:spPr>
        <a:xfrm flipV="1">
          <a:off x="14592300" y="6157323"/>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170833</xdr:rowOff>
    </xdr:from>
    <xdr:to>
      <xdr:col>76</xdr:col>
      <xdr:colOff>114300</xdr:colOff>
      <xdr:row>36</xdr:row>
      <xdr:rowOff>66657</xdr:rowOff>
    </xdr:to>
    <xdr:cxnSp macro="">
      <xdr:nvCxnSpPr>
        <xdr:cNvPr id="532" name="直線コネクタ 531"/>
        <xdr:cNvCxnSpPr/>
      </xdr:nvCxnSpPr>
      <xdr:spPr>
        <a:xfrm>
          <a:off x="13703300" y="6171583"/>
          <a:ext cx="8890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129467</xdr:rowOff>
    </xdr:from>
    <xdr:to>
      <xdr:col>71</xdr:col>
      <xdr:colOff>177800</xdr:colOff>
      <xdr:row>35</xdr:row>
      <xdr:rowOff>170833</xdr:rowOff>
    </xdr:to>
    <xdr:cxnSp macro="">
      <xdr:nvCxnSpPr>
        <xdr:cNvPr id="535" name="直線コネクタ 534"/>
        <xdr:cNvCxnSpPr/>
      </xdr:nvCxnSpPr>
      <xdr:spPr>
        <a:xfrm>
          <a:off x="12814300" y="61302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8" name="フローチャート: 判断 537"/>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85760</xdr:rowOff>
    </xdr:from>
    <xdr:ext cx="534377" cy="259045"/>
    <xdr:sp macro="" textlink="">
      <xdr:nvSpPr>
        <xdr:cNvPr id="539" name="テキスト ボックス 538"/>
        <xdr:cNvSpPr txBox="1"/>
      </xdr:nvSpPr>
      <xdr:spPr>
        <a:xfrm>
          <a:off x="12547111" y="57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71156</xdr:rowOff>
    </xdr:from>
    <xdr:to>
      <xdr:col>85</xdr:col>
      <xdr:colOff>177800</xdr:colOff>
      <xdr:row>37</xdr:row>
      <xdr:rowOff>1306</xdr:rowOff>
    </xdr:to>
    <xdr:sp macro="" textlink="">
      <xdr:nvSpPr>
        <xdr:cNvPr id="545" name="楕円 544"/>
        <xdr:cNvSpPr/>
      </xdr:nvSpPr>
      <xdr:spPr>
        <a:xfrm>
          <a:off x="16268700" y="62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49583</xdr:rowOff>
    </xdr:from>
    <xdr:ext cx="534377" cy="259045"/>
    <xdr:sp macro="" textlink="">
      <xdr:nvSpPr>
        <xdr:cNvPr id="546" name="消防費該当値テキスト"/>
        <xdr:cNvSpPr txBox="1"/>
      </xdr:nvSpPr>
      <xdr:spPr>
        <a:xfrm>
          <a:off x="16370300" y="62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105773</xdr:rowOff>
    </xdr:from>
    <xdr:to>
      <xdr:col>81</xdr:col>
      <xdr:colOff>101600</xdr:colOff>
      <xdr:row>36</xdr:row>
      <xdr:rowOff>35923</xdr:rowOff>
    </xdr:to>
    <xdr:sp macro="" textlink="">
      <xdr:nvSpPr>
        <xdr:cNvPr id="547" name="楕円 546"/>
        <xdr:cNvSpPr/>
      </xdr:nvSpPr>
      <xdr:spPr>
        <a:xfrm>
          <a:off x="15430500" y="61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52450</xdr:rowOff>
    </xdr:from>
    <xdr:ext cx="534377" cy="259045"/>
    <xdr:sp macro="" textlink="">
      <xdr:nvSpPr>
        <xdr:cNvPr id="548" name="テキスト ボックス 547"/>
        <xdr:cNvSpPr txBox="1"/>
      </xdr:nvSpPr>
      <xdr:spPr>
        <a:xfrm>
          <a:off x="15214111" y="588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15857</xdr:rowOff>
    </xdr:from>
    <xdr:to>
      <xdr:col>76</xdr:col>
      <xdr:colOff>165100</xdr:colOff>
      <xdr:row>36</xdr:row>
      <xdr:rowOff>117457</xdr:rowOff>
    </xdr:to>
    <xdr:sp macro="" textlink="">
      <xdr:nvSpPr>
        <xdr:cNvPr id="549" name="楕円 548"/>
        <xdr:cNvSpPr/>
      </xdr:nvSpPr>
      <xdr:spPr>
        <a:xfrm>
          <a:off x="14541500" y="61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133984</xdr:rowOff>
    </xdr:from>
    <xdr:ext cx="534377" cy="259045"/>
    <xdr:sp macro="" textlink="">
      <xdr:nvSpPr>
        <xdr:cNvPr id="550" name="テキスト ボックス 549"/>
        <xdr:cNvSpPr txBox="1"/>
      </xdr:nvSpPr>
      <xdr:spPr>
        <a:xfrm>
          <a:off x="14325111" y="596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120033</xdr:rowOff>
    </xdr:from>
    <xdr:to>
      <xdr:col>72</xdr:col>
      <xdr:colOff>38100</xdr:colOff>
      <xdr:row>36</xdr:row>
      <xdr:rowOff>50183</xdr:rowOff>
    </xdr:to>
    <xdr:sp macro="" textlink="">
      <xdr:nvSpPr>
        <xdr:cNvPr id="551" name="楕円 550"/>
        <xdr:cNvSpPr/>
      </xdr:nvSpPr>
      <xdr:spPr>
        <a:xfrm>
          <a:off x="13652500" y="61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66710</xdr:rowOff>
    </xdr:from>
    <xdr:ext cx="534377" cy="259045"/>
    <xdr:sp macro="" textlink="">
      <xdr:nvSpPr>
        <xdr:cNvPr id="552" name="テキスト ボックス 551"/>
        <xdr:cNvSpPr txBox="1"/>
      </xdr:nvSpPr>
      <xdr:spPr>
        <a:xfrm>
          <a:off x="13436111" y="58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78667</xdr:rowOff>
    </xdr:from>
    <xdr:to>
      <xdr:col>67</xdr:col>
      <xdr:colOff>101600</xdr:colOff>
      <xdr:row>36</xdr:row>
      <xdr:rowOff>8817</xdr:rowOff>
    </xdr:to>
    <xdr:sp macro="" textlink="">
      <xdr:nvSpPr>
        <xdr:cNvPr id="553" name="楕円 552"/>
        <xdr:cNvSpPr/>
      </xdr:nvSpPr>
      <xdr:spPr>
        <a:xfrm>
          <a:off x="12763500" y="60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171394</xdr:rowOff>
    </xdr:from>
    <xdr:ext cx="534377" cy="259045"/>
    <xdr:sp macro="" textlink="">
      <xdr:nvSpPr>
        <xdr:cNvPr id="554" name="テキスト ボックス 553"/>
        <xdr:cNvSpPr txBox="1"/>
      </xdr:nvSpPr>
      <xdr:spPr>
        <a:xfrm>
          <a:off x="12547111" y="61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59429</xdr:rowOff>
    </xdr:from>
    <xdr:to>
      <xdr:col>85</xdr:col>
      <xdr:colOff>127000</xdr:colOff>
      <xdr:row>56</xdr:row>
      <xdr:rowOff>12762</xdr:rowOff>
    </xdr:to>
    <xdr:cxnSp macro="">
      <xdr:nvCxnSpPr>
        <xdr:cNvPr id="586" name="直線コネクタ 585"/>
        <xdr:cNvCxnSpPr/>
      </xdr:nvCxnSpPr>
      <xdr:spPr>
        <a:xfrm flipV="1">
          <a:off x="15481300" y="9489179"/>
          <a:ext cx="8382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12762</xdr:rowOff>
    </xdr:from>
    <xdr:to>
      <xdr:col>81</xdr:col>
      <xdr:colOff>50800</xdr:colOff>
      <xdr:row>57</xdr:row>
      <xdr:rowOff>34250</xdr:rowOff>
    </xdr:to>
    <xdr:cxnSp macro="">
      <xdr:nvCxnSpPr>
        <xdr:cNvPr id="589" name="直線コネクタ 588"/>
        <xdr:cNvCxnSpPr/>
      </xdr:nvCxnSpPr>
      <xdr:spPr>
        <a:xfrm flipV="1">
          <a:off x="14592300" y="9613962"/>
          <a:ext cx="889000" cy="1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34250</xdr:rowOff>
    </xdr:from>
    <xdr:to>
      <xdr:col>76</xdr:col>
      <xdr:colOff>114300</xdr:colOff>
      <xdr:row>57</xdr:row>
      <xdr:rowOff>47868</xdr:rowOff>
    </xdr:to>
    <xdr:cxnSp macro="">
      <xdr:nvCxnSpPr>
        <xdr:cNvPr id="592" name="直線コネクタ 591"/>
        <xdr:cNvCxnSpPr/>
      </xdr:nvCxnSpPr>
      <xdr:spPr>
        <a:xfrm flipV="1">
          <a:off x="13703300" y="9806900"/>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47868</xdr:rowOff>
    </xdr:from>
    <xdr:to>
      <xdr:col>71</xdr:col>
      <xdr:colOff>177800</xdr:colOff>
      <xdr:row>57</xdr:row>
      <xdr:rowOff>134769</xdr:rowOff>
    </xdr:to>
    <xdr:cxnSp macro="">
      <xdr:nvCxnSpPr>
        <xdr:cNvPr id="595" name="直線コネクタ 594"/>
        <xdr:cNvCxnSpPr/>
      </xdr:nvCxnSpPr>
      <xdr:spPr>
        <a:xfrm flipV="1">
          <a:off x="12814300" y="9820518"/>
          <a:ext cx="889000" cy="8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8" name="フローチャート: 判断 597"/>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68201</xdr:rowOff>
    </xdr:from>
    <xdr:ext cx="534377" cy="259045"/>
    <xdr:sp macro="" textlink="">
      <xdr:nvSpPr>
        <xdr:cNvPr id="599" name="テキスト ボックス 598"/>
        <xdr:cNvSpPr txBox="1"/>
      </xdr:nvSpPr>
      <xdr:spPr>
        <a:xfrm>
          <a:off x="12547111" y="89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8629</xdr:rowOff>
    </xdr:from>
    <xdr:to>
      <xdr:col>85</xdr:col>
      <xdr:colOff>177800</xdr:colOff>
      <xdr:row>55</xdr:row>
      <xdr:rowOff>110229</xdr:rowOff>
    </xdr:to>
    <xdr:sp macro="" textlink="">
      <xdr:nvSpPr>
        <xdr:cNvPr id="605" name="楕円 604"/>
        <xdr:cNvSpPr/>
      </xdr:nvSpPr>
      <xdr:spPr>
        <a:xfrm>
          <a:off x="16268700" y="94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158506</xdr:rowOff>
    </xdr:from>
    <xdr:ext cx="534377" cy="259045"/>
    <xdr:sp macro="" textlink="">
      <xdr:nvSpPr>
        <xdr:cNvPr id="606" name="教育費該当値テキスト"/>
        <xdr:cNvSpPr txBox="1"/>
      </xdr:nvSpPr>
      <xdr:spPr>
        <a:xfrm>
          <a:off x="16370300" y="94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133412</xdr:rowOff>
    </xdr:from>
    <xdr:to>
      <xdr:col>81</xdr:col>
      <xdr:colOff>101600</xdr:colOff>
      <xdr:row>56</xdr:row>
      <xdr:rowOff>63562</xdr:rowOff>
    </xdr:to>
    <xdr:sp macro="" textlink="">
      <xdr:nvSpPr>
        <xdr:cNvPr id="607" name="楕円 606"/>
        <xdr:cNvSpPr/>
      </xdr:nvSpPr>
      <xdr:spPr>
        <a:xfrm>
          <a:off x="15430500" y="95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54689</xdr:rowOff>
    </xdr:from>
    <xdr:ext cx="534377" cy="259045"/>
    <xdr:sp macro="" textlink="">
      <xdr:nvSpPr>
        <xdr:cNvPr id="608" name="テキスト ボックス 607"/>
        <xdr:cNvSpPr txBox="1"/>
      </xdr:nvSpPr>
      <xdr:spPr>
        <a:xfrm>
          <a:off x="15214111" y="96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154900</xdr:rowOff>
    </xdr:from>
    <xdr:to>
      <xdr:col>76</xdr:col>
      <xdr:colOff>165100</xdr:colOff>
      <xdr:row>57</xdr:row>
      <xdr:rowOff>85050</xdr:rowOff>
    </xdr:to>
    <xdr:sp macro="" textlink="">
      <xdr:nvSpPr>
        <xdr:cNvPr id="609" name="楕円 608"/>
        <xdr:cNvSpPr/>
      </xdr:nvSpPr>
      <xdr:spPr>
        <a:xfrm>
          <a:off x="14541500" y="97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76177</xdr:rowOff>
    </xdr:from>
    <xdr:ext cx="534377" cy="259045"/>
    <xdr:sp macro="" textlink="">
      <xdr:nvSpPr>
        <xdr:cNvPr id="610" name="テキスト ボックス 609"/>
        <xdr:cNvSpPr txBox="1"/>
      </xdr:nvSpPr>
      <xdr:spPr>
        <a:xfrm>
          <a:off x="14325111" y="98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168518</xdr:rowOff>
    </xdr:from>
    <xdr:to>
      <xdr:col>72</xdr:col>
      <xdr:colOff>38100</xdr:colOff>
      <xdr:row>57</xdr:row>
      <xdr:rowOff>98668</xdr:rowOff>
    </xdr:to>
    <xdr:sp macro="" textlink="">
      <xdr:nvSpPr>
        <xdr:cNvPr id="611" name="楕円 610"/>
        <xdr:cNvSpPr/>
      </xdr:nvSpPr>
      <xdr:spPr>
        <a:xfrm>
          <a:off x="13652500" y="97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89795</xdr:rowOff>
    </xdr:from>
    <xdr:ext cx="534377" cy="259045"/>
    <xdr:sp macro="" textlink="">
      <xdr:nvSpPr>
        <xdr:cNvPr id="612" name="テキスト ボックス 611"/>
        <xdr:cNvSpPr txBox="1"/>
      </xdr:nvSpPr>
      <xdr:spPr>
        <a:xfrm>
          <a:off x="13436111" y="98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83969</xdr:rowOff>
    </xdr:from>
    <xdr:to>
      <xdr:col>67</xdr:col>
      <xdr:colOff>101600</xdr:colOff>
      <xdr:row>58</xdr:row>
      <xdr:rowOff>14119</xdr:rowOff>
    </xdr:to>
    <xdr:sp macro="" textlink="">
      <xdr:nvSpPr>
        <xdr:cNvPr id="613" name="楕円 612"/>
        <xdr:cNvSpPr/>
      </xdr:nvSpPr>
      <xdr:spPr>
        <a:xfrm>
          <a:off x="12763500" y="98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5246</xdr:rowOff>
    </xdr:from>
    <xdr:ext cx="534377" cy="259045"/>
    <xdr:sp macro="" textlink="">
      <xdr:nvSpPr>
        <xdr:cNvPr id="614" name="テキスト ボックス 613"/>
        <xdr:cNvSpPr txBox="1"/>
      </xdr:nvSpPr>
      <xdr:spPr>
        <a:xfrm>
          <a:off x="12547111" y="99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9" name="直線コネクタ 63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2" name="直線コネクタ 64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51" name="フローチャート: 判断 650"/>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48265</xdr:rowOff>
    </xdr:from>
    <xdr:ext cx="378565" cy="259045"/>
    <xdr:sp macro="" textlink="">
      <xdr:nvSpPr>
        <xdr:cNvPr id="652" name="テキスト ボックス 651"/>
        <xdr:cNvSpPr txBox="1"/>
      </xdr:nvSpPr>
      <xdr:spPr>
        <a:xfrm>
          <a:off x="12625017" y="130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8" name="楕円 65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60" name="楕円 65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1" name="テキスト ボックス 66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66678</xdr:rowOff>
    </xdr:from>
    <xdr:to>
      <xdr:col>85</xdr:col>
      <xdr:colOff>127000</xdr:colOff>
      <xdr:row>97</xdr:row>
      <xdr:rowOff>134344</xdr:rowOff>
    </xdr:to>
    <xdr:cxnSp macro="">
      <xdr:nvCxnSpPr>
        <xdr:cNvPr id="699" name="直線コネクタ 698"/>
        <xdr:cNvCxnSpPr/>
      </xdr:nvCxnSpPr>
      <xdr:spPr>
        <a:xfrm>
          <a:off x="15481300" y="16697328"/>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63413</xdr:rowOff>
    </xdr:from>
    <xdr:to>
      <xdr:col>81</xdr:col>
      <xdr:colOff>50800</xdr:colOff>
      <xdr:row>97</xdr:row>
      <xdr:rowOff>66678</xdr:rowOff>
    </xdr:to>
    <xdr:cxnSp macro="">
      <xdr:nvCxnSpPr>
        <xdr:cNvPr id="702" name="直線コネクタ 701"/>
        <xdr:cNvCxnSpPr/>
      </xdr:nvCxnSpPr>
      <xdr:spPr>
        <a:xfrm>
          <a:off x="14592300" y="166940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63413</xdr:rowOff>
    </xdr:from>
    <xdr:to>
      <xdr:col>76</xdr:col>
      <xdr:colOff>114300</xdr:colOff>
      <xdr:row>97</xdr:row>
      <xdr:rowOff>78761</xdr:rowOff>
    </xdr:to>
    <xdr:cxnSp macro="">
      <xdr:nvCxnSpPr>
        <xdr:cNvPr id="705" name="直線コネクタ 704"/>
        <xdr:cNvCxnSpPr/>
      </xdr:nvCxnSpPr>
      <xdr:spPr>
        <a:xfrm flipV="1">
          <a:off x="13703300" y="16694063"/>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35523</xdr:rowOff>
    </xdr:from>
    <xdr:to>
      <xdr:col>71</xdr:col>
      <xdr:colOff>177800</xdr:colOff>
      <xdr:row>97</xdr:row>
      <xdr:rowOff>78761</xdr:rowOff>
    </xdr:to>
    <xdr:cxnSp macro="">
      <xdr:nvCxnSpPr>
        <xdr:cNvPr id="708" name="直線コネクタ 707"/>
        <xdr:cNvCxnSpPr/>
      </xdr:nvCxnSpPr>
      <xdr:spPr>
        <a:xfrm>
          <a:off x="12814300" y="16666173"/>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114863</xdr:rowOff>
    </xdr:from>
    <xdr:to>
      <xdr:col>67</xdr:col>
      <xdr:colOff>101600</xdr:colOff>
      <xdr:row>94</xdr:row>
      <xdr:rowOff>45013</xdr:rowOff>
    </xdr:to>
    <xdr:sp macro="" textlink="">
      <xdr:nvSpPr>
        <xdr:cNvPr id="711" name="フローチャート: 判断 710"/>
        <xdr:cNvSpPr/>
      </xdr:nvSpPr>
      <xdr:spPr>
        <a:xfrm>
          <a:off x="12763500" y="160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61540</xdr:rowOff>
    </xdr:from>
    <xdr:ext cx="534377" cy="259045"/>
    <xdr:sp macro="" textlink="">
      <xdr:nvSpPr>
        <xdr:cNvPr id="712" name="テキスト ボックス 711"/>
        <xdr:cNvSpPr txBox="1"/>
      </xdr:nvSpPr>
      <xdr:spPr>
        <a:xfrm>
          <a:off x="12547111" y="15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83544</xdr:rowOff>
    </xdr:from>
    <xdr:to>
      <xdr:col>85</xdr:col>
      <xdr:colOff>177800</xdr:colOff>
      <xdr:row>98</xdr:row>
      <xdr:rowOff>13694</xdr:rowOff>
    </xdr:to>
    <xdr:sp macro="" textlink="">
      <xdr:nvSpPr>
        <xdr:cNvPr id="718" name="楕円 717"/>
        <xdr:cNvSpPr/>
      </xdr:nvSpPr>
      <xdr:spPr>
        <a:xfrm>
          <a:off x="16268700" y="167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61971</xdr:rowOff>
    </xdr:from>
    <xdr:ext cx="534377" cy="259045"/>
    <xdr:sp macro="" textlink="">
      <xdr:nvSpPr>
        <xdr:cNvPr id="719" name="公債費該当値テキスト"/>
        <xdr:cNvSpPr txBox="1"/>
      </xdr:nvSpPr>
      <xdr:spPr>
        <a:xfrm>
          <a:off x="16370300" y="166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15878</xdr:rowOff>
    </xdr:from>
    <xdr:to>
      <xdr:col>81</xdr:col>
      <xdr:colOff>101600</xdr:colOff>
      <xdr:row>97</xdr:row>
      <xdr:rowOff>117478</xdr:rowOff>
    </xdr:to>
    <xdr:sp macro="" textlink="">
      <xdr:nvSpPr>
        <xdr:cNvPr id="720" name="楕円 719"/>
        <xdr:cNvSpPr/>
      </xdr:nvSpPr>
      <xdr:spPr>
        <a:xfrm>
          <a:off x="15430500" y="166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108605</xdr:rowOff>
    </xdr:from>
    <xdr:ext cx="534377" cy="259045"/>
    <xdr:sp macro="" textlink="">
      <xdr:nvSpPr>
        <xdr:cNvPr id="721" name="テキスト ボックス 720"/>
        <xdr:cNvSpPr txBox="1"/>
      </xdr:nvSpPr>
      <xdr:spPr>
        <a:xfrm>
          <a:off x="15214111" y="167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12613</xdr:rowOff>
    </xdr:from>
    <xdr:to>
      <xdr:col>76</xdr:col>
      <xdr:colOff>165100</xdr:colOff>
      <xdr:row>97</xdr:row>
      <xdr:rowOff>114213</xdr:rowOff>
    </xdr:to>
    <xdr:sp macro="" textlink="">
      <xdr:nvSpPr>
        <xdr:cNvPr id="722" name="楕円 721"/>
        <xdr:cNvSpPr/>
      </xdr:nvSpPr>
      <xdr:spPr>
        <a:xfrm>
          <a:off x="14541500" y="166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105340</xdr:rowOff>
    </xdr:from>
    <xdr:ext cx="534377" cy="259045"/>
    <xdr:sp macro="" textlink="">
      <xdr:nvSpPr>
        <xdr:cNvPr id="723" name="テキスト ボックス 722"/>
        <xdr:cNvSpPr txBox="1"/>
      </xdr:nvSpPr>
      <xdr:spPr>
        <a:xfrm>
          <a:off x="14325111" y="167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27961</xdr:rowOff>
    </xdr:from>
    <xdr:to>
      <xdr:col>72</xdr:col>
      <xdr:colOff>38100</xdr:colOff>
      <xdr:row>97</xdr:row>
      <xdr:rowOff>129561</xdr:rowOff>
    </xdr:to>
    <xdr:sp macro="" textlink="">
      <xdr:nvSpPr>
        <xdr:cNvPr id="724" name="楕円 723"/>
        <xdr:cNvSpPr/>
      </xdr:nvSpPr>
      <xdr:spPr>
        <a:xfrm>
          <a:off x="13652500" y="166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120688</xdr:rowOff>
    </xdr:from>
    <xdr:ext cx="534377" cy="259045"/>
    <xdr:sp macro="" textlink="">
      <xdr:nvSpPr>
        <xdr:cNvPr id="725" name="テキスト ボックス 724"/>
        <xdr:cNvSpPr txBox="1"/>
      </xdr:nvSpPr>
      <xdr:spPr>
        <a:xfrm>
          <a:off x="13436111" y="167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156173</xdr:rowOff>
    </xdr:from>
    <xdr:to>
      <xdr:col>67</xdr:col>
      <xdr:colOff>101600</xdr:colOff>
      <xdr:row>97</xdr:row>
      <xdr:rowOff>86323</xdr:rowOff>
    </xdr:to>
    <xdr:sp macro="" textlink="">
      <xdr:nvSpPr>
        <xdr:cNvPr id="726" name="楕円 725"/>
        <xdr:cNvSpPr/>
      </xdr:nvSpPr>
      <xdr:spPr>
        <a:xfrm>
          <a:off x="12763500" y="166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77450</xdr:rowOff>
    </xdr:from>
    <xdr:ext cx="534377" cy="259045"/>
    <xdr:sp macro="" textlink="">
      <xdr:nvSpPr>
        <xdr:cNvPr id="727" name="テキスト ボックス 726"/>
        <xdr:cNvSpPr txBox="1"/>
      </xdr:nvSpPr>
      <xdr:spPr>
        <a:xfrm>
          <a:off x="12547111" y="167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8" name="フローチャート: 判断 767"/>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9" name="テキスト ボックス 768"/>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議会費は、</a:t>
          </a:r>
          <a:r>
            <a:rPr kumimoji="0" lang="ja-JP" altLang="en-US" sz="600" b="0" i="0" u="none" strike="noStrike" kern="0" cap="none" spc="0" normalizeH="0" baseline="0" noProof="0">
              <a:ln>
                <a:noFill/>
              </a:ln>
              <a:solidFill>
                <a:prstClr val="black"/>
              </a:solidFill>
              <a:effectLst/>
              <a:uLnTx/>
              <a:uFillTx/>
              <a:latin typeface="+mn-lt"/>
              <a:ea typeface="+mn-ea"/>
              <a:cs typeface="+mn-cs"/>
            </a:rPr>
            <a:t>本会議場映像音響設備更新工事</a:t>
          </a:r>
          <a:r>
            <a:rPr kumimoji="0" lang="ja-JP" altLang="ja-JP" sz="600" b="0" i="0" u="none" strike="noStrike" kern="0" cap="none" spc="0" normalizeH="0" baseline="0" noProof="0">
              <a:ln>
                <a:noFill/>
              </a:ln>
              <a:solidFill>
                <a:prstClr val="black"/>
              </a:solidFill>
              <a:effectLst/>
              <a:uLnTx/>
              <a:uFillTx/>
              <a:latin typeface="+mn-lt"/>
              <a:ea typeface="+mn-ea"/>
              <a:cs typeface="+mn-cs"/>
            </a:rPr>
            <a:t>などが</a:t>
          </a:r>
          <a:r>
            <a:rPr kumimoji="0" lang="ja-JP" altLang="en-US" sz="600" b="0" i="0" u="none" strike="noStrike" kern="0" cap="none" spc="0" normalizeH="0" baseline="0" noProof="0">
              <a:ln>
                <a:noFill/>
              </a:ln>
              <a:solidFill>
                <a:prstClr val="black"/>
              </a:solidFill>
              <a:effectLst/>
              <a:uLnTx/>
              <a:uFillTx/>
              <a:latin typeface="+mn-lt"/>
              <a:ea typeface="+mn-ea"/>
              <a:cs typeface="+mn-cs"/>
            </a:rPr>
            <a:t>増</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308</a:t>
          </a:r>
          <a:r>
            <a:rPr kumimoji="0" lang="ja-JP" altLang="ja-JP" sz="600" b="0" i="0" u="none" strike="noStrike" kern="0" cap="none" spc="0" normalizeH="0" baseline="0" noProof="0">
              <a:ln>
                <a:noFill/>
              </a:ln>
              <a:solidFill>
                <a:prstClr val="black"/>
              </a:solidFill>
              <a:effectLst/>
              <a:uLnTx/>
              <a:uFillTx/>
              <a:latin typeface="+mn-lt"/>
              <a:ea typeface="+mn-ea"/>
              <a:cs typeface="+mn-cs"/>
            </a:rPr>
            <a:t>円</a:t>
          </a:r>
          <a:r>
            <a:rPr kumimoji="0" lang="ja-JP" altLang="en-US" sz="600" b="0" i="0" u="none" strike="noStrike" kern="0" cap="none" spc="0" normalizeH="0" baseline="0" noProof="0">
              <a:ln>
                <a:noFill/>
              </a:ln>
              <a:solidFill>
                <a:prstClr val="black"/>
              </a:solidFill>
              <a:effectLst/>
              <a:uLnTx/>
              <a:uFillTx/>
              <a:latin typeface="+mn-lt"/>
              <a:ea typeface="+mn-ea"/>
              <a:cs typeface="+mn-cs"/>
            </a:rPr>
            <a:t>増加</a:t>
          </a:r>
          <a:r>
            <a:rPr kumimoji="0" lang="ja-JP" altLang="ja-JP" sz="600" b="0" i="0" u="none" strike="noStrike" kern="0" cap="none" spc="0" normalizeH="0" baseline="0" noProof="0">
              <a:ln>
                <a:noFill/>
              </a:ln>
              <a:solidFill>
                <a:prstClr val="black"/>
              </a:solidFill>
              <a:effectLst/>
              <a:uLnTx/>
              <a:uFillTx/>
              <a:latin typeface="+mn-lt"/>
              <a:ea typeface="+mn-ea"/>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総務費は、</a:t>
          </a:r>
          <a:r>
            <a:rPr kumimoji="0" lang="ja-JP" altLang="en-US" sz="600" b="0" i="0" u="none" strike="noStrike" kern="0" cap="none" spc="0" normalizeH="0" baseline="0" noProof="0">
              <a:ln>
                <a:noFill/>
              </a:ln>
              <a:solidFill>
                <a:prstClr val="black"/>
              </a:solidFill>
              <a:effectLst/>
              <a:uLnTx/>
              <a:uFillTx/>
              <a:latin typeface="+mn-lt"/>
              <a:ea typeface="+mn-ea"/>
              <a:cs typeface="+mn-cs"/>
            </a:rPr>
            <a:t>財政調整基金及び公共施設等整備基金積立金、西部地域センター改修事業など</a:t>
          </a:r>
          <a:r>
            <a:rPr kumimoji="0" lang="ja-JP" altLang="ja-JP" sz="600" b="0" i="0" u="none" strike="noStrike" kern="0" cap="none" spc="0" normalizeH="0" baseline="0" noProof="0">
              <a:ln>
                <a:noFill/>
              </a:ln>
              <a:solidFill>
                <a:prstClr val="black"/>
              </a:solidFill>
              <a:effectLst/>
              <a:uLnTx/>
              <a:uFillTx/>
              <a:latin typeface="+mn-lt"/>
              <a:ea typeface="+mn-ea"/>
              <a:cs typeface="+mn-cs"/>
            </a:rPr>
            <a:t>が</a:t>
          </a:r>
          <a:r>
            <a:rPr kumimoji="0" lang="ja-JP" altLang="en-US" sz="600" b="0" i="0" u="none" strike="noStrike" kern="0" cap="none" spc="0" normalizeH="0" baseline="0" noProof="0">
              <a:ln>
                <a:noFill/>
              </a:ln>
              <a:solidFill>
                <a:prstClr val="black"/>
              </a:solidFill>
              <a:effectLst/>
              <a:uLnTx/>
              <a:uFillTx/>
              <a:latin typeface="+mn-lt"/>
              <a:ea typeface="+mn-ea"/>
              <a:cs typeface="+mn-cs"/>
            </a:rPr>
            <a:t>増</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15,165</a:t>
          </a:r>
          <a:r>
            <a:rPr kumimoji="0" lang="ja-JP" altLang="ja-JP" sz="600" b="0" i="0" u="none" strike="noStrike" kern="0" cap="none" spc="0" normalizeH="0" baseline="0" noProof="0">
              <a:ln>
                <a:noFill/>
              </a:ln>
              <a:solidFill>
                <a:prstClr val="black"/>
              </a:solidFill>
              <a:effectLst/>
              <a:uLnTx/>
              <a:uFillTx/>
              <a:latin typeface="+mn-lt"/>
              <a:ea typeface="+mn-ea"/>
              <a:cs typeface="+mn-cs"/>
            </a:rPr>
            <a:t>円</a:t>
          </a:r>
          <a:r>
            <a:rPr kumimoji="0" lang="ja-JP" altLang="en-US" sz="600" b="0" i="0" u="none" strike="noStrike" kern="0" cap="none" spc="0" normalizeH="0" baseline="0" noProof="0">
              <a:ln>
                <a:noFill/>
              </a:ln>
              <a:solidFill>
                <a:prstClr val="black"/>
              </a:solidFill>
              <a:effectLst/>
              <a:uLnTx/>
              <a:uFillTx/>
              <a:latin typeface="+mn-lt"/>
              <a:ea typeface="+mn-ea"/>
              <a:cs typeface="+mn-cs"/>
            </a:rPr>
            <a:t>増加</a:t>
          </a:r>
          <a:r>
            <a:rPr kumimoji="0" lang="ja-JP" altLang="ja-JP" sz="600" b="0" i="0" u="none" strike="noStrike" kern="0" cap="none" spc="0" normalizeH="0" baseline="0" noProof="0">
              <a:ln>
                <a:noFill/>
              </a:ln>
              <a:solidFill>
                <a:prstClr val="black"/>
              </a:solidFill>
              <a:effectLst/>
              <a:uLnTx/>
              <a:uFillTx/>
              <a:latin typeface="+mn-lt"/>
              <a:ea typeface="+mn-ea"/>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民生費は、</a:t>
          </a:r>
          <a:r>
            <a:rPr kumimoji="0" lang="ja-JP" altLang="en-US" sz="600" b="0" i="0" u="none" strike="noStrike" kern="0" cap="none" spc="0" normalizeH="0" baseline="0" noProof="0">
              <a:ln>
                <a:noFill/>
              </a:ln>
              <a:solidFill>
                <a:prstClr val="black"/>
              </a:solidFill>
              <a:effectLst/>
              <a:uLnTx/>
              <a:uFillTx/>
              <a:latin typeface="+mn-lt"/>
              <a:ea typeface="+mn-ea"/>
              <a:cs typeface="+mn-cs"/>
            </a:rPr>
            <a:t>私立保育園施設整備費補助金、中央児童館大規模修繕工事などが減となったものの、保育運営費</a:t>
          </a:r>
          <a:r>
            <a:rPr kumimoji="0" lang="en-US" altLang="ja-JP" sz="600" b="0" i="0" u="none" strike="noStrike" kern="0" cap="none" spc="0" normalizeH="0" baseline="0" noProof="0">
              <a:ln>
                <a:noFill/>
              </a:ln>
              <a:solidFill>
                <a:prstClr val="black"/>
              </a:solidFill>
              <a:effectLst/>
              <a:uLnTx/>
              <a:uFillTx/>
              <a:latin typeface="+mn-lt"/>
              <a:ea typeface="+mn-ea"/>
              <a:cs typeface="+mn-cs"/>
            </a:rPr>
            <a:t>(</a:t>
          </a:r>
          <a:r>
            <a:rPr kumimoji="0" lang="ja-JP" altLang="en-US" sz="600" b="0" i="0" u="none" strike="noStrike" kern="0" cap="none" spc="0" normalizeH="0" baseline="0" noProof="0">
              <a:ln>
                <a:noFill/>
              </a:ln>
              <a:solidFill>
                <a:prstClr val="black"/>
              </a:solidFill>
              <a:effectLst/>
              <a:uLnTx/>
              <a:uFillTx/>
              <a:latin typeface="+mn-lt"/>
              <a:ea typeface="+mn-ea"/>
              <a:cs typeface="+mn-cs"/>
            </a:rPr>
            <a:t>管内</a:t>
          </a:r>
          <a:r>
            <a:rPr kumimoji="0" lang="en-US" altLang="ja-JP" sz="600" b="0" i="0" u="none" strike="noStrike" kern="0" cap="none" spc="0" normalizeH="0" baseline="0" noProof="0">
              <a:ln>
                <a:noFill/>
              </a:ln>
              <a:solidFill>
                <a:prstClr val="black"/>
              </a:solidFill>
              <a:effectLst/>
              <a:uLnTx/>
              <a:uFillTx/>
              <a:latin typeface="+mn-lt"/>
              <a:ea typeface="+mn-ea"/>
              <a:cs typeface="+mn-cs"/>
            </a:rPr>
            <a:t>)</a:t>
          </a:r>
          <a:r>
            <a:rPr kumimoji="0" lang="ja-JP" altLang="en-US" sz="600" b="0" i="0" u="none" strike="noStrike" kern="0" cap="none" spc="0" normalizeH="0" baseline="0" noProof="0">
              <a:ln>
                <a:noFill/>
              </a:ln>
              <a:solidFill>
                <a:prstClr val="black"/>
              </a:solidFill>
              <a:effectLst/>
              <a:uLnTx/>
              <a:uFillTx/>
              <a:latin typeface="+mn-lt"/>
              <a:ea typeface="+mn-ea"/>
              <a:cs typeface="+mn-cs"/>
            </a:rPr>
            <a:t>、障害福祉サービス費などが増</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1,715</a:t>
          </a:r>
          <a:r>
            <a:rPr kumimoji="0" lang="ja-JP" altLang="ja-JP" sz="600" b="0" i="0" u="none" strike="noStrike" kern="0" cap="none" spc="0" normalizeH="0" baseline="0" noProof="0">
              <a:ln>
                <a:noFill/>
              </a:ln>
              <a:solidFill>
                <a:prstClr val="black"/>
              </a:solidFill>
              <a:effectLst/>
              <a:uLnTx/>
              <a:uFillTx/>
              <a:latin typeface="+mn-lt"/>
              <a:ea typeface="+mn-ea"/>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衛生費は、</a:t>
          </a:r>
          <a:r>
            <a:rPr kumimoji="0" lang="ja-JP" altLang="en-US" sz="600" b="0" i="0" u="none" strike="noStrike" kern="0" cap="none" spc="0" normalizeH="0" baseline="0" noProof="0">
              <a:ln>
                <a:noFill/>
              </a:ln>
              <a:solidFill>
                <a:prstClr val="black"/>
              </a:solidFill>
              <a:effectLst/>
              <a:uLnTx/>
              <a:uFillTx/>
              <a:latin typeface="+mn-lt"/>
              <a:ea typeface="+mn-ea"/>
              <a:cs typeface="+mn-cs"/>
            </a:rPr>
            <a:t>ごみ・資源物収集運搬委託などが増となったものの、みどりの基金積立金、柳泉園組合負担金などが減</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1,078</a:t>
          </a:r>
          <a:r>
            <a:rPr kumimoji="0" lang="ja-JP" altLang="ja-JP" sz="600" b="0" i="0" u="none" strike="noStrike" kern="0" cap="none" spc="0" normalizeH="0" baseline="0" noProof="0">
              <a:ln>
                <a:noFill/>
              </a:ln>
              <a:solidFill>
                <a:prstClr val="black"/>
              </a:solidFill>
              <a:effectLst/>
              <a:uLnTx/>
              <a:uFillTx/>
              <a:latin typeface="+mn-lt"/>
              <a:ea typeface="+mn-ea"/>
              <a:cs typeface="+mn-cs"/>
            </a:rPr>
            <a:t>円</a:t>
          </a:r>
          <a:r>
            <a:rPr kumimoji="0" lang="ja-JP" altLang="en-US" sz="600" b="0" i="0" u="none" strike="noStrike" kern="0" cap="none" spc="0" normalizeH="0" baseline="0" noProof="0">
              <a:ln>
                <a:noFill/>
              </a:ln>
              <a:solidFill>
                <a:prstClr val="black"/>
              </a:solidFill>
              <a:effectLst/>
              <a:uLnTx/>
              <a:uFillTx/>
              <a:latin typeface="+mn-lt"/>
              <a:ea typeface="+mn-ea"/>
              <a:cs typeface="+mn-cs"/>
            </a:rPr>
            <a:t>減少</a:t>
          </a:r>
          <a:r>
            <a:rPr kumimoji="0" lang="ja-JP" altLang="ja-JP" sz="600" b="0" i="0" u="none" strike="noStrike" kern="0" cap="none" spc="0" normalizeH="0" baseline="0" noProof="0">
              <a:ln>
                <a:noFill/>
              </a:ln>
              <a:solidFill>
                <a:prstClr val="black"/>
              </a:solidFill>
              <a:effectLst/>
              <a:uLnTx/>
              <a:uFillTx/>
              <a:latin typeface="+mn-lt"/>
              <a:ea typeface="+mn-ea"/>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労働費は、</a:t>
          </a:r>
          <a:r>
            <a:rPr kumimoji="0" lang="ja-JP" altLang="en-US" sz="600" b="0" i="0" u="none" strike="noStrike" kern="0" cap="none" spc="0" normalizeH="0" baseline="0" noProof="0">
              <a:ln>
                <a:noFill/>
              </a:ln>
              <a:solidFill>
                <a:prstClr val="black"/>
              </a:solidFill>
              <a:effectLst/>
              <a:uLnTx/>
              <a:uFillTx/>
              <a:latin typeface="+mn-lt"/>
              <a:ea typeface="+mn-ea"/>
              <a:cs typeface="+mn-cs"/>
            </a:rPr>
            <a:t>放置自転車撤去等業務委託、中学校施設管理業務委託などが増となったものの、道路清掃委託、子供土曜塾謝金などが減</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25</a:t>
          </a:r>
          <a:r>
            <a:rPr kumimoji="0" lang="ja-JP" altLang="ja-JP" sz="600" b="0" i="0" u="none" strike="noStrike" kern="0" cap="none" spc="0" normalizeH="0" baseline="0" noProof="0">
              <a:ln>
                <a:noFill/>
              </a:ln>
              <a:solidFill>
                <a:prstClr val="black"/>
              </a:solidFill>
              <a:effectLst/>
              <a:uLnTx/>
              <a:uFillTx/>
              <a:latin typeface="+mn-lt"/>
              <a:ea typeface="+mn-ea"/>
              <a:cs typeface="+mn-cs"/>
            </a:rPr>
            <a:t>円</a:t>
          </a:r>
          <a:r>
            <a:rPr kumimoji="0" lang="ja-JP" altLang="en-US" sz="600" b="0" i="0" u="none" strike="noStrike" kern="0" cap="none" spc="0" normalizeH="0" baseline="0" noProof="0">
              <a:ln>
                <a:noFill/>
              </a:ln>
              <a:solidFill>
                <a:prstClr val="black"/>
              </a:solidFill>
              <a:effectLst/>
              <a:uLnTx/>
              <a:uFillTx/>
              <a:latin typeface="+mn-lt"/>
              <a:ea typeface="+mn-ea"/>
              <a:cs typeface="+mn-cs"/>
            </a:rPr>
            <a:t>減少</a:t>
          </a:r>
          <a:r>
            <a:rPr kumimoji="0" lang="ja-JP" altLang="ja-JP" sz="600" b="0" i="0" u="none" strike="noStrike" kern="0" cap="none" spc="0" normalizeH="0" baseline="0" noProof="0">
              <a:ln>
                <a:noFill/>
              </a:ln>
              <a:solidFill>
                <a:prstClr val="black"/>
              </a:solidFill>
              <a:effectLst/>
              <a:uLnTx/>
              <a:uFillTx/>
              <a:latin typeface="+mn-lt"/>
              <a:ea typeface="+mn-ea"/>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農林業費は、</a:t>
          </a:r>
          <a:r>
            <a:rPr kumimoji="0" lang="ja-JP" altLang="en-US" sz="600" b="0" i="0" u="none" strike="noStrike" kern="0" cap="none" spc="0" normalizeH="0" baseline="0" noProof="0">
              <a:ln>
                <a:noFill/>
              </a:ln>
              <a:solidFill>
                <a:prstClr val="black"/>
              </a:solidFill>
              <a:effectLst/>
              <a:uLnTx/>
              <a:uFillTx/>
              <a:latin typeface="+mn-lt"/>
              <a:ea typeface="+mn-ea"/>
              <a:cs typeface="+mn-cs"/>
            </a:rPr>
            <a:t>被災農業者向け経営体育成支援事業などが増となったものの、都市農業活性化支援事業補助金、都市農地保全支援プロジェクト補助金などが減</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278</a:t>
          </a:r>
          <a:r>
            <a:rPr kumimoji="0" lang="ja-JP" altLang="ja-JP" sz="600" b="0" i="0" u="none" strike="noStrike" kern="0" cap="none" spc="0" normalizeH="0" baseline="0" noProof="0">
              <a:ln>
                <a:noFill/>
              </a:ln>
              <a:solidFill>
                <a:prstClr val="black"/>
              </a:solidFill>
              <a:effectLst/>
              <a:uLnTx/>
              <a:uFillTx/>
              <a:latin typeface="+mn-lt"/>
              <a:ea typeface="+mn-ea"/>
              <a:cs typeface="+mn-cs"/>
            </a:rPr>
            <a:t>円</a:t>
          </a:r>
          <a:r>
            <a:rPr kumimoji="0" lang="ja-JP" altLang="en-US" sz="600" b="0" i="0" u="none" strike="noStrike" kern="0" cap="none" spc="0" normalizeH="0" baseline="0" noProof="0">
              <a:ln>
                <a:noFill/>
              </a:ln>
              <a:solidFill>
                <a:prstClr val="black"/>
              </a:solidFill>
              <a:effectLst/>
              <a:uLnTx/>
              <a:uFillTx/>
              <a:latin typeface="+mn-lt"/>
              <a:ea typeface="+mn-ea"/>
              <a:cs typeface="+mn-cs"/>
            </a:rPr>
            <a:t>減少</a:t>
          </a:r>
          <a:r>
            <a:rPr kumimoji="0" lang="ja-JP" altLang="ja-JP" sz="600" b="0" i="0" u="none" strike="noStrike" kern="0" cap="none" spc="0" normalizeH="0" baseline="0" noProof="0">
              <a:ln>
                <a:noFill/>
              </a:ln>
              <a:solidFill>
                <a:prstClr val="black"/>
              </a:solidFill>
              <a:effectLst/>
              <a:uLnTx/>
              <a:uFillTx/>
              <a:latin typeface="+mn-lt"/>
              <a:ea typeface="+mn-ea"/>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商工費は、</a:t>
          </a:r>
          <a:r>
            <a:rPr kumimoji="0" lang="ja-JP" altLang="en-US" sz="600" b="0" i="0" u="none" strike="noStrike" kern="0" cap="none" spc="0" normalizeH="0" baseline="0" noProof="0">
              <a:ln>
                <a:noFill/>
              </a:ln>
              <a:solidFill>
                <a:prstClr val="black"/>
              </a:solidFill>
              <a:effectLst/>
              <a:uLnTx/>
              <a:uFillTx/>
              <a:latin typeface="+mn-lt"/>
              <a:ea typeface="+mn-ea"/>
              <a:cs typeface="+mn-cs"/>
            </a:rPr>
            <a:t>デザインマンホール蓋購入費、小口零細企業資金融資利子補給金などが増</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4</a:t>
          </a:r>
          <a:r>
            <a:rPr kumimoji="0" lang="ja-JP" altLang="ja-JP" sz="600" b="0" i="0" u="none" strike="noStrike" kern="0" cap="none" spc="0" normalizeH="0" baseline="0" noProof="0">
              <a:ln>
                <a:noFill/>
              </a:ln>
              <a:solidFill>
                <a:prstClr val="black"/>
              </a:solidFill>
              <a:effectLst/>
              <a:uLnTx/>
              <a:uFillTx/>
              <a:latin typeface="+mn-lt"/>
              <a:ea typeface="+mn-ea"/>
              <a:cs typeface="+mn-cs"/>
            </a:rPr>
            <a:t>円</a:t>
          </a:r>
          <a:r>
            <a:rPr kumimoji="0" lang="ja-JP" altLang="en-US" sz="600" b="0" i="0" u="none" strike="noStrike" kern="0" cap="none" spc="0" normalizeH="0" baseline="0" noProof="0">
              <a:ln>
                <a:noFill/>
              </a:ln>
              <a:solidFill>
                <a:prstClr val="black"/>
              </a:solidFill>
              <a:effectLst/>
              <a:uLnTx/>
              <a:uFillTx/>
              <a:latin typeface="+mn-lt"/>
              <a:ea typeface="+mn-ea"/>
              <a:cs typeface="+mn-cs"/>
            </a:rPr>
            <a:t>増加</a:t>
          </a:r>
          <a:r>
            <a:rPr kumimoji="0" lang="ja-JP" altLang="ja-JP" sz="600" b="0" i="0" u="none" strike="noStrike" kern="0" cap="none" spc="0" normalizeH="0" baseline="0" noProof="0">
              <a:ln>
                <a:noFill/>
              </a:ln>
              <a:solidFill>
                <a:prstClr val="black"/>
              </a:solidFill>
              <a:effectLst/>
              <a:uLnTx/>
              <a:uFillTx/>
              <a:latin typeface="+mn-lt"/>
              <a:ea typeface="+mn-ea"/>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土木費は、</a:t>
          </a:r>
          <a:r>
            <a:rPr kumimoji="0" lang="ja-JP" altLang="en-US" sz="600" b="0" i="0" u="none" strike="noStrike" kern="0" cap="none" spc="0" normalizeH="0" baseline="0" noProof="0">
              <a:ln>
                <a:noFill/>
              </a:ln>
              <a:solidFill>
                <a:prstClr val="black"/>
              </a:solidFill>
              <a:effectLst/>
              <a:uLnTx/>
              <a:uFillTx/>
              <a:latin typeface="+mn-lt"/>
              <a:ea typeface="+mn-ea"/>
              <a:cs typeface="+mn-cs"/>
            </a:rPr>
            <a:t>道路舗装補修工事、都市計画事業基金積立金などが増となったものの、上の原アクセス道路整備事業、都市計画道路築造工事などが減</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5,503</a:t>
          </a:r>
          <a:r>
            <a:rPr kumimoji="0" lang="ja-JP" altLang="ja-JP" sz="600" b="0" i="0" u="none" strike="noStrike" kern="0" cap="none" spc="0" normalizeH="0" baseline="0" noProof="0">
              <a:ln>
                <a:noFill/>
              </a:ln>
              <a:solidFill>
                <a:prstClr val="black"/>
              </a:solidFill>
              <a:effectLst/>
              <a:uLnTx/>
              <a:uFillTx/>
              <a:latin typeface="+mn-lt"/>
              <a:ea typeface="+mn-ea"/>
              <a:cs typeface="+mn-cs"/>
            </a:rPr>
            <a:t>円</a:t>
          </a:r>
          <a:r>
            <a:rPr kumimoji="0" lang="ja-JP" altLang="en-US" sz="600" b="0" i="0" u="none" strike="noStrike" kern="0" cap="none" spc="0" normalizeH="0" baseline="0" noProof="0">
              <a:ln>
                <a:noFill/>
              </a:ln>
              <a:solidFill>
                <a:prstClr val="black"/>
              </a:solidFill>
              <a:effectLst/>
              <a:uLnTx/>
              <a:uFillTx/>
              <a:latin typeface="+mn-lt"/>
              <a:ea typeface="+mn-ea"/>
              <a:cs typeface="+mn-cs"/>
            </a:rPr>
            <a:t>減少</a:t>
          </a:r>
          <a:r>
            <a:rPr kumimoji="0" lang="ja-JP" altLang="ja-JP" sz="600" b="0" i="0" u="none" strike="noStrike" kern="0" cap="none" spc="0" normalizeH="0" baseline="0" noProof="0">
              <a:ln>
                <a:noFill/>
              </a:ln>
              <a:solidFill>
                <a:prstClr val="black"/>
              </a:solidFill>
              <a:effectLst/>
              <a:uLnTx/>
              <a:uFillTx/>
              <a:latin typeface="+mn-lt"/>
              <a:ea typeface="+mn-ea"/>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消防費は、</a:t>
          </a:r>
          <a:r>
            <a:rPr kumimoji="0" lang="ja-JP" altLang="en-US" sz="600" b="0" i="0" u="none" strike="noStrike" kern="0" cap="none" spc="0" normalizeH="0" baseline="0" noProof="0">
              <a:ln>
                <a:noFill/>
              </a:ln>
              <a:solidFill>
                <a:prstClr val="black"/>
              </a:solidFill>
              <a:effectLst/>
              <a:uLnTx/>
              <a:uFillTx/>
              <a:latin typeface="+mn-lt"/>
              <a:ea typeface="+mn-ea"/>
              <a:cs typeface="+mn-cs"/>
            </a:rPr>
            <a:t>災害対策用消耗品、災害対策用備蓄食料などが増となったものの、防災行政無線デジタル通信設備工事などが減</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1,257</a:t>
          </a:r>
          <a:r>
            <a:rPr kumimoji="0" lang="ja-JP" altLang="ja-JP" sz="600" b="0" i="0" u="none" strike="noStrike" kern="0" cap="none" spc="0" normalizeH="0" baseline="0" noProof="0">
              <a:ln>
                <a:noFill/>
              </a:ln>
              <a:solidFill>
                <a:prstClr val="black"/>
              </a:solidFill>
              <a:effectLst/>
              <a:uLnTx/>
              <a:uFillTx/>
              <a:latin typeface="+mn-lt"/>
              <a:ea typeface="+mn-ea"/>
              <a:cs typeface="+mn-cs"/>
            </a:rPr>
            <a:t>円</a:t>
          </a:r>
          <a:r>
            <a:rPr kumimoji="0" lang="ja-JP" altLang="en-US" sz="600" b="0" i="0" u="none" strike="noStrike" kern="0" cap="none" spc="0" normalizeH="0" baseline="0" noProof="0">
              <a:ln>
                <a:noFill/>
              </a:ln>
              <a:solidFill>
                <a:prstClr val="black"/>
              </a:solidFill>
              <a:effectLst/>
              <a:uLnTx/>
              <a:uFillTx/>
              <a:latin typeface="+mn-lt"/>
              <a:ea typeface="+mn-ea"/>
              <a:cs typeface="+mn-cs"/>
            </a:rPr>
            <a:t>減少</a:t>
          </a:r>
          <a:r>
            <a:rPr kumimoji="0" lang="ja-JP" altLang="ja-JP" sz="600" b="0" i="0" u="none" strike="noStrike" kern="0" cap="none" spc="0" normalizeH="0" baseline="0" noProof="0">
              <a:ln>
                <a:noFill/>
              </a:ln>
              <a:solidFill>
                <a:prstClr val="black"/>
              </a:solidFill>
              <a:effectLst/>
              <a:uLnTx/>
              <a:uFillTx/>
              <a:latin typeface="+mn-lt"/>
              <a:ea typeface="+mn-ea"/>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教育費は、</a:t>
          </a:r>
          <a:r>
            <a:rPr kumimoji="0" lang="ja-JP" altLang="en-US" sz="600" b="0" i="0" u="none" strike="noStrike" kern="0" cap="none" spc="0" normalizeH="0" baseline="0" noProof="0">
              <a:ln>
                <a:noFill/>
              </a:ln>
              <a:solidFill>
                <a:prstClr val="black"/>
              </a:solidFill>
              <a:effectLst/>
              <a:uLnTx/>
              <a:uFillTx/>
              <a:latin typeface="+mn-lt"/>
              <a:ea typeface="+mn-ea"/>
              <a:cs typeface="+mn-cs"/>
            </a:rPr>
            <a:t>第五小学校校舎棟増築工事、私立幼稚園等就園奨励費補助金などが減となったものの、私立幼稚園等利用給付費、大規模改造事業 </a:t>
          </a:r>
          <a:r>
            <a:rPr kumimoji="0" lang="en-US" altLang="ja-JP" sz="600" b="0" i="0" u="none" strike="noStrike" kern="0" cap="none" spc="0" normalizeH="0" baseline="0" noProof="0">
              <a:ln>
                <a:noFill/>
              </a:ln>
              <a:solidFill>
                <a:prstClr val="black"/>
              </a:solidFill>
              <a:effectLst/>
              <a:uLnTx/>
              <a:uFillTx/>
              <a:latin typeface="+mn-lt"/>
              <a:ea typeface="+mn-ea"/>
              <a:cs typeface="+mn-cs"/>
            </a:rPr>
            <a:t>(</a:t>
          </a:r>
          <a:r>
            <a:rPr kumimoji="0" lang="ja-JP" altLang="en-US" sz="600" b="0" i="0" u="none" strike="noStrike" kern="0" cap="none" spc="0" normalizeH="0" baseline="0" noProof="0">
              <a:ln>
                <a:noFill/>
              </a:ln>
              <a:solidFill>
                <a:prstClr val="black"/>
              </a:solidFill>
              <a:effectLst/>
              <a:uLnTx/>
              <a:uFillTx/>
              <a:latin typeface="+mn-lt"/>
              <a:ea typeface="+mn-ea"/>
              <a:cs typeface="+mn-cs"/>
            </a:rPr>
            <a:t>第二小学校・大門中学校</a:t>
          </a:r>
          <a:r>
            <a:rPr kumimoji="0" lang="en-US" altLang="ja-JP" sz="600" b="0" i="0" u="none" strike="noStrike" kern="0" cap="none" spc="0" normalizeH="0" baseline="0" noProof="0">
              <a:ln>
                <a:noFill/>
              </a:ln>
              <a:solidFill>
                <a:prstClr val="black"/>
              </a:solidFill>
              <a:effectLst/>
              <a:uLnTx/>
              <a:uFillTx/>
              <a:latin typeface="+mn-lt"/>
              <a:ea typeface="+mn-ea"/>
              <a:cs typeface="+mn-cs"/>
            </a:rPr>
            <a:t>)</a:t>
          </a:r>
          <a:r>
            <a:rPr kumimoji="0" lang="ja-JP" altLang="en-US" sz="600" b="0" i="0" u="none" strike="noStrike" kern="0" cap="none" spc="0" normalizeH="0" baseline="0" noProof="0">
              <a:ln>
                <a:noFill/>
              </a:ln>
              <a:solidFill>
                <a:prstClr val="black"/>
              </a:solidFill>
              <a:effectLst/>
              <a:uLnTx/>
              <a:uFillTx/>
              <a:latin typeface="+mn-lt"/>
              <a:ea typeface="+mn-ea"/>
              <a:cs typeface="+mn-cs"/>
            </a:rPr>
            <a:t>などが増と</a:t>
          </a:r>
          <a:r>
            <a:rPr kumimoji="0" lang="ja-JP" altLang="ja-JP" sz="600" b="0" i="0" u="none" strike="noStrike" kern="0" cap="none" spc="0" normalizeH="0" baseline="0" noProof="0">
              <a:ln>
                <a:noFill/>
              </a:ln>
              <a:solidFill>
                <a:prstClr val="black"/>
              </a:solidFill>
              <a:effectLst/>
              <a:uLnTx/>
              <a:uFillTx/>
              <a:latin typeface="+mn-lt"/>
              <a:ea typeface="+mn-ea"/>
              <a:cs typeface="+mn-cs"/>
            </a:rPr>
            <a:t>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3,821</a:t>
          </a:r>
          <a:r>
            <a:rPr kumimoji="0" lang="ja-JP" altLang="ja-JP" sz="600" b="0" i="0" u="none" strike="noStrike" kern="0" cap="none" spc="0" normalizeH="0" baseline="0" noProof="0">
              <a:ln>
                <a:noFill/>
              </a:ln>
              <a:solidFill>
                <a:prstClr val="black"/>
              </a:solidFill>
              <a:effectLst/>
              <a:uLnTx/>
              <a:uFillTx/>
              <a:latin typeface="+mn-lt"/>
              <a:ea typeface="+mn-ea"/>
              <a:cs typeface="+mn-cs"/>
            </a:rPr>
            <a:t>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600" b="0" i="0" u="none" strike="noStrike" kern="0" cap="none" spc="0" normalizeH="0" baseline="0" noProof="0">
              <a:ln>
                <a:noFill/>
              </a:ln>
              <a:solidFill>
                <a:prstClr val="black"/>
              </a:solidFill>
              <a:effectLst/>
              <a:uLnTx/>
              <a:uFillTx/>
              <a:latin typeface="+mn-lt"/>
              <a:ea typeface="+mn-ea"/>
              <a:cs typeface="+mn-cs"/>
            </a:rPr>
            <a:t>　公債費は、</a:t>
          </a:r>
          <a:r>
            <a:rPr kumimoji="0" lang="ja-JP" altLang="en-US" sz="600" b="0" i="0" u="none" strike="noStrike" kern="0" cap="none" spc="0" normalizeH="0" baseline="0" noProof="0">
              <a:ln>
                <a:noFill/>
              </a:ln>
              <a:solidFill>
                <a:prstClr val="black"/>
              </a:solidFill>
              <a:effectLst/>
              <a:uLnTx/>
              <a:uFillTx/>
              <a:latin typeface="+mn-lt"/>
              <a:ea typeface="+mn-ea"/>
              <a:cs typeface="+mn-cs"/>
            </a:rPr>
            <a:t>利率の見直しにより利子が減少したことや臨時財政対策債の元利償還金の減などにより償還元金及び利子が減</a:t>
          </a:r>
          <a:r>
            <a:rPr kumimoji="0" lang="ja-JP" altLang="ja-JP" sz="600" b="0" i="0" u="none" strike="noStrike" kern="0" cap="none" spc="0" normalizeH="0" baseline="0" noProof="0">
              <a:ln>
                <a:noFill/>
              </a:ln>
              <a:solidFill>
                <a:prstClr val="black"/>
              </a:solidFill>
              <a:effectLst/>
              <a:uLnTx/>
              <a:uFillTx/>
              <a:latin typeface="+mn-lt"/>
              <a:ea typeface="+mn-ea"/>
              <a:cs typeface="+mn-cs"/>
            </a:rPr>
            <a:t>となったため、</a:t>
          </a:r>
          <a:r>
            <a:rPr kumimoji="0" lang="en-US" altLang="ja-JP" sz="600" b="0" i="0" u="none" strike="noStrike" kern="0" cap="none" spc="0" normalizeH="0" baseline="0" noProof="0">
              <a:ln>
                <a:noFill/>
              </a:ln>
              <a:solidFill>
                <a:prstClr val="black"/>
              </a:solidFill>
              <a:effectLst/>
              <a:uLnTx/>
              <a:uFillTx/>
              <a:latin typeface="+mn-lt"/>
              <a:ea typeface="+mn-ea"/>
              <a:cs typeface="+mn-cs"/>
            </a:rPr>
            <a:t>2,072</a:t>
          </a:r>
          <a:r>
            <a:rPr kumimoji="0" lang="ja-JP" altLang="ja-JP" sz="600" b="0" i="0" u="none" strike="noStrike" kern="0" cap="none" spc="0" normalizeH="0" baseline="0" noProof="0">
              <a:ln>
                <a:noFill/>
              </a:ln>
              <a:solidFill>
                <a:prstClr val="black"/>
              </a:solidFill>
              <a:effectLst/>
              <a:uLnTx/>
              <a:uFillTx/>
              <a:latin typeface="+mn-lt"/>
              <a:ea typeface="+mn-ea"/>
              <a:cs typeface="+mn-cs"/>
            </a:rPr>
            <a:t>円</a:t>
          </a:r>
          <a:r>
            <a:rPr kumimoji="0" lang="ja-JP" altLang="en-US" sz="600" b="0" i="0" u="none" strike="noStrike" kern="0" cap="none" spc="0" normalizeH="0" baseline="0" noProof="0">
              <a:ln>
                <a:noFill/>
              </a:ln>
              <a:solidFill>
                <a:prstClr val="black"/>
              </a:solidFill>
              <a:effectLst/>
              <a:uLnTx/>
              <a:uFillTx/>
              <a:latin typeface="+mn-lt"/>
              <a:ea typeface="+mn-ea"/>
              <a:cs typeface="+mn-cs"/>
            </a:rPr>
            <a:t>減少</a:t>
          </a:r>
          <a:r>
            <a:rPr kumimoji="0" lang="ja-JP" altLang="ja-JP" sz="600" b="0" i="0" u="none" strike="noStrike" kern="0" cap="none" spc="0" normalizeH="0" baseline="0" noProof="0">
              <a:ln>
                <a:noFill/>
              </a:ln>
              <a:solidFill>
                <a:prstClr val="black"/>
              </a:solidFill>
              <a:effectLst/>
              <a:uLnTx/>
              <a:uFillTx/>
              <a:latin typeface="+mn-lt"/>
              <a:ea typeface="+mn-ea"/>
              <a:cs typeface="+mn-cs"/>
            </a:rPr>
            <a:t>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令和元年度は、前年度の剰余から財政調整基金への積立金</a:t>
          </a:r>
          <a:r>
            <a:rPr kumimoji="1" lang="en-US" altLang="ja-JP" sz="900">
              <a:latin typeface="ＭＳ ゴシック" pitchFamily="49" charset="-128"/>
              <a:ea typeface="ＭＳ ゴシック" pitchFamily="49" charset="-128"/>
            </a:rPr>
            <a:t>9</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1,900</a:t>
          </a:r>
          <a:r>
            <a:rPr kumimoji="1" lang="ja-JP" altLang="en-US" sz="900">
              <a:latin typeface="ＭＳ ゴシック" pitchFamily="49" charset="-128"/>
              <a:ea typeface="ＭＳ ゴシック" pitchFamily="49" charset="-128"/>
            </a:rPr>
            <a:t>万円を行ったが、昨年度に引続き繰入れを行ったことから、財政調整基金残高は、</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2,323</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千円と減少した。</a:t>
          </a:r>
          <a:r>
            <a:rPr kumimoji="1" lang="en-US" altLang="ja-JP" sz="900">
              <a:latin typeface="ＭＳ ゴシック" pitchFamily="49" charset="-128"/>
              <a:ea typeface="ＭＳ ゴシック" pitchFamily="49" charset="-128"/>
            </a:rPr>
            <a:t>(2.02</a:t>
          </a:r>
          <a:r>
            <a:rPr kumimoji="1" lang="ja-JP" altLang="en-US" sz="900">
              <a:latin typeface="ＭＳ ゴシック" pitchFamily="49" charset="-128"/>
              <a:ea typeface="ＭＳ ゴシック" pitchFamily="49" charset="-128"/>
            </a:rPr>
            <a:t>ポイント降下</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実質収支は、</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2,279</a:t>
          </a:r>
          <a:r>
            <a:rPr kumimoji="1" lang="ja-JP" altLang="en-US" sz="900">
              <a:latin typeface="ＭＳ ゴシック" pitchFamily="49" charset="-128"/>
              <a:ea typeface="ＭＳ ゴシック" pitchFamily="49" charset="-128"/>
            </a:rPr>
            <a:t>万円となり、前年度と比べ</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1,510</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8</a:t>
          </a:r>
          <a:r>
            <a:rPr kumimoji="1" lang="ja-JP" altLang="en-US" sz="900">
              <a:latin typeface="ＭＳ ゴシック" pitchFamily="49" charset="-128"/>
              <a:ea typeface="ＭＳ ゴシック" pitchFamily="49" charset="-128"/>
            </a:rPr>
            <a:t>千円（単年度収支）減少した。これは、歳入が</a:t>
          </a:r>
          <a:r>
            <a:rPr kumimoji="1" lang="en-US" altLang="ja-JP" sz="900">
              <a:latin typeface="ＭＳ ゴシック" pitchFamily="49" charset="-128"/>
              <a:ea typeface="ＭＳ ゴシック" pitchFamily="49" charset="-128"/>
            </a:rPr>
            <a:t>433</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1,294</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8</a:t>
          </a:r>
          <a:r>
            <a:rPr kumimoji="1" lang="ja-JP" altLang="en-US" sz="900">
              <a:latin typeface="ＭＳ ゴシック" pitchFamily="49" charset="-128"/>
              <a:ea typeface="ＭＳ ゴシック" pitchFamily="49" charset="-128"/>
            </a:rPr>
            <a:t>千円、歳出が</a:t>
          </a:r>
          <a:r>
            <a:rPr kumimoji="1" lang="en-US" altLang="ja-JP" sz="900">
              <a:latin typeface="ＭＳ ゴシック" pitchFamily="49" charset="-128"/>
              <a:ea typeface="ＭＳ ゴシック" pitchFamily="49" charset="-128"/>
            </a:rPr>
            <a:t>413</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550</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千円となり、形式収支が前年度に比べ</a:t>
          </a:r>
          <a:r>
            <a:rPr kumimoji="1" lang="en-US" altLang="ja-JP" sz="900">
              <a:latin typeface="ＭＳ ゴシック" pitchFamily="49" charset="-128"/>
              <a:ea typeface="ＭＳ ゴシック" pitchFamily="49" charset="-128"/>
            </a:rPr>
            <a:t>4,900</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千円増加したものの、翌年度に繰り越すべき財源が前年度に比べ</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億万</a:t>
          </a:r>
          <a:r>
            <a:rPr kumimoji="1" lang="en-US" altLang="ja-JP" sz="900">
              <a:latin typeface="ＭＳ ゴシック" pitchFamily="49" charset="-128"/>
              <a:ea typeface="ＭＳ ゴシック" pitchFamily="49" charset="-128"/>
            </a:rPr>
            <a:t>6,411</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千円と増であったことにより、減少に転じる結果となった。</a:t>
          </a:r>
          <a:r>
            <a:rPr kumimoji="1" lang="en-US" altLang="ja-JP" sz="900">
              <a:latin typeface="ＭＳ ゴシック" pitchFamily="49" charset="-128"/>
              <a:ea typeface="ＭＳ ゴシック" pitchFamily="49" charset="-128"/>
            </a:rPr>
            <a:t>(0.46</a:t>
          </a:r>
          <a:r>
            <a:rPr kumimoji="1" lang="ja-JP" altLang="en-US" sz="900">
              <a:latin typeface="ＭＳ ゴシック" pitchFamily="49" charset="-128"/>
              <a:ea typeface="ＭＳ ゴシック" pitchFamily="49" charset="-128"/>
            </a:rPr>
            <a:t>ポイント降下</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実質単年度収支は、財政調整基金を活用しなかった平成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年度決算による剰余積立金と基金を活用した平成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年度決算の剰余積立金の差が大きいことから、単年度収支が前年度比</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6,617</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8</a:t>
          </a:r>
          <a:r>
            <a:rPr kumimoji="1" lang="ja-JP" altLang="en-US" sz="900">
              <a:latin typeface="ＭＳ ゴシック" pitchFamily="49" charset="-128"/>
              <a:ea typeface="ＭＳ ゴシック" pitchFamily="49" charset="-128"/>
            </a:rPr>
            <a:t>千円減少することとなった。これに伴い、財政調整基金の取崩し額が前年度比</a:t>
          </a:r>
          <a:r>
            <a:rPr kumimoji="1" lang="en-US" altLang="ja-JP" sz="900">
              <a:latin typeface="ＭＳ ゴシック" pitchFamily="49" charset="-128"/>
              <a:ea typeface="ＭＳ ゴシック" pitchFamily="49" charset="-128"/>
            </a:rPr>
            <a:t>2,944</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8</a:t>
          </a:r>
          <a:r>
            <a:rPr kumimoji="1" lang="ja-JP" altLang="en-US" sz="900">
              <a:latin typeface="ＭＳ ゴシック" pitchFamily="49" charset="-128"/>
              <a:ea typeface="ＭＳ ゴシック" pitchFamily="49" charset="-128"/>
            </a:rPr>
            <a:t>千円増加したものの、結果として、前年度と比べ</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1,765</a:t>
          </a:r>
          <a:r>
            <a:rPr kumimoji="1" lang="ja-JP" altLang="en-US" sz="900">
              <a:latin typeface="ＭＳ ゴシック" pitchFamily="49" charset="-128"/>
              <a:ea typeface="ＭＳ ゴシック" pitchFamily="49" charset="-128"/>
            </a:rPr>
            <a:t>万</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千円減少した。</a:t>
          </a:r>
          <a:r>
            <a:rPr kumimoji="1" lang="en-US" altLang="ja-JP" sz="900">
              <a:latin typeface="ＭＳ ゴシック" pitchFamily="49" charset="-128"/>
              <a:ea typeface="ＭＳ ゴシック" pitchFamily="49" charset="-128"/>
            </a:rPr>
            <a:t>(2.74</a:t>
          </a:r>
          <a:r>
            <a:rPr kumimoji="1" lang="ja-JP" altLang="en-US" sz="900">
              <a:latin typeface="ＭＳ ゴシック" pitchFamily="49" charset="-128"/>
              <a:ea typeface="ＭＳ ゴシック" pitchFamily="49" charset="-128"/>
            </a:rPr>
            <a:t>ポイント降下</a:t>
          </a:r>
          <a:r>
            <a:rPr kumimoji="1" lang="en-US" altLang="ja-JP" sz="9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連結実質赤字比率に係る黒字の標準財政規模に対する比率は、一般会計では、下水道事業特別会計が、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年度からの下水道事業への地方公営企業法の適用にあたり、剰余が発生し、</a:t>
          </a:r>
          <a:r>
            <a:rPr kumimoji="1" lang="en-US" altLang="ja-JP" sz="1200">
              <a:latin typeface="ＭＳ ゴシック" pitchFamily="49" charset="-128"/>
              <a:ea typeface="ＭＳ ゴシック" pitchFamily="49" charset="-128"/>
            </a:rPr>
            <a:t>0.83</a:t>
          </a:r>
          <a:r>
            <a:rPr kumimoji="1" lang="ja-JP" altLang="en-US" sz="1200">
              <a:latin typeface="ＭＳ ゴシック" pitchFamily="49" charset="-128"/>
              <a:ea typeface="ＭＳ ゴシック" pitchFamily="49" charset="-128"/>
            </a:rPr>
            <a:t>％皆増となったほか、後期高齢者医療事業会計では</a:t>
          </a:r>
          <a:r>
            <a:rPr kumimoji="1" lang="en-US" altLang="ja-JP" sz="1200">
              <a:latin typeface="ＭＳ ゴシック" pitchFamily="49" charset="-128"/>
              <a:ea typeface="ＭＳ ゴシック" pitchFamily="49" charset="-128"/>
            </a:rPr>
            <a:t>0.34</a:t>
          </a:r>
          <a:r>
            <a:rPr kumimoji="1" lang="ja-JP" altLang="en-US" sz="1200">
              <a:latin typeface="ＭＳ ゴシック" pitchFamily="49" charset="-128"/>
              <a:ea typeface="ＭＳ ゴシック" pitchFamily="49" charset="-128"/>
            </a:rPr>
            <a:t>％増加となった一方で、一般会計では</a:t>
          </a:r>
          <a:r>
            <a:rPr kumimoji="1" lang="en-US" altLang="ja-JP" sz="1200">
              <a:latin typeface="ＭＳ ゴシック" pitchFamily="49" charset="-128"/>
              <a:ea typeface="ＭＳ ゴシック" pitchFamily="49" charset="-128"/>
            </a:rPr>
            <a:t>0.47</a:t>
          </a:r>
          <a:r>
            <a:rPr kumimoji="1" lang="ja-JP" altLang="en-US" sz="1200">
              <a:latin typeface="ＭＳ ゴシック" pitchFamily="49" charset="-128"/>
              <a:ea typeface="ＭＳ ゴシック" pitchFamily="49" charset="-128"/>
            </a:rPr>
            <a:t>％、国民健康保険事業会計では</a:t>
          </a:r>
          <a:r>
            <a:rPr kumimoji="1" lang="en-US" altLang="ja-JP" sz="1200">
              <a:latin typeface="ＭＳ ゴシック" pitchFamily="49" charset="-128"/>
              <a:ea typeface="ＭＳ ゴシック" pitchFamily="49" charset="-128"/>
            </a:rPr>
            <a:t>0.27</a:t>
          </a:r>
          <a:r>
            <a:rPr kumimoji="1" lang="ja-JP" altLang="en-US" sz="1200">
              <a:latin typeface="ＭＳ ゴシック" pitchFamily="49" charset="-128"/>
              <a:ea typeface="ＭＳ ゴシック" pitchFamily="49" charset="-128"/>
            </a:rPr>
            <a:t>％、介護保険事業会計では</a:t>
          </a:r>
          <a:r>
            <a:rPr kumimoji="1" lang="en-US" altLang="ja-JP" sz="1200">
              <a:latin typeface="ＭＳ ゴシック" pitchFamily="49" charset="-128"/>
              <a:ea typeface="ＭＳ ゴシック" pitchFamily="49" charset="-128"/>
            </a:rPr>
            <a:t>0.59</a:t>
          </a:r>
          <a:r>
            <a:rPr kumimoji="1" lang="ja-JP" altLang="en-US" sz="1200">
              <a:latin typeface="ＭＳ ゴシック" pitchFamily="49" charset="-128"/>
              <a:ea typeface="ＭＳ ゴシック" pitchFamily="49" charset="-128"/>
            </a:rPr>
            <a:t>％減少となった。</a:t>
          </a:r>
        </a:p>
        <a:p>
          <a:r>
            <a:rPr kumimoji="1" lang="ja-JP" altLang="en-US" sz="1200">
              <a:latin typeface="ＭＳ ゴシック" pitchFamily="49" charset="-128"/>
              <a:ea typeface="ＭＳ ゴシック" pitchFamily="49" charset="-128"/>
            </a:rPr>
            <a:t>　比率の分母となる標準財政規模の</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年間の推移を見ると、平成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223</a:t>
          </a:r>
          <a:r>
            <a:rPr kumimoji="1" lang="ja-JP" altLang="en-US" sz="1200">
              <a:latin typeface="ＭＳ ゴシック" pitchFamily="49" charset="-128"/>
              <a:ea typeface="ＭＳ ゴシック" pitchFamily="49" charset="-128"/>
            </a:rPr>
            <a:t>億円から令和元年度には</a:t>
          </a:r>
          <a:r>
            <a:rPr kumimoji="1" lang="en-US" altLang="ja-JP" sz="1200">
              <a:latin typeface="ＭＳ ゴシック" pitchFamily="49" charset="-128"/>
              <a:ea typeface="ＭＳ ゴシック" pitchFamily="49" charset="-128"/>
            </a:rPr>
            <a:t>226</a:t>
          </a:r>
          <a:r>
            <a:rPr kumimoji="1" lang="ja-JP" altLang="en-US" sz="1200">
              <a:latin typeface="ＭＳ ゴシック" pitchFamily="49" charset="-128"/>
              <a:ea typeface="ＭＳ ゴシック" pitchFamily="49" charset="-128"/>
            </a:rPr>
            <a:t>億円となり、</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年間で</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％の増となっている。平成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年度までは、比率が減少傾向を辿っていたが、分母の増加幅よりも、昨年度に引続き財政調整基金を取崩したことにより、分子となる実質収支が</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年度と比べ</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3,523</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千円増加し、これが比率を引き上げる要因となっており、</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年度と比べては翌年度繰り越すべき財源が前年度に比べ大きいことから、実質収支は</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1,510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千円減少し、比率が減少する要因となった。</a:t>
          </a:r>
        </a:p>
        <a:p>
          <a:r>
            <a:rPr kumimoji="1" lang="ja-JP" altLang="en-US" sz="1200">
              <a:latin typeface="ＭＳ ゴシック" pitchFamily="49" charset="-128"/>
              <a:ea typeface="ＭＳ ゴシック" pitchFamily="49" charset="-128"/>
            </a:rPr>
            <a:t>　●標準財政規模：</a:t>
          </a:r>
          <a:r>
            <a:rPr kumimoji="1" lang="en-US" altLang="ja-JP" sz="1200">
              <a:latin typeface="ＭＳ ゴシック" pitchFamily="49" charset="-128"/>
              <a:ea typeface="ＭＳ ゴシック" pitchFamily="49" charset="-128"/>
            </a:rPr>
            <a:t>22,592,602</a:t>
          </a:r>
          <a:r>
            <a:rPr kumimoji="1" lang="ja-JP" altLang="en-US" sz="1200">
              <a:latin typeface="ＭＳ ゴシック" pitchFamily="49" charset="-128"/>
              <a:ea typeface="ＭＳ ゴシック" pitchFamily="49" charset="-128"/>
            </a:rPr>
            <a:t>千円</a:t>
          </a:r>
        </a:p>
        <a:p>
          <a:r>
            <a:rPr kumimoji="1" lang="ja-JP" altLang="en-US" sz="1200">
              <a:latin typeface="ＭＳ ゴシック" pitchFamily="49" charset="-128"/>
              <a:ea typeface="ＭＳ ゴシック" pitchFamily="49" charset="-128"/>
            </a:rPr>
            <a:t>　○一般会計実質収支額：</a:t>
          </a:r>
          <a:r>
            <a:rPr kumimoji="1" lang="en-US" altLang="ja-JP" sz="1200">
              <a:latin typeface="ＭＳ ゴシック" pitchFamily="49" charset="-128"/>
              <a:ea typeface="ＭＳ ゴシック" pitchFamily="49" charset="-128"/>
            </a:rPr>
            <a:t>1,722,790</a:t>
          </a:r>
          <a:r>
            <a:rPr kumimoji="1" lang="ja-JP" altLang="en-US" sz="1200">
              <a:latin typeface="ＭＳ ゴシック" pitchFamily="49" charset="-128"/>
              <a:ea typeface="ＭＳ ゴシック" pitchFamily="49" charset="-128"/>
            </a:rPr>
            <a:t>千円</a:t>
          </a:r>
        </a:p>
        <a:p>
          <a:r>
            <a:rPr kumimoji="1" lang="ja-JP" altLang="en-US" sz="1200">
              <a:latin typeface="ＭＳ ゴシック" pitchFamily="49" charset="-128"/>
              <a:ea typeface="ＭＳ ゴシック" pitchFamily="49" charset="-128"/>
            </a:rPr>
            <a:t>　○国民健康保険事業会計実質収支額：</a:t>
          </a:r>
          <a:r>
            <a:rPr kumimoji="1" lang="en-US" altLang="ja-JP" sz="1200">
              <a:latin typeface="ＭＳ ゴシック" pitchFamily="49" charset="-128"/>
              <a:ea typeface="ＭＳ ゴシック" pitchFamily="49" charset="-128"/>
            </a:rPr>
            <a:t>56,332</a:t>
          </a:r>
          <a:r>
            <a:rPr kumimoji="1" lang="ja-JP" altLang="en-US" sz="1200">
              <a:latin typeface="ＭＳ ゴシック" pitchFamily="49" charset="-128"/>
              <a:ea typeface="ＭＳ ゴシック" pitchFamily="49" charset="-128"/>
            </a:rPr>
            <a:t>千円</a:t>
          </a:r>
        </a:p>
        <a:p>
          <a:r>
            <a:rPr kumimoji="1" lang="ja-JP" altLang="en-US" sz="1200">
              <a:latin typeface="ＭＳ ゴシック" pitchFamily="49" charset="-128"/>
              <a:ea typeface="ＭＳ ゴシック" pitchFamily="49" charset="-128"/>
            </a:rPr>
            <a:t>　○介護保険事業会計実質収支額：</a:t>
          </a:r>
          <a:r>
            <a:rPr kumimoji="1" lang="en-US" altLang="ja-JP" sz="1200">
              <a:latin typeface="ＭＳ ゴシック" pitchFamily="49" charset="-128"/>
              <a:ea typeface="ＭＳ ゴシック" pitchFamily="49" charset="-128"/>
            </a:rPr>
            <a:t>19,269</a:t>
          </a:r>
          <a:r>
            <a:rPr kumimoji="1" lang="ja-JP" altLang="en-US" sz="1200">
              <a:latin typeface="ＭＳ ゴシック" pitchFamily="49" charset="-128"/>
              <a:ea typeface="ＭＳ ゴシック" pitchFamily="49" charset="-128"/>
            </a:rPr>
            <a:t>千円</a:t>
          </a:r>
        </a:p>
        <a:p>
          <a:r>
            <a:rPr kumimoji="1" lang="ja-JP" altLang="en-US" sz="1200">
              <a:latin typeface="ＭＳ ゴシック" pitchFamily="49" charset="-128"/>
              <a:ea typeface="ＭＳ ゴシック" pitchFamily="49" charset="-128"/>
            </a:rPr>
            <a:t>　○後期高齢者医療事業会計実質収支額：</a:t>
          </a:r>
          <a:r>
            <a:rPr kumimoji="1" lang="en-US" altLang="ja-JP" sz="1200">
              <a:latin typeface="ＭＳ ゴシック" pitchFamily="49" charset="-128"/>
              <a:ea typeface="ＭＳ ゴシック" pitchFamily="49" charset="-128"/>
            </a:rPr>
            <a:t>101,523</a:t>
          </a:r>
          <a:r>
            <a:rPr kumimoji="1" lang="ja-JP" altLang="en-US" sz="1200">
              <a:latin typeface="ＭＳ ゴシック" pitchFamily="49" charset="-128"/>
              <a:ea typeface="ＭＳ ゴシック" pitchFamily="49" charset="-128"/>
            </a:rPr>
            <a:t>千円</a:t>
          </a:r>
        </a:p>
        <a:p>
          <a:r>
            <a:rPr kumimoji="1" lang="ja-JP" altLang="en-US" sz="1200">
              <a:latin typeface="ＭＳ ゴシック" pitchFamily="49" charset="-128"/>
              <a:ea typeface="ＭＳ ゴシック" pitchFamily="49" charset="-128"/>
            </a:rPr>
            <a:t>　○下水道事業特別会計実質収支額：</a:t>
          </a:r>
          <a:r>
            <a:rPr kumimoji="1" lang="en-US" altLang="ja-JP" sz="1200">
              <a:latin typeface="ＭＳ ゴシック" pitchFamily="49" charset="-128"/>
              <a:ea typeface="ＭＳ ゴシック" pitchFamily="49" charset="-128"/>
            </a:rPr>
            <a:t>187,843</a:t>
          </a:r>
          <a:r>
            <a:rPr kumimoji="1" lang="ja-JP" altLang="en-US" sz="1200">
              <a:latin typeface="ＭＳ ゴシック" pitchFamily="49" charset="-128"/>
              <a:ea typeface="ＭＳ ゴシック" pitchFamily="49" charset="-128"/>
            </a:rPr>
            <a:t>千円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令和元年度の実質公債費比率の分子を構成する項目は、各元利償還金等の項目での減少幅より、算入公債費等の減少幅が上回ったため、結果</a:t>
          </a:r>
          <a:r>
            <a:rPr kumimoji="1" lang="en-US" altLang="ja-JP" sz="1400">
              <a:latin typeface="ＭＳ ゴシック" pitchFamily="49" charset="-128"/>
              <a:ea typeface="ＭＳ ゴシック" pitchFamily="49" charset="-128"/>
            </a:rPr>
            <a:t>2,800</a:t>
          </a:r>
          <a:r>
            <a:rPr kumimoji="1" lang="ja-JP" altLang="en-US" sz="1400">
              <a:latin typeface="ＭＳ ゴシック" pitchFamily="49" charset="-128"/>
              <a:ea typeface="ＭＳ ゴシック" pitchFamily="49" charset="-128"/>
            </a:rPr>
            <a:t>万円となった。</a:t>
          </a:r>
        </a:p>
        <a:p>
          <a:r>
            <a:rPr kumimoji="1" lang="ja-JP" altLang="en-US" sz="1400">
              <a:latin typeface="ＭＳ ゴシック" pitchFamily="49" charset="-128"/>
              <a:ea typeface="ＭＳ ゴシック" pitchFamily="49" charset="-128"/>
            </a:rPr>
            <a:t>　一般会計の元利償還金は、過年度の起債の償還開始や終了の推移により年度間で比較すると上昇している年度もあるが、前年度まで比率算定対象であった</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年度との比較では、大幅に減少している。公営企業債の元利償還金に対する繰入金については、償還元金以上の借入を行わない地方債管理に伴い元利償還金の額が減少している。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東京都東久留米市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prstClr val="black"/>
              </a:solidFill>
              <a:effectLst/>
              <a:uLnTx/>
              <a:uFillTx/>
              <a:latin typeface="+mn-lt"/>
              <a:ea typeface="+mn-ea"/>
              <a:cs typeface="+mn-cs"/>
            </a:rPr>
            <a:t>   5</a:t>
          </a:r>
          <a:r>
            <a:rPr kumimoji="0" lang="ja-JP" altLang="en-US" sz="1000" b="0" i="0" u="none" strike="noStrike" kern="0" cap="none" spc="0" normalizeH="0" baseline="0" noProof="0">
              <a:ln>
                <a:noFill/>
              </a:ln>
              <a:solidFill>
                <a:prstClr val="black"/>
              </a:solidFill>
              <a:effectLst/>
              <a:uLnTx/>
              <a:uFillTx/>
              <a:latin typeface="+mn-lt"/>
              <a:ea typeface="+mn-ea"/>
              <a:cs typeface="+mn-cs"/>
            </a:rPr>
            <a:t>年の推移を見ると、</a:t>
          </a:r>
          <a:r>
            <a:rPr kumimoji="0" lang="ja-JP" altLang="ja-JP" sz="1000" b="0" i="0" u="none" strike="noStrike" kern="0" cap="none" spc="0" normalizeH="0" baseline="0" noProof="0">
              <a:ln>
                <a:noFill/>
              </a:ln>
              <a:solidFill>
                <a:prstClr val="black"/>
              </a:solidFill>
              <a:effectLst/>
              <a:uLnTx/>
              <a:uFillTx/>
              <a:latin typeface="+mn-lt"/>
              <a:ea typeface="+mn-ea"/>
              <a:cs typeface="+mn-cs"/>
            </a:rPr>
            <a:t>一般会計等に係る地方債の現在高と公営企業債等繰入見込額については、地方債の元金償還額以上に借入れを行わない地方債管理を行ってきた結果、減少</a:t>
          </a:r>
          <a:r>
            <a:rPr kumimoji="0" lang="ja-JP" altLang="en-US" sz="1000" b="0" i="0" u="none" strike="noStrike" kern="0" cap="none" spc="0" normalizeH="0" baseline="0" noProof="0">
              <a:ln>
                <a:noFill/>
              </a:ln>
              <a:solidFill>
                <a:prstClr val="black"/>
              </a:solidFill>
              <a:effectLst/>
              <a:uLnTx/>
              <a:uFillTx/>
              <a:latin typeface="+mn-lt"/>
              <a:ea typeface="+mn-ea"/>
              <a:cs typeface="+mn-cs"/>
            </a:rPr>
            <a:t>傾向であったが、令和元年度は増加に転じている。これは、財政運営と今後の施設保全に鑑み、普通建設事業債償還元金の推移を勘案した上で、普通建設事業債の発行に当たってのルールとして、原則として１０億円を上回らない範囲で活用したことなどが要因である。起債についても、普通建設事業債による老朽化対策についても事業内容の精査や補助金の活用を図るなど、引き続き抑制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債務負担行為に基づく支出予定額は、算入対象となる新たな債務負担行為がないため、支出予定額は減少傾向となっている。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組合等負担等見込額は、一部事務組合での地方債残高の減少に伴い</a:t>
          </a:r>
          <a:r>
            <a:rPr kumimoji="0" lang="ja-JP" altLang="en-US" sz="1000" b="0" i="0" u="none" strike="noStrike" kern="0" cap="none" spc="0" normalizeH="0" baseline="0" noProof="0">
              <a:ln>
                <a:noFill/>
              </a:ln>
              <a:solidFill>
                <a:prstClr val="black"/>
              </a:solidFill>
              <a:effectLst/>
              <a:uLnTx/>
              <a:uFillTx/>
              <a:latin typeface="+mn-lt"/>
              <a:ea typeface="+mn-ea"/>
              <a:cs typeface="+mn-cs"/>
            </a:rPr>
            <a:t>、</a:t>
          </a:r>
          <a:r>
            <a:rPr kumimoji="0" lang="ja-JP" altLang="ja-JP" sz="1000" b="0" i="0" u="none" strike="noStrike" kern="0" cap="none" spc="0" normalizeH="0" baseline="0" noProof="0">
              <a:ln>
                <a:noFill/>
              </a:ln>
              <a:solidFill>
                <a:prstClr val="black"/>
              </a:solidFill>
              <a:effectLst/>
              <a:uLnTx/>
              <a:uFillTx/>
              <a:latin typeface="+mn-lt"/>
              <a:ea typeface="+mn-ea"/>
              <a:cs typeface="+mn-cs"/>
            </a:rPr>
            <a:t>減少している。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充当可能財源等は、</a:t>
          </a:r>
          <a:r>
            <a:rPr kumimoji="0" lang="en-US" altLang="ja-JP" sz="1000" b="0" i="0" u="none" strike="noStrike" kern="0" cap="none" spc="0" normalizeH="0" baseline="0" noProof="0">
              <a:ln>
                <a:noFill/>
              </a:ln>
              <a:solidFill>
                <a:prstClr val="black"/>
              </a:solidFill>
              <a:effectLst/>
              <a:uLnTx/>
              <a:uFillTx/>
              <a:latin typeface="+mn-lt"/>
              <a:ea typeface="+mn-ea"/>
              <a:cs typeface="+mn-cs"/>
            </a:rPr>
            <a:t>30</a:t>
          </a:r>
          <a:r>
            <a:rPr kumimoji="0" lang="ja-JP" altLang="en-US" sz="1000" b="0" i="0" u="none" strike="noStrike" kern="0" cap="none" spc="0" normalizeH="0" baseline="0" noProof="0">
              <a:ln>
                <a:noFill/>
              </a:ln>
              <a:solidFill>
                <a:prstClr val="black"/>
              </a:solidFill>
              <a:effectLst/>
              <a:uLnTx/>
              <a:uFillTx/>
              <a:latin typeface="+mn-lt"/>
              <a:ea typeface="+mn-ea"/>
              <a:cs typeface="+mn-cs"/>
            </a:rPr>
            <a:t>年度に引続き</a:t>
          </a:r>
          <a:r>
            <a:rPr kumimoji="0" lang="ja-JP" altLang="ja-JP" sz="1000" b="0" i="0" u="none" strike="noStrike" kern="0" cap="none" spc="0" normalizeH="0" baseline="0" noProof="0">
              <a:ln>
                <a:noFill/>
              </a:ln>
              <a:solidFill>
                <a:prstClr val="black"/>
              </a:solidFill>
              <a:effectLst/>
              <a:uLnTx/>
              <a:uFillTx/>
              <a:latin typeface="+mn-lt"/>
              <a:ea typeface="+mn-ea"/>
              <a:cs typeface="+mn-cs"/>
            </a:rPr>
            <a:t>財政調整基金の取り崩しを行なったことによ</a:t>
          </a:r>
          <a:r>
            <a:rPr kumimoji="0" lang="ja-JP" altLang="en-US" sz="1000" b="0" i="0" u="none" strike="noStrike" kern="0" cap="none" spc="0" normalizeH="0" baseline="0" noProof="0">
              <a:ln>
                <a:noFill/>
              </a:ln>
              <a:solidFill>
                <a:prstClr val="black"/>
              </a:solidFill>
              <a:effectLst/>
              <a:uLnTx/>
              <a:uFillTx/>
              <a:latin typeface="+mn-lt"/>
              <a:ea typeface="+mn-ea"/>
              <a:cs typeface="+mn-cs"/>
            </a:rPr>
            <a:t>り、</a:t>
          </a:r>
          <a:r>
            <a:rPr kumimoji="0" lang="en-US" altLang="ja-JP" sz="1000" b="0" i="0" u="none" strike="noStrike" kern="0" cap="none" spc="0" normalizeH="0" baseline="0" noProof="0">
              <a:ln>
                <a:noFill/>
              </a:ln>
              <a:solidFill>
                <a:prstClr val="black"/>
              </a:solidFill>
              <a:effectLst/>
              <a:uLnTx/>
              <a:uFillTx/>
              <a:latin typeface="+mn-lt"/>
              <a:ea typeface="+mn-ea"/>
              <a:cs typeface="+mn-cs"/>
            </a:rPr>
            <a:t>5</a:t>
          </a:r>
          <a:r>
            <a:rPr kumimoji="0" lang="ja-JP" altLang="en-US" sz="1000" b="0" i="0" u="none" strike="noStrike" kern="0" cap="none" spc="0" normalizeH="0" baseline="0" noProof="0">
              <a:ln>
                <a:noFill/>
              </a:ln>
              <a:solidFill>
                <a:prstClr val="black"/>
              </a:solidFill>
              <a:effectLst/>
              <a:uLnTx/>
              <a:uFillTx/>
              <a:latin typeface="+mn-lt"/>
              <a:ea typeface="+mn-ea"/>
              <a:cs typeface="+mn-cs"/>
            </a:rPr>
            <a:t>年前と比べて微減と傾向になっている</a:t>
          </a:r>
          <a:r>
            <a:rPr kumimoji="0"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　</a:t>
          </a:r>
          <a:r>
            <a:rPr kumimoji="0" lang="ja-JP" altLang="en-US" sz="1000" b="0" i="0" u="none" strike="noStrike" kern="0" cap="none" spc="0" normalizeH="0" baseline="0" noProof="0">
              <a:ln>
                <a:noFill/>
              </a:ln>
              <a:solidFill>
                <a:prstClr val="black"/>
              </a:solidFill>
              <a:effectLst/>
              <a:uLnTx/>
              <a:uFillTx/>
              <a:latin typeface="+mn-lt"/>
              <a:ea typeface="+mn-ea"/>
              <a:cs typeface="+mn-cs"/>
            </a:rPr>
            <a:t>将来負担比率の分子は、前年度と比べても</a:t>
          </a:r>
          <a:r>
            <a:rPr kumimoji="0" lang="ja-JP" altLang="ja-JP" sz="1000" b="0" i="0" u="none" strike="noStrike" kern="0" cap="none" spc="0" normalizeH="0" baseline="0" noProof="0">
              <a:ln>
                <a:noFill/>
              </a:ln>
              <a:solidFill>
                <a:prstClr val="black"/>
              </a:solidFill>
              <a:effectLst/>
              <a:uLnTx/>
              <a:uFillTx/>
              <a:latin typeface="+mn-lt"/>
              <a:ea typeface="+mn-ea"/>
              <a:cs typeface="+mn-cs"/>
            </a:rPr>
            <a:t>、将来負担額</a:t>
          </a:r>
          <a:r>
            <a:rPr kumimoji="0" lang="ja-JP" altLang="en-US" sz="1000" b="0" i="0" u="none" strike="noStrike" kern="0" cap="none" spc="0" normalizeH="0" baseline="0" noProof="0">
              <a:ln>
                <a:noFill/>
              </a:ln>
              <a:solidFill>
                <a:prstClr val="black"/>
              </a:solidFill>
              <a:effectLst/>
              <a:uLnTx/>
              <a:uFillTx/>
              <a:latin typeface="+mn-lt"/>
              <a:ea typeface="+mn-ea"/>
              <a:cs typeface="+mn-cs"/>
            </a:rPr>
            <a:t>減少幅に比べて</a:t>
          </a:r>
          <a:r>
            <a:rPr kumimoji="0" lang="ja-JP" altLang="ja-JP" sz="1000" b="0" i="0" u="none" strike="noStrike" kern="0" cap="none" spc="0" normalizeH="0" baseline="0" noProof="0">
              <a:ln>
                <a:noFill/>
              </a:ln>
              <a:solidFill>
                <a:prstClr val="black"/>
              </a:solidFill>
              <a:effectLst/>
              <a:uLnTx/>
              <a:uFillTx/>
              <a:latin typeface="+mn-lt"/>
              <a:ea typeface="+mn-ea"/>
              <a:cs typeface="+mn-cs"/>
            </a:rPr>
            <a:t>、充当可能財源等</a:t>
          </a:r>
          <a:r>
            <a:rPr kumimoji="0" lang="ja-JP" altLang="en-US" sz="1000" b="0" i="0" u="none" strike="noStrike" kern="0" cap="none" spc="0" normalizeH="0" baseline="0" noProof="0">
              <a:ln>
                <a:noFill/>
              </a:ln>
              <a:solidFill>
                <a:prstClr val="black"/>
              </a:solidFill>
              <a:effectLst/>
              <a:uLnTx/>
              <a:uFillTx/>
              <a:latin typeface="+mn-lt"/>
              <a:ea typeface="+mn-ea"/>
              <a:cs typeface="+mn-cs"/>
            </a:rPr>
            <a:t>の減少幅</a:t>
          </a:r>
          <a:r>
            <a:rPr kumimoji="0" lang="ja-JP" altLang="ja-JP" sz="1000" b="0" i="0" u="none" strike="noStrike" kern="0" cap="none" spc="0" normalizeH="0" baseline="0" noProof="0">
              <a:ln>
                <a:noFill/>
              </a:ln>
              <a:solidFill>
                <a:prstClr val="black"/>
              </a:solidFill>
              <a:effectLst/>
              <a:uLnTx/>
              <a:uFillTx/>
              <a:latin typeface="+mn-lt"/>
              <a:ea typeface="+mn-ea"/>
              <a:cs typeface="+mn-cs"/>
            </a:rPr>
            <a:t>が</a:t>
          </a:r>
          <a:r>
            <a:rPr kumimoji="0" lang="ja-JP" altLang="en-US" sz="1000" b="0" i="0" u="none" strike="noStrike" kern="0" cap="none" spc="0" normalizeH="0" baseline="0" noProof="0">
              <a:ln>
                <a:noFill/>
              </a:ln>
              <a:solidFill>
                <a:prstClr val="black"/>
              </a:solidFill>
              <a:effectLst/>
              <a:uLnTx/>
              <a:uFillTx/>
              <a:latin typeface="+mn-lt"/>
              <a:ea typeface="+mn-ea"/>
              <a:cs typeface="+mn-cs"/>
            </a:rPr>
            <a:t>大きいことからマイナス</a:t>
          </a:r>
          <a:r>
            <a:rPr kumimoji="0" lang="ja-JP" altLang="ja-JP" sz="1000" b="0" i="0" u="none" strike="noStrike" kern="0" cap="none" spc="0" normalizeH="0" baseline="0" noProof="0">
              <a:ln>
                <a:noFill/>
              </a:ln>
              <a:solidFill>
                <a:prstClr val="black"/>
              </a:solidFill>
              <a:effectLst/>
              <a:uLnTx/>
              <a:uFillTx/>
              <a:latin typeface="+mn-lt"/>
              <a:ea typeface="+mn-ea"/>
              <a:cs typeface="+mn-cs"/>
            </a:rPr>
            <a:t>数値となっ</a:t>
          </a:r>
          <a:r>
            <a:rPr kumimoji="0" lang="ja-JP" altLang="en-US" sz="1000" b="0" i="0" u="none" strike="noStrike" kern="0" cap="none" spc="0" normalizeH="0" baseline="0" noProof="0">
              <a:ln>
                <a:noFill/>
              </a:ln>
              <a:solidFill>
                <a:prstClr val="black"/>
              </a:solidFill>
              <a:effectLst/>
              <a:uLnTx/>
              <a:uFillTx/>
              <a:latin typeface="+mn-lt"/>
              <a:ea typeface="+mn-ea"/>
              <a:cs typeface="+mn-cs"/>
            </a:rPr>
            <a:t>ているものの微増となっ</a:t>
          </a:r>
          <a:r>
            <a:rPr kumimoji="0" lang="ja-JP" altLang="ja-JP" sz="1000" b="0" i="0" u="none" strike="noStrike" kern="0" cap="none" spc="0" normalizeH="0" baseline="0" noProof="0">
              <a:ln>
                <a:noFill/>
              </a:ln>
              <a:solidFill>
                <a:prstClr val="black"/>
              </a:solidFill>
              <a:effectLst/>
              <a:uLnTx/>
              <a:uFillTx/>
              <a:latin typeface="+mn-lt"/>
              <a:ea typeface="+mn-ea"/>
              <a:cs typeface="+mn-cs"/>
            </a:rPr>
            <a:t>た。</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東京都東久留米市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財政調整基金の取崩しを近年行っていな</a:t>
          </a:r>
          <a:r>
            <a:rPr kumimoji="1" lang="ja-JP" altLang="en-US" sz="1400" b="0" i="0" u="none" strike="noStrike" kern="0" cap="none" spc="0" normalizeH="0" baseline="0" noProof="0">
              <a:ln>
                <a:noFill/>
              </a:ln>
              <a:solidFill>
                <a:prstClr val="black"/>
              </a:solidFill>
              <a:effectLst/>
              <a:uLnTx/>
              <a:uFillTx/>
              <a:latin typeface="+mn-lt"/>
              <a:ea typeface="+mn-ea"/>
              <a:cs typeface="+mn-cs"/>
            </a:rPr>
            <a:t>かった</a:t>
          </a:r>
          <a:r>
            <a:rPr kumimoji="1" lang="ja-JP" altLang="ja-JP" sz="1400" b="0" i="0" u="none" strike="noStrike" kern="0" cap="none" spc="0" normalizeH="0" baseline="0" noProof="0">
              <a:ln>
                <a:noFill/>
              </a:ln>
              <a:solidFill>
                <a:prstClr val="black"/>
              </a:solidFill>
              <a:effectLst/>
              <a:uLnTx/>
              <a:uFillTx/>
              <a:latin typeface="+mn-lt"/>
              <a:ea typeface="+mn-ea"/>
              <a:cs typeface="+mn-cs"/>
            </a:rPr>
            <a:t>ことによ</a:t>
          </a:r>
          <a:r>
            <a:rPr kumimoji="1" lang="ja-JP" altLang="en-US" sz="1400" b="0" i="0" u="none" strike="noStrike" kern="0" cap="none" spc="0" normalizeH="0" baseline="0" noProof="0">
              <a:ln>
                <a:noFill/>
              </a:ln>
              <a:solidFill>
                <a:prstClr val="black"/>
              </a:solidFill>
              <a:effectLst/>
              <a:uLnTx/>
              <a:uFillTx/>
              <a:latin typeface="+mn-lt"/>
              <a:ea typeface="+mn-ea"/>
              <a:cs typeface="+mn-cs"/>
            </a:rPr>
            <a:t>り基金残高があったが、</a:t>
          </a:r>
          <a:r>
            <a:rPr kumimoji="1" lang="en-US" altLang="ja-JP" sz="1400" b="0" i="0" u="none" strike="noStrike" kern="0" cap="none" spc="0" normalizeH="0" baseline="0" noProof="0">
              <a:ln>
                <a:noFill/>
              </a:ln>
              <a:solidFill>
                <a:prstClr val="black"/>
              </a:solidFill>
              <a:effectLst/>
              <a:uLnTx/>
              <a:uFillTx/>
              <a:latin typeface="+mn-lt"/>
              <a:ea typeface="+mn-ea"/>
              <a:cs typeface="+mn-cs"/>
            </a:rPr>
            <a:t>9</a:t>
          </a:r>
          <a:r>
            <a:rPr kumimoji="1" lang="ja-JP" altLang="en-US" sz="1400" b="0" i="0" u="none" strike="noStrike" kern="0" cap="none" spc="0" normalizeH="0" baseline="0" noProof="0">
              <a:ln>
                <a:noFill/>
              </a:ln>
              <a:solidFill>
                <a:prstClr val="black"/>
              </a:solidFill>
              <a:effectLst/>
              <a:uLnTx/>
              <a:uFillTx/>
              <a:latin typeface="+mn-lt"/>
              <a:ea typeface="+mn-ea"/>
              <a:cs typeface="+mn-cs"/>
            </a:rPr>
            <a:t>年ぶりとなる平成</a:t>
          </a:r>
          <a:r>
            <a:rPr kumimoji="1" lang="en-US" altLang="ja-JP" sz="1400" b="0" i="0" u="none" strike="noStrike" kern="0" cap="none" spc="0" normalizeH="0" baseline="0" noProof="0">
              <a:ln>
                <a:noFill/>
              </a:ln>
              <a:solidFill>
                <a:prstClr val="black"/>
              </a:solidFill>
              <a:effectLst/>
              <a:uLnTx/>
              <a:uFillTx/>
              <a:latin typeface="+mn-lt"/>
              <a:ea typeface="+mn-ea"/>
              <a:cs typeface="+mn-cs"/>
            </a:rPr>
            <a:t>30</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年度に引き続き取崩しを行ったため減少に転じている。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	</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平成</a:t>
          </a:r>
          <a:r>
            <a:rPr kumimoji="1" lang="en-US" altLang="ja-JP" sz="1400" b="0" i="0" u="none" strike="noStrike" kern="0" cap="none" spc="0" normalizeH="0" baseline="0" noProof="0">
              <a:ln>
                <a:noFill/>
              </a:ln>
              <a:solidFill>
                <a:prstClr val="black"/>
              </a:solidFill>
              <a:effectLst/>
              <a:uLnTx/>
              <a:uFillTx/>
              <a:latin typeface="+mn-lt"/>
              <a:ea typeface="+mn-ea"/>
              <a:cs typeface="+mn-cs"/>
            </a:rPr>
            <a:t>30</a:t>
          </a:r>
          <a:r>
            <a:rPr kumimoji="1" lang="ja-JP" altLang="ja-JP" sz="1400" b="0" i="0" u="none" strike="noStrike" kern="0" cap="none" spc="0" normalizeH="0" baseline="0" noProof="0">
              <a:ln>
                <a:noFill/>
              </a:ln>
              <a:solidFill>
                <a:prstClr val="black"/>
              </a:solidFill>
              <a:effectLst/>
              <a:uLnTx/>
              <a:uFillTx/>
              <a:latin typeface="+mn-lt"/>
              <a:ea typeface="+mn-ea"/>
              <a:cs typeface="+mn-cs"/>
            </a:rPr>
            <a:t>年</a:t>
          </a:r>
          <a:r>
            <a:rPr kumimoji="1" lang="en-US" altLang="ja-JP" sz="1400" b="0" i="0" u="none" strike="noStrike" kern="0" cap="none" spc="0" normalizeH="0" baseline="0" noProof="0">
              <a:ln>
                <a:noFill/>
              </a:ln>
              <a:solidFill>
                <a:prstClr val="black"/>
              </a:solidFill>
              <a:effectLst/>
              <a:uLnTx/>
              <a:uFillTx/>
              <a:latin typeface="+mn-lt"/>
              <a:ea typeface="+mn-ea"/>
              <a:cs typeface="+mn-cs"/>
            </a:rPr>
            <a:t>8</a:t>
          </a:r>
          <a:r>
            <a:rPr kumimoji="1" lang="ja-JP" altLang="ja-JP" sz="1400" b="0" i="0" u="none" strike="noStrike" kern="0" cap="none" spc="0" normalizeH="0" baseline="0" noProof="0">
              <a:ln>
                <a:noFill/>
              </a:ln>
              <a:solidFill>
                <a:prstClr val="black"/>
              </a:solidFill>
              <a:effectLst/>
              <a:uLnTx/>
              <a:uFillTx/>
              <a:latin typeface="+mn-lt"/>
              <a:ea typeface="+mn-ea"/>
              <a:cs typeface="+mn-cs"/>
            </a:rPr>
            <a:t>月の「財政健全経営計画</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実行プラン</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の改訂で、決算剰余金の取扱いを変更し、これまで財政調整基金に積立を行っていた一部を、公共施設等整備基金に積立を増額できるよう整理をした。義務教育施設等の長寿命化対策を計画的に進めるため、施設整備プログラムを予定しており、これを着実に進めるためには現在の公共施設等整備基金の水準では不十分である</a:t>
          </a:r>
          <a:r>
            <a:rPr kumimoji="0" lang="ja-JP" altLang="ja-JP" sz="1400" b="0" i="0" u="none" strike="noStrike" kern="0" cap="none" spc="0" normalizeH="0" baseline="0" noProof="0">
              <a:ln>
                <a:noFill/>
              </a:ln>
              <a:solidFill>
                <a:prstClr val="black"/>
              </a:solidFill>
              <a:effectLst/>
              <a:uLnTx/>
              <a:uFillTx/>
              <a:latin typeface="+mn-lt"/>
              <a:ea typeface="+mn-ea"/>
              <a:cs typeface="+mn-cs"/>
            </a:rPr>
            <a:t>。 </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公共施設等整備基金：公共施設の整備及び維持補修、庁舎整備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みどりの基金：環境保全</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教育振興基金：学校教育施設及び教育備品の整備</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郷土美術館建設基金：郷土美術館建設</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都市計画事業基金：都市計画事業の推進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令和元年度残高について、前年度からの</a:t>
          </a:r>
          <a:r>
            <a:rPr kumimoji="0" lang="ja-JP" altLang="ja-JP" sz="1100" b="0" i="0" u="none" strike="noStrike" kern="0" cap="none" spc="0" normalizeH="0" baseline="0" noProof="0">
              <a:ln>
                <a:noFill/>
              </a:ln>
              <a:solidFill>
                <a:prstClr val="black"/>
              </a:solidFill>
              <a:effectLst/>
              <a:uLnTx/>
              <a:uFillTx/>
              <a:latin typeface="+mn-lt"/>
              <a:ea typeface="+mn-ea"/>
              <a:cs typeface="+mn-cs"/>
            </a:rPr>
            <a:t>減要因として、</a:t>
          </a:r>
          <a:r>
            <a:rPr kumimoji="0" lang="ja-JP" altLang="en-US" sz="1100" b="0" i="0" u="none" strike="noStrike" kern="0" cap="none" spc="0" normalizeH="0" baseline="0" noProof="0">
              <a:ln>
                <a:noFill/>
              </a:ln>
              <a:solidFill>
                <a:prstClr val="black"/>
              </a:solidFill>
              <a:effectLst/>
              <a:uLnTx/>
              <a:uFillTx/>
              <a:latin typeface="+mn-lt"/>
              <a:ea typeface="+mn-ea"/>
              <a:cs typeface="+mn-cs"/>
            </a:rPr>
            <a:t>都市計画事業基金は都市計画道路東３・４・２１号線築造工事、下水道事業特別会計繰出金などに</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億</a:t>
          </a:r>
          <a:r>
            <a:rPr kumimoji="0" lang="en-US" altLang="ja-JP" sz="1100" b="0" i="0" u="none" strike="noStrike" kern="0" cap="none" spc="0" normalizeH="0" baseline="0" noProof="0">
              <a:ln>
                <a:noFill/>
              </a:ln>
              <a:solidFill>
                <a:prstClr val="black"/>
              </a:solidFill>
              <a:effectLst/>
              <a:uLnTx/>
              <a:uFillTx/>
              <a:latin typeface="+mn-lt"/>
              <a:ea typeface="+mn-ea"/>
              <a:cs typeface="+mn-cs"/>
            </a:rPr>
            <a:t>4,195</a:t>
          </a:r>
          <a:r>
            <a:rPr kumimoji="0" lang="ja-JP" altLang="en-US" sz="1100" b="0" i="0" u="none" strike="noStrike" kern="0" cap="none" spc="0" normalizeH="0" baseline="0" noProof="0">
              <a:ln>
                <a:noFill/>
              </a:ln>
              <a:solidFill>
                <a:prstClr val="black"/>
              </a:solidFill>
              <a:effectLst/>
              <a:uLnTx/>
              <a:uFillTx/>
              <a:latin typeface="+mn-lt"/>
              <a:ea typeface="+mn-ea"/>
              <a:cs typeface="+mn-cs"/>
            </a:rPr>
            <a:t>万</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千円、教育振興基金</a:t>
          </a:r>
          <a:r>
            <a:rPr kumimoji="0" lang="ja-JP" altLang="ja-JP" sz="1100" b="0" i="0" u="none" strike="noStrike" kern="0" cap="none" spc="0" normalizeH="0" baseline="0" noProof="0">
              <a:ln>
                <a:noFill/>
              </a:ln>
              <a:solidFill>
                <a:prstClr val="black"/>
              </a:solidFill>
              <a:effectLst/>
              <a:uLnTx/>
              <a:uFillTx/>
              <a:latin typeface="+mn-lt"/>
              <a:ea typeface="+mn-ea"/>
              <a:cs typeface="+mn-cs"/>
            </a:rPr>
            <a:t>は</a:t>
          </a:r>
          <a:r>
            <a:rPr kumimoji="0" lang="ja-JP" altLang="en-US" sz="1100" b="0" i="0" u="none" strike="noStrike" kern="0" cap="none" spc="0" normalizeH="0" baseline="0" noProof="0">
              <a:ln>
                <a:noFill/>
              </a:ln>
              <a:solidFill>
                <a:prstClr val="black"/>
              </a:solidFill>
              <a:effectLst/>
              <a:uLnTx/>
              <a:uFillTx/>
              <a:latin typeface="+mn-lt"/>
              <a:ea typeface="+mn-ea"/>
              <a:cs typeface="+mn-cs"/>
            </a:rPr>
            <a:t>東中学校東校舎棟西側他中規模改造事業、給食備品購入事業などに</a:t>
          </a:r>
          <a:r>
            <a:rPr kumimoji="0" lang="en-US" altLang="ja-JP" sz="1100" b="0" i="0" u="none" strike="noStrike" kern="0" cap="none" spc="0" normalizeH="0" baseline="0" noProof="0">
              <a:ln>
                <a:noFill/>
              </a:ln>
              <a:solidFill>
                <a:prstClr val="black"/>
              </a:solidFill>
              <a:effectLst/>
              <a:uLnTx/>
              <a:uFillTx/>
              <a:latin typeface="+mn-lt"/>
              <a:ea typeface="+mn-ea"/>
              <a:cs typeface="+mn-cs"/>
            </a:rPr>
            <a:t>5,847</a:t>
          </a:r>
          <a:r>
            <a:rPr kumimoji="0" lang="ja-JP" altLang="ja-JP" sz="1100" b="0" i="0" u="none" strike="noStrike" kern="0" cap="none" spc="0" normalizeH="0" baseline="0" noProof="0">
              <a:ln>
                <a:noFill/>
              </a:ln>
              <a:solidFill>
                <a:prstClr val="black"/>
              </a:solidFill>
              <a:effectLst/>
              <a:uLnTx/>
              <a:uFillTx/>
              <a:latin typeface="+mn-lt"/>
              <a:ea typeface="+mn-ea"/>
              <a:cs typeface="+mn-cs"/>
            </a:rPr>
            <a:t>万</a:t>
          </a:r>
          <a:r>
            <a:rPr kumimoji="0" lang="en-US" altLang="ja-JP" sz="1100" b="0" i="0" u="none" strike="noStrike" kern="0" cap="none" spc="0" normalizeH="0" baseline="0" noProof="0">
              <a:ln>
                <a:noFill/>
              </a:ln>
              <a:solidFill>
                <a:prstClr val="black"/>
              </a:solidFill>
              <a:effectLst/>
              <a:uLnTx/>
              <a:uFillTx/>
              <a:latin typeface="+mn-lt"/>
              <a:ea typeface="+mn-ea"/>
              <a:cs typeface="+mn-cs"/>
            </a:rPr>
            <a:t>7</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r>
            <a:rPr kumimoji="0" lang="ja-JP" altLang="en-US" sz="1100" b="0" i="0" u="none" strike="noStrike" kern="0" cap="none" spc="0" normalizeH="0" baseline="0" noProof="0">
              <a:ln>
                <a:noFill/>
              </a:ln>
              <a:solidFill>
                <a:prstClr val="black"/>
              </a:solidFill>
              <a:effectLst/>
              <a:uLnTx/>
              <a:uFillTx/>
              <a:latin typeface="+mn-lt"/>
              <a:ea typeface="+mn-ea"/>
              <a:cs typeface="+mn-cs"/>
            </a:rPr>
            <a:t>投入したことが挙げられる</a:t>
          </a:r>
          <a:r>
            <a:rPr kumimoji="0" lang="ja-JP" altLang="ja-JP" sz="1100" b="0" i="0" u="none" strike="noStrike" kern="0" cap="none" spc="0" normalizeH="0" baseline="0" noProof="0">
              <a:ln>
                <a:noFill/>
              </a:ln>
              <a:solidFill>
                <a:prstClr val="black"/>
              </a:solidFill>
              <a:effectLst/>
              <a:uLnTx/>
              <a:uFillTx/>
              <a:latin typeface="+mn-lt"/>
              <a:ea typeface="+mn-ea"/>
              <a:cs typeface="+mn-cs"/>
            </a:rPr>
            <a:t>。また、</a:t>
          </a:r>
          <a:r>
            <a:rPr kumimoji="0" lang="ja-JP" altLang="en-US" sz="1100" b="0" i="0" u="none" strike="noStrike" kern="0" cap="none" spc="0" normalizeH="0" baseline="0" noProof="0">
              <a:ln>
                <a:noFill/>
              </a:ln>
              <a:solidFill>
                <a:prstClr val="black"/>
              </a:solidFill>
              <a:effectLst/>
              <a:uLnTx/>
              <a:uFillTx/>
              <a:latin typeface="+mn-lt"/>
              <a:ea typeface="+mn-ea"/>
              <a:cs typeface="+mn-cs"/>
            </a:rPr>
            <a:t>公共施設等整備基金は西部地域センター２階他改修事業、大門中学校校舎棟西側他大規模改造事業などに</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億</a:t>
          </a:r>
          <a:r>
            <a:rPr kumimoji="0" lang="en-US" altLang="ja-JP" sz="1100" b="0" i="0" u="none" strike="noStrike" kern="0" cap="none" spc="0" normalizeH="0" baseline="0" noProof="0">
              <a:ln>
                <a:noFill/>
              </a:ln>
              <a:solidFill>
                <a:prstClr val="black"/>
              </a:solidFill>
              <a:effectLst/>
              <a:uLnTx/>
              <a:uFillTx/>
              <a:latin typeface="+mn-lt"/>
              <a:ea typeface="+mn-ea"/>
              <a:cs typeface="+mn-cs"/>
            </a:rPr>
            <a:t>2,900</a:t>
          </a:r>
          <a:r>
            <a:rPr kumimoji="0" lang="ja-JP" altLang="en-US" sz="1100" b="0" i="0" u="none" strike="noStrike" kern="0" cap="none" spc="0" normalizeH="0" baseline="0" noProof="0">
              <a:ln>
                <a:noFill/>
              </a:ln>
              <a:solidFill>
                <a:prstClr val="black"/>
              </a:solidFill>
              <a:effectLst/>
              <a:uLnTx/>
              <a:uFillTx/>
              <a:latin typeface="+mn-lt"/>
              <a:ea typeface="+mn-ea"/>
              <a:cs typeface="+mn-cs"/>
            </a:rPr>
            <a:t>万</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千円投入したものの、前年度の剰余金の一部である</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億</a:t>
          </a:r>
          <a:r>
            <a:rPr kumimoji="0" lang="en-US" altLang="ja-JP" sz="1100" b="0" i="0" u="none" strike="noStrike" kern="0" cap="none" spc="0" normalizeH="0" baseline="0" noProof="0">
              <a:ln>
                <a:noFill/>
              </a:ln>
              <a:solidFill>
                <a:prstClr val="black"/>
              </a:solidFill>
              <a:effectLst/>
              <a:uLnTx/>
              <a:uFillTx/>
              <a:latin typeface="+mn-lt"/>
              <a:ea typeface="+mn-ea"/>
              <a:cs typeface="+mn-cs"/>
            </a:rPr>
            <a:t>2,302</a:t>
          </a:r>
          <a:r>
            <a:rPr kumimoji="0" lang="ja-JP" altLang="en-US" sz="1100" b="0" i="0" u="none" strike="noStrike" kern="0" cap="none" spc="0" normalizeH="0" baseline="0" noProof="0">
              <a:ln>
                <a:noFill/>
              </a:ln>
              <a:solidFill>
                <a:prstClr val="black"/>
              </a:solidFill>
              <a:effectLst/>
              <a:uLnTx/>
              <a:uFillTx/>
              <a:latin typeface="+mn-lt"/>
              <a:ea typeface="+mn-ea"/>
              <a:cs typeface="+mn-cs"/>
            </a:rPr>
            <a:t>万</a:t>
          </a:r>
          <a:r>
            <a:rPr kumimoji="0"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en-US" sz="1100" b="0" i="0" u="none" strike="noStrike" kern="0" cap="none" spc="0" normalizeH="0" baseline="0" noProof="0">
              <a:ln>
                <a:noFill/>
              </a:ln>
              <a:solidFill>
                <a:prstClr val="black"/>
              </a:solidFill>
              <a:effectLst/>
              <a:uLnTx/>
              <a:uFillTx/>
              <a:latin typeface="+mn-lt"/>
              <a:ea typeface="+mn-ea"/>
              <a:cs typeface="+mn-cs"/>
            </a:rPr>
            <a:t>千円積立てた結果、残高は増加した。また、</a:t>
          </a:r>
          <a:r>
            <a:rPr kumimoji="0" lang="ja-JP" altLang="ja-JP" sz="1100" b="0" i="0" u="none" strike="noStrike" kern="0" cap="none" spc="0" normalizeH="0" baseline="0" noProof="0">
              <a:ln>
                <a:noFill/>
              </a:ln>
              <a:solidFill>
                <a:prstClr val="black"/>
              </a:solidFill>
              <a:effectLst/>
              <a:uLnTx/>
              <a:uFillTx/>
              <a:latin typeface="+mn-lt"/>
              <a:ea typeface="+mn-ea"/>
              <a:cs typeface="+mn-cs"/>
            </a:rPr>
            <a:t>宅地開発に伴う寄附が増となったことなどが要因で、</a:t>
          </a:r>
          <a:r>
            <a:rPr kumimoji="0" lang="ja-JP" altLang="en-US" sz="110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1100" b="0" i="0" u="none" strike="noStrike" kern="0" cap="none" spc="0" normalizeH="0" baseline="0" noProof="0">
              <a:ln>
                <a:noFill/>
              </a:ln>
              <a:solidFill>
                <a:prstClr val="black"/>
              </a:solidFill>
              <a:effectLst/>
              <a:uLnTx/>
              <a:uFillTx/>
              <a:latin typeface="+mn-lt"/>
              <a:ea typeface="+mn-ea"/>
              <a:cs typeface="+mn-cs"/>
            </a:rPr>
            <a:t>みどりの基金が増となった。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公共施設の老朽化に伴う改修が続くことから、特に公共施設等整備基金や教育振興基金の運用について留意する必要がある。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また特定目的基金の残高は、</a:t>
          </a:r>
          <a:r>
            <a:rPr kumimoji="0"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年度末現在で約</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ja-JP" sz="1100" b="0" i="0" u="none" strike="noStrike" kern="0" cap="none" spc="0" normalizeH="0" baseline="0" noProof="0">
              <a:ln>
                <a:noFill/>
              </a:ln>
              <a:solidFill>
                <a:prstClr val="black"/>
              </a:solidFill>
              <a:effectLst/>
              <a:uLnTx/>
              <a:uFillTx/>
              <a:latin typeface="+mn-lt"/>
              <a:ea typeface="+mn-ea"/>
              <a:cs typeface="+mn-cs"/>
            </a:rPr>
            <a:t>億</a:t>
          </a:r>
          <a:r>
            <a:rPr kumimoji="0" lang="en-US" altLang="ja-JP" sz="1100" b="0" i="0" u="none" strike="noStrike" kern="0" cap="none" spc="0" normalizeH="0" baseline="0" noProof="0">
              <a:ln>
                <a:noFill/>
              </a:ln>
              <a:solidFill>
                <a:prstClr val="black"/>
              </a:solidFill>
              <a:effectLst/>
              <a:uLnTx/>
              <a:uFillTx/>
              <a:latin typeface="+mn-lt"/>
              <a:ea typeface="+mn-ea"/>
              <a:cs typeface="+mn-cs"/>
            </a:rPr>
            <a:t>3,600</a:t>
          </a:r>
          <a:r>
            <a:rPr kumimoji="0" lang="ja-JP" altLang="ja-JP" sz="1100" b="0" i="0" u="none" strike="noStrike" kern="0" cap="none" spc="0" normalizeH="0" baseline="0" noProof="0">
              <a:ln>
                <a:noFill/>
              </a:ln>
              <a:solidFill>
                <a:prstClr val="black"/>
              </a:solidFill>
              <a:effectLst/>
              <a:uLnTx/>
              <a:uFillTx/>
              <a:latin typeface="+mn-lt"/>
              <a:ea typeface="+mn-ea"/>
              <a:cs typeface="+mn-cs"/>
            </a:rPr>
            <a:t>万円であり、市民１人あたりの残高で見ると、東久留米市は多摩</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市の中では少ない状況であることから、さらなる健全な財政・基金運営が求められる。</a:t>
          </a:r>
          <a:endParaRPr kumimoji="1" lang="en-US" altLang="ja-JP" sz="11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決算における取り崩しを平成</a:t>
          </a:r>
          <a:r>
            <a:rPr kumimoji="1" lang="en-US" altLang="ja-JP" sz="1400" b="0" i="0" u="none" strike="noStrike" kern="0" cap="none" spc="0" normalizeH="0" baseline="0" noProof="0">
              <a:ln>
                <a:noFill/>
              </a:ln>
              <a:solidFill>
                <a:prstClr val="black"/>
              </a:solidFill>
              <a:effectLst/>
              <a:uLnTx/>
              <a:uFillTx/>
              <a:latin typeface="+mn-lt"/>
              <a:ea typeface="+mn-ea"/>
              <a:cs typeface="+mn-cs"/>
            </a:rPr>
            <a:t>22</a:t>
          </a:r>
          <a:r>
            <a:rPr kumimoji="1" lang="ja-JP" altLang="ja-JP" sz="1400" b="0" i="0" u="none" strike="noStrike" kern="0" cap="none" spc="0" normalizeH="0" baseline="0" noProof="0">
              <a:ln>
                <a:noFill/>
              </a:ln>
              <a:solidFill>
                <a:prstClr val="black"/>
              </a:solidFill>
              <a:effectLst/>
              <a:uLnTx/>
              <a:uFillTx/>
              <a:latin typeface="+mn-lt"/>
              <a:ea typeface="+mn-ea"/>
              <a:cs typeface="+mn-cs"/>
            </a:rPr>
            <a:t>年以降行っていないことから増加</a:t>
          </a:r>
          <a:r>
            <a:rPr kumimoji="1" lang="ja-JP" altLang="en-US" sz="1400" b="0" i="0" u="none" strike="noStrike" kern="0" cap="none" spc="0" normalizeH="0" baseline="0" noProof="0">
              <a:ln>
                <a:noFill/>
              </a:ln>
              <a:solidFill>
                <a:prstClr val="black"/>
              </a:solidFill>
              <a:effectLst/>
              <a:uLnTx/>
              <a:uFillTx/>
              <a:latin typeface="+mn-lt"/>
              <a:ea typeface="+mn-ea"/>
              <a:cs typeface="+mn-cs"/>
            </a:rPr>
            <a:t>していたが、</a:t>
          </a:r>
          <a:r>
            <a:rPr kumimoji="1" lang="en-US" altLang="ja-JP" sz="1400" b="0" i="0" u="none" strike="noStrike" kern="0" cap="none" spc="0" normalizeH="0" baseline="0" noProof="0">
              <a:ln>
                <a:noFill/>
              </a:ln>
              <a:solidFill>
                <a:prstClr val="black"/>
              </a:solidFill>
              <a:effectLst/>
              <a:uLnTx/>
              <a:uFillTx/>
              <a:latin typeface="+mn-lt"/>
              <a:ea typeface="+mn-ea"/>
              <a:cs typeface="+mn-cs"/>
            </a:rPr>
            <a:t>9</a:t>
          </a:r>
          <a:r>
            <a:rPr kumimoji="1" lang="ja-JP" altLang="en-US" sz="1400" b="0" i="0" u="none" strike="noStrike" kern="0" cap="none" spc="0" normalizeH="0" baseline="0" noProof="0">
              <a:ln>
                <a:noFill/>
              </a:ln>
              <a:solidFill>
                <a:prstClr val="black"/>
              </a:solidFill>
              <a:effectLst/>
              <a:uLnTx/>
              <a:uFillTx/>
              <a:latin typeface="+mn-lt"/>
              <a:ea typeface="+mn-ea"/>
              <a:cs typeface="+mn-cs"/>
            </a:rPr>
            <a:t>年ぶりに取り崩したため残高が減少した</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年度間の財源調整や災害等緊急時対応を目的とするものであることから、過度な増加に留意しつつ、経営目標（財政調整基金の水準、運用）として標準財政規模の</a:t>
          </a:r>
          <a:r>
            <a:rPr lang="en-US" altLang="ja-JP" sz="1400" b="0" i="0" baseline="0">
              <a:solidFill>
                <a:schemeClr val="dk1"/>
              </a:solidFill>
              <a:effectLst/>
              <a:latin typeface="+mn-lt"/>
              <a:ea typeface="+mn-ea"/>
              <a:cs typeface="+mn-cs"/>
            </a:rPr>
            <a:t>10</a:t>
          </a:r>
          <a:r>
            <a:rPr lang="ja-JP" altLang="ja-JP" sz="1400" b="0" i="0" baseline="0">
              <a:solidFill>
                <a:schemeClr val="dk1"/>
              </a:solidFill>
              <a:effectLst/>
              <a:latin typeface="+mn-lt"/>
              <a:ea typeface="+mn-ea"/>
              <a:cs typeface="+mn-cs"/>
            </a:rPr>
            <a:t>％相当を基準とし、経常的に</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億円確保するとともに、現在の水準を超えないように運営していく。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利子分の積立のみ行っている。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特になし。</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116,916
114,695
12.88
44,385,281
42,328,829
1,722,790
22,592,602
24,917,108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本市では人口急増期に整備した公共施設が老朽化</a:t>
          </a:r>
          <a:r>
            <a:rPr kumimoji="1" lang="ja-JP" altLang="en-US" sz="1100">
              <a:solidFill>
                <a:schemeClr val="dk1"/>
              </a:solidFill>
              <a:effectLst/>
              <a:latin typeface="+mn-lt"/>
              <a:ea typeface="+mn-ea"/>
              <a:cs typeface="+mn-cs"/>
            </a:rPr>
            <a:t>に対応するため、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年度に「公共施設白書」「施設保全計画」、平成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年度に「施設整備プログラム」を策定し</a:t>
          </a:r>
          <a:r>
            <a:rPr kumimoji="1" lang="ja-JP" altLang="en-US" sz="1100">
              <a:solidFill>
                <a:schemeClr val="dk1"/>
              </a:solidFill>
              <a:effectLst/>
              <a:latin typeface="+mn-lt"/>
              <a:ea typeface="+mn-ea"/>
              <a:cs typeface="+mn-cs"/>
            </a:rPr>
            <a:t>、これらに基づき、施設の老朽化対応・長寿命化対策等を計画的に実施しているが、令和元年度は</a:t>
          </a:r>
          <a:r>
            <a:rPr kumimoji="1" lang="ja-JP" altLang="ja-JP" sz="1100">
              <a:solidFill>
                <a:schemeClr val="dk1"/>
              </a:solidFill>
              <a:effectLst/>
              <a:latin typeface="+mn-lt"/>
              <a:ea typeface="+mn-ea"/>
              <a:cs typeface="+mn-cs"/>
            </a:rPr>
            <a:t>減価償却累計額が</a:t>
          </a:r>
          <a:r>
            <a:rPr kumimoji="1" lang="ja-JP" altLang="en-US" sz="1100">
              <a:solidFill>
                <a:schemeClr val="dk1"/>
              </a:solidFill>
              <a:effectLst/>
              <a:latin typeface="+mn-lt"/>
              <a:ea typeface="+mn-ea"/>
              <a:cs typeface="+mn-cs"/>
            </a:rPr>
            <a:t>施設整備費を上回ったため、</a:t>
          </a:r>
          <a:r>
            <a:rPr lang="ja-JP" altLang="en-US" sz="1100" b="0" i="0" u="none" strike="noStrike" baseline="0" smtClean="0">
              <a:solidFill>
                <a:schemeClr val="dk1"/>
              </a:solidFill>
              <a:latin typeface="+mn-lt"/>
              <a:ea typeface="+mn-ea"/>
              <a:cs typeface="+mn-cs"/>
            </a:rPr>
            <a:t>有形固定資産減価償却率が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となってい</a:t>
          </a:r>
          <a:r>
            <a:rPr lang="ja-JP" altLang="en-US" sz="1100" b="0" i="0" u="none" strike="noStrike" baseline="0" smtClean="0">
              <a:solidFill>
                <a:schemeClr val="dk1"/>
              </a:solidFill>
              <a:latin typeface="+mn-lt"/>
              <a:ea typeface="+mn-ea"/>
              <a:cs typeface="+mn-cs"/>
            </a:rPr>
            <a:t>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1" name="直線コネクタ 70"/>
        <xdr:cNvCxnSpPr/>
      </xdr:nvCxnSpPr>
      <xdr:spPr>
        <a:xfrm flipV="1">
          <a:off x="4760595" y="4608957"/>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4"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5" name="直線コネクタ 74"/>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6" name="有形固定資産減価償却率平均値テキスト"/>
        <xdr:cNvSpPr txBox="1"/>
      </xdr:nvSpPr>
      <xdr:spPr>
        <a:xfrm>
          <a:off x="4813300" y="4957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7" name="フローチャート: 判断 76"/>
        <xdr:cNvSpPr/>
      </xdr:nvSpPr>
      <xdr:spPr>
        <a:xfrm>
          <a:off x="47117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8" name="フローチャート: 判断 77"/>
        <xdr:cNvSpPr/>
      </xdr:nvSpPr>
      <xdr:spPr>
        <a:xfrm>
          <a:off x="4000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9" name="フローチャート: 判断 78"/>
        <xdr:cNvSpPr/>
      </xdr:nvSpPr>
      <xdr:spPr>
        <a:xfrm>
          <a:off x="3238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0" name="フローチャート: 判断 79"/>
        <xdr:cNvSpPr/>
      </xdr:nvSpPr>
      <xdr:spPr>
        <a:xfrm>
          <a:off x="2476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30861</xdr:rowOff>
    </xdr:from>
    <xdr:to>
      <xdr:col>7</xdr:col>
      <xdr:colOff>187325</xdr:colOff>
      <xdr:row>29</xdr:row>
      <xdr:rowOff>132461</xdr:rowOff>
    </xdr:to>
    <xdr:sp macro="" textlink="">
      <xdr:nvSpPr>
        <xdr:cNvPr id="81" name="フローチャート: 判断 80"/>
        <xdr:cNvSpPr/>
      </xdr:nvSpPr>
      <xdr:spPr>
        <a:xfrm>
          <a:off x="1714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87" name="楕円 86"/>
        <xdr:cNvSpPr/>
      </xdr:nvSpPr>
      <xdr:spPr>
        <a:xfrm>
          <a:off x="47117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85234</xdr:rowOff>
    </xdr:from>
    <xdr:ext cx="405111" cy="259045"/>
    <xdr:sp macro="" textlink="">
      <xdr:nvSpPr>
        <xdr:cNvPr id="88" name="有形固定資産減価償却率該当値テキスト"/>
        <xdr:cNvSpPr txBox="1"/>
      </xdr:nvSpPr>
      <xdr:spPr>
        <a:xfrm>
          <a:off x="4813300" y="5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76581</xdr:rowOff>
    </xdr:from>
    <xdr:to>
      <xdr:col>19</xdr:col>
      <xdr:colOff>187325</xdr:colOff>
      <xdr:row>32</xdr:row>
      <xdr:rowOff>6731</xdr:rowOff>
    </xdr:to>
    <xdr:sp macro="" textlink="">
      <xdr:nvSpPr>
        <xdr:cNvPr id="89" name="楕円 88"/>
        <xdr:cNvSpPr/>
      </xdr:nvSpPr>
      <xdr:spPr>
        <a:xfrm>
          <a:off x="4000500" y="53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127381</xdr:rowOff>
    </xdr:from>
    <xdr:to>
      <xdr:col>23</xdr:col>
      <xdr:colOff>85725</xdr:colOff>
      <xdr:row>31</xdr:row>
      <xdr:rowOff>157607</xdr:rowOff>
    </xdr:to>
    <xdr:cxnSp macro="">
      <xdr:nvCxnSpPr>
        <xdr:cNvPr id="90" name="直線コネクタ 89"/>
        <xdr:cNvCxnSpPr/>
      </xdr:nvCxnSpPr>
      <xdr:spPr>
        <a:xfrm>
          <a:off x="4051300" y="544233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91" name="楕円 90"/>
        <xdr:cNvSpPr/>
      </xdr:nvSpPr>
      <xdr:spPr>
        <a:xfrm>
          <a:off x="3238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127381</xdr:rowOff>
    </xdr:from>
    <xdr:to>
      <xdr:col>19</xdr:col>
      <xdr:colOff>136525</xdr:colOff>
      <xdr:row>31</xdr:row>
      <xdr:rowOff>161925</xdr:rowOff>
    </xdr:to>
    <xdr:cxnSp macro="">
      <xdr:nvCxnSpPr>
        <xdr:cNvPr id="92" name="直線コネクタ 91"/>
        <xdr:cNvCxnSpPr/>
      </xdr:nvCxnSpPr>
      <xdr:spPr>
        <a:xfrm flipV="1">
          <a:off x="3289300" y="544233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54991</xdr:rowOff>
    </xdr:from>
    <xdr:to>
      <xdr:col>11</xdr:col>
      <xdr:colOff>187325</xdr:colOff>
      <xdr:row>31</xdr:row>
      <xdr:rowOff>156591</xdr:rowOff>
    </xdr:to>
    <xdr:sp macro="" textlink="">
      <xdr:nvSpPr>
        <xdr:cNvPr id="93" name="楕円 92"/>
        <xdr:cNvSpPr/>
      </xdr:nvSpPr>
      <xdr:spPr>
        <a:xfrm>
          <a:off x="2476500" y="53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105791</xdr:rowOff>
    </xdr:from>
    <xdr:to>
      <xdr:col>15</xdr:col>
      <xdr:colOff>136525</xdr:colOff>
      <xdr:row>31</xdr:row>
      <xdr:rowOff>161925</xdr:rowOff>
    </xdr:to>
    <xdr:cxnSp macro="">
      <xdr:nvCxnSpPr>
        <xdr:cNvPr id="94" name="直線コネクタ 93"/>
        <xdr:cNvCxnSpPr/>
      </xdr:nvCxnSpPr>
      <xdr:spPr>
        <a:xfrm>
          <a:off x="2527300" y="542074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139573</xdr:rowOff>
    </xdr:from>
    <xdr:to>
      <xdr:col>7</xdr:col>
      <xdr:colOff>187325</xdr:colOff>
      <xdr:row>34</xdr:row>
      <xdr:rowOff>69723</xdr:rowOff>
    </xdr:to>
    <xdr:sp macro="" textlink="">
      <xdr:nvSpPr>
        <xdr:cNvPr id="95" name="楕円 94"/>
        <xdr:cNvSpPr/>
      </xdr:nvSpPr>
      <xdr:spPr>
        <a:xfrm>
          <a:off x="1714500" y="5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105791</xdr:rowOff>
    </xdr:from>
    <xdr:to>
      <xdr:col>11</xdr:col>
      <xdr:colOff>136525</xdr:colOff>
      <xdr:row>34</xdr:row>
      <xdr:rowOff>18923</xdr:rowOff>
    </xdr:to>
    <xdr:cxnSp macro="">
      <xdr:nvCxnSpPr>
        <xdr:cNvPr id="96" name="直線コネクタ 95"/>
        <xdr:cNvCxnSpPr/>
      </xdr:nvCxnSpPr>
      <xdr:spPr>
        <a:xfrm flipV="1">
          <a:off x="1765300" y="5420741"/>
          <a:ext cx="762000" cy="4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7" name="n_1aveValue有形固定資産減価償却率"/>
        <xdr:cNvSpPr txBox="1"/>
      </xdr:nvSpPr>
      <xdr:spPr>
        <a:xfrm>
          <a:off x="38360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8" name="n_2aveValue有形固定資産減価償却率"/>
        <xdr:cNvSpPr txBox="1"/>
      </xdr:nvSpPr>
      <xdr:spPr>
        <a:xfrm>
          <a:off x="3086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9" name="n_3aveValue有形固定資産減価償却率"/>
        <xdr:cNvSpPr txBox="1"/>
      </xdr:nvSpPr>
      <xdr:spPr>
        <a:xfrm>
          <a:off x="2324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148988</xdr:rowOff>
    </xdr:from>
    <xdr:ext cx="405111" cy="259045"/>
    <xdr:sp macro="" textlink="">
      <xdr:nvSpPr>
        <xdr:cNvPr id="100" name="n_4aveValue有形固定資産減価償却率"/>
        <xdr:cNvSpPr txBox="1"/>
      </xdr:nvSpPr>
      <xdr:spPr>
        <a:xfrm>
          <a:off x="15627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169308</xdr:rowOff>
    </xdr:from>
    <xdr:ext cx="405111" cy="259045"/>
    <xdr:sp macro="" textlink="">
      <xdr:nvSpPr>
        <xdr:cNvPr id="101" name="n_1mainValue有形固定資産減価償却率"/>
        <xdr:cNvSpPr txBox="1"/>
      </xdr:nvSpPr>
      <xdr:spPr>
        <a:xfrm>
          <a:off x="3836044" y="548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2" name="n_2mainValue有形固定資産減価償却率"/>
        <xdr:cNvSpPr txBox="1"/>
      </xdr:nvSpPr>
      <xdr:spPr>
        <a:xfrm>
          <a:off x="3086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147718</xdr:rowOff>
    </xdr:from>
    <xdr:ext cx="405111" cy="259045"/>
    <xdr:sp macro="" textlink="">
      <xdr:nvSpPr>
        <xdr:cNvPr id="103" name="n_3mainValue有形固定資産減価償却率"/>
        <xdr:cNvSpPr txBox="1"/>
      </xdr:nvSpPr>
      <xdr:spPr>
        <a:xfrm>
          <a:off x="2324744" y="54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60850</xdr:rowOff>
    </xdr:from>
    <xdr:ext cx="405111" cy="259045"/>
    <xdr:sp macro="" textlink="">
      <xdr:nvSpPr>
        <xdr:cNvPr id="104" name="n_4mainValue有形固定資産減価償却率"/>
        <xdr:cNvSpPr txBox="1"/>
      </xdr:nvSpPr>
      <xdr:spPr>
        <a:xfrm>
          <a:off x="1562744" y="58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令和元年度の参考指標としての債務償還比率は、</a:t>
          </a:r>
          <a:r>
            <a:rPr lang="en-US" altLang="ja-JP" sz="1100" b="0" i="0" baseline="0">
              <a:solidFill>
                <a:schemeClr val="dk1"/>
              </a:solidFill>
              <a:effectLst/>
              <a:latin typeface="+mn-lt"/>
              <a:ea typeface="+mn-ea"/>
              <a:cs typeface="+mn-cs"/>
            </a:rPr>
            <a:t>572.6</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公債費の</a:t>
          </a:r>
          <a:r>
            <a:rPr lang="ja-JP" altLang="en-US" sz="1100" b="0" i="0" baseline="0">
              <a:solidFill>
                <a:schemeClr val="dk1"/>
              </a:solidFill>
              <a:effectLst/>
              <a:latin typeface="+mn-lt"/>
              <a:ea typeface="+mn-ea"/>
              <a:cs typeface="+mn-cs"/>
            </a:rPr>
            <a:t>うち臨時財政対策債の</a:t>
          </a:r>
          <a:r>
            <a:rPr lang="ja-JP" altLang="ja-JP" sz="1100" b="0" i="0" baseline="0">
              <a:solidFill>
                <a:schemeClr val="dk1"/>
              </a:solidFill>
              <a:effectLst/>
              <a:latin typeface="+mn-lt"/>
              <a:ea typeface="+mn-ea"/>
              <a:cs typeface="+mn-cs"/>
            </a:rPr>
            <a:t>元金が</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減少したことにより、</a:t>
          </a:r>
          <a:r>
            <a:rPr lang="ja-JP" altLang="en-US" sz="1100" b="0" i="0" baseline="0">
              <a:solidFill>
                <a:schemeClr val="dk1"/>
              </a:solidFill>
              <a:effectLst/>
              <a:latin typeface="+mn-lt"/>
              <a:ea typeface="+mn-ea"/>
              <a:cs typeface="+mn-cs"/>
            </a:rPr>
            <a:t>債務償還費率の分母となる経常経費充当一般財源が減少したことにより</a:t>
          </a:r>
          <a:r>
            <a:rPr lang="ja-JP" altLang="ja-JP" sz="1100" b="0" i="0" baseline="0">
              <a:solidFill>
                <a:schemeClr val="dk1"/>
              </a:solidFill>
              <a:effectLst/>
              <a:latin typeface="+mn-lt"/>
              <a:ea typeface="+mn-ea"/>
              <a:cs typeface="+mn-cs"/>
            </a:rPr>
            <a:t>、前年度と比べ</a:t>
          </a:r>
          <a:r>
            <a:rPr lang="en-US" altLang="ja-JP" sz="1100" b="0" i="0" baseline="0">
              <a:solidFill>
                <a:schemeClr val="dk1"/>
              </a:solidFill>
              <a:effectLst/>
              <a:latin typeface="+mn-lt"/>
              <a:ea typeface="+mn-ea"/>
              <a:cs typeface="+mn-cs"/>
            </a:rPr>
            <a:t>15.8</a:t>
          </a:r>
          <a:r>
            <a:rPr lang="ja-JP" altLang="ja-JP" sz="1100" b="0" i="0" baseline="0">
              <a:solidFill>
                <a:schemeClr val="dk1"/>
              </a:solidFill>
              <a:effectLst/>
              <a:latin typeface="+mn-lt"/>
              <a:ea typeface="+mn-ea"/>
              <a:cs typeface="+mn-cs"/>
            </a:rPr>
            <a:t>ポイントの上昇となった。</a:t>
          </a:r>
          <a:endParaRPr lang="ja-JP" altLang="en-US" sz="1100" b="0" i="0" u="none" strike="noStrike" baseline="0" smtClean="0">
            <a:solidFill>
              <a:schemeClr val="dk1"/>
            </a:solidFill>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5" name="直線コネクタ 134"/>
        <xdr:cNvCxnSpPr/>
      </xdr:nvCxnSpPr>
      <xdr:spPr>
        <a:xfrm flipV="1">
          <a:off x="14793595" y="4489903"/>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6" name="債務償還比率最小値テキスト"/>
        <xdr:cNvSpPr txBox="1"/>
      </xdr:nvSpPr>
      <xdr:spPr>
        <a:xfrm>
          <a:off x="14846300" y="5847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7" name="直線コネクタ 136"/>
        <xdr:cNvCxnSpPr/>
      </xdr:nvCxnSpPr>
      <xdr:spPr>
        <a:xfrm>
          <a:off x="14706600" y="584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0" name="債務償還比率平均値テキスト"/>
        <xdr:cNvSpPr txBox="1"/>
      </xdr:nvSpPr>
      <xdr:spPr>
        <a:xfrm>
          <a:off x="14846300" y="5039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1" name="フローチャート: 判断 140"/>
        <xdr:cNvSpPr/>
      </xdr:nvSpPr>
      <xdr:spPr>
        <a:xfrm>
          <a:off x="14744700" y="50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2" name="フローチャート: 判断 141"/>
        <xdr:cNvSpPr/>
      </xdr:nvSpPr>
      <xdr:spPr>
        <a:xfrm>
          <a:off x="14033500" y="504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3" name="フローチャート: 判断 142"/>
        <xdr:cNvSpPr/>
      </xdr:nvSpPr>
      <xdr:spPr>
        <a:xfrm>
          <a:off x="13271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4" name="フローチャート: 判断 143"/>
        <xdr:cNvSpPr/>
      </xdr:nvSpPr>
      <xdr:spPr>
        <a:xfrm>
          <a:off x="12509500" y="50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45" name="フローチャート: 判断 144"/>
        <xdr:cNvSpPr/>
      </xdr:nvSpPr>
      <xdr:spPr>
        <a:xfrm>
          <a:off x="11747500" y="502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55741</xdr:rowOff>
    </xdr:from>
    <xdr:to>
      <xdr:col>76</xdr:col>
      <xdr:colOff>73025</xdr:colOff>
      <xdr:row>29</xdr:row>
      <xdr:rowOff>157341</xdr:rowOff>
    </xdr:to>
    <xdr:sp macro="" textlink="">
      <xdr:nvSpPr>
        <xdr:cNvPr id="151" name="楕円 150"/>
        <xdr:cNvSpPr/>
      </xdr:nvSpPr>
      <xdr:spPr>
        <a:xfrm>
          <a:off x="14744700" y="50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78618</xdr:rowOff>
    </xdr:from>
    <xdr:ext cx="469744" cy="259045"/>
    <xdr:sp macro="" textlink="">
      <xdr:nvSpPr>
        <xdr:cNvPr id="152" name="債務償還比率該当値テキスト"/>
        <xdr:cNvSpPr txBox="1"/>
      </xdr:nvSpPr>
      <xdr:spPr>
        <a:xfrm>
          <a:off x="14846300" y="487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39497</xdr:rowOff>
    </xdr:from>
    <xdr:to>
      <xdr:col>72</xdr:col>
      <xdr:colOff>123825</xdr:colOff>
      <xdr:row>29</xdr:row>
      <xdr:rowOff>141097</xdr:rowOff>
    </xdr:to>
    <xdr:sp macro="" textlink="">
      <xdr:nvSpPr>
        <xdr:cNvPr id="153" name="楕円 152"/>
        <xdr:cNvSpPr/>
      </xdr:nvSpPr>
      <xdr:spPr>
        <a:xfrm>
          <a:off x="14033500" y="5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90297</xdr:rowOff>
    </xdr:from>
    <xdr:to>
      <xdr:col>76</xdr:col>
      <xdr:colOff>22225</xdr:colOff>
      <xdr:row>29</xdr:row>
      <xdr:rowOff>106541</xdr:rowOff>
    </xdr:to>
    <xdr:cxnSp macro="">
      <xdr:nvCxnSpPr>
        <xdr:cNvPr id="154" name="直線コネクタ 153"/>
        <xdr:cNvCxnSpPr/>
      </xdr:nvCxnSpPr>
      <xdr:spPr>
        <a:xfrm>
          <a:off x="14084300" y="5062347"/>
          <a:ext cx="7112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139803</xdr:rowOff>
    </xdr:from>
    <xdr:to>
      <xdr:col>68</xdr:col>
      <xdr:colOff>123825</xdr:colOff>
      <xdr:row>29</xdr:row>
      <xdr:rowOff>69953</xdr:rowOff>
    </xdr:to>
    <xdr:sp macro="" textlink="">
      <xdr:nvSpPr>
        <xdr:cNvPr id="155" name="楕円 154"/>
        <xdr:cNvSpPr/>
      </xdr:nvSpPr>
      <xdr:spPr>
        <a:xfrm>
          <a:off x="13271500" y="49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19153</xdr:rowOff>
    </xdr:from>
    <xdr:to>
      <xdr:col>72</xdr:col>
      <xdr:colOff>73025</xdr:colOff>
      <xdr:row>29</xdr:row>
      <xdr:rowOff>90297</xdr:rowOff>
    </xdr:to>
    <xdr:cxnSp macro="">
      <xdr:nvCxnSpPr>
        <xdr:cNvPr id="156" name="直線コネクタ 155"/>
        <xdr:cNvCxnSpPr/>
      </xdr:nvCxnSpPr>
      <xdr:spPr>
        <a:xfrm>
          <a:off x="13322300" y="4991203"/>
          <a:ext cx="762000" cy="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10196</xdr:rowOff>
    </xdr:from>
    <xdr:to>
      <xdr:col>64</xdr:col>
      <xdr:colOff>123825</xdr:colOff>
      <xdr:row>29</xdr:row>
      <xdr:rowOff>111796</xdr:rowOff>
    </xdr:to>
    <xdr:sp macro="" textlink="">
      <xdr:nvSpPr>
        <xdr:cNvPr id="157" name="楕円 156"/>
        <xdr:cNvSpPr/>
      </xdr:nvSpPr>
      <xdr:spPr>
        <a:xfrm>
          <a:off x="12509500" y="49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19153</xdr:rowOff>
    </xdr:from>
    <xdr:to>
      <xdr:col>68</xdr:col>
      <xdr:colOff>73025</xdr:colOff>
      <xdr:row>29</xdr:row>
      <xdr:rowOff>60996</xdr:rowOff>
    </xdr:to>
    <xdr:cxnSp macro="">
      <xdr:nvCxnSpPr>
        <xdr:cNvPr id="158" name="直線コネクタ 157"/>
        <xdr:cNvCxnSpPr/>
      </xdr:nvCxnSpPr>
      <xdr:spPr>
        <a:xfrm flipV="1">
          <a:off x="12560300" y="4991203"/>
          <a:ext cx="762000" cy="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154607</xdr:rowOff>
    </xdr:from>
    <xdr:to>
      <xdr:col>60</xdr:col>
      <xdr:colOff>123825</xdr:colOff>
      <xdr:row>29</xdr:row>
      <xdr:rowOff>84757</xdr:rowOff>
    </xdr:to>
    <xdr:sp macro="" textlink="">
      <xdr:nvSpPr>
        <xdr:cNvPr id="159" name="楕円 158"/>
        <xdr:cNvSpPr/>
      </xdr:nvSpPr>
      <xdr:spPr>
        <a:xfrm>
          <a:off x="11747500" y="49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33957</xdr:rowOff>
    </xdr:from>
    <xdr:to>
      <xdr:col>64</xdr:col>
      <xdr:colOff>73025</xdr:colOff>
      <xdr:row>29</xdr:row>
      <xdr:rowOff>60996</xdr:rowOff>
    </xdr:to>
    <xdr:cxnSp macro="">
      <xdr:nvCxnSpPr>
        <xdr:cNvPr id="160" name="直線コネクタ 159"/>
        <xdr:cNvCxnSpPr/>
      </xdr:nvCxnSpPr>
      <xdr:spPr>
        <a:xfrm>
          <a:off x="11798300" y="5006007"/>
          <a:ext cx="762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61" name="n_1aveValue債務償還比率"/>
        <xdr:cNvSpPr txBox="1"/>
      </xdr:nvSpPr>
      <xdr:spPr>
        <a:xfrm>
          <a:off x="13836727" y="51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2" name="n_2aveValue債務償還比率"/>
        <xdr:cNvSpPr txBox="1"/>
      </xdr:nvSpPr>
      <xdr:spPr>
        <a:xfrm>
          <a:off x="13087427"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3" name="n_3aveValue債務償還比率"/>
        <xdr:cNvSpPr txBox="1"/>
      </xdr:nvSpPr>
      <xdr:spPr>
        <a:xfrm>
          <a:off x="12325427" y="51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145589</xdr:rowOff>
    </xdr:from>
    <xdr:ext cx="469744" cy="259045"/>
    <xdr:sp macro="" textlink="">
      <xdr:nvSpPr>
        <xdr:cNvPr id="164" name="n_4aveValue債務償還比率"/>
        <xdr:cNvSpPr txBox="1"/>
      </xdr:nvSpPr>
      <xdr:spPr>
        <a:xfrm>
          <a:off x="11563427" y="511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157624</xdr:rowOff>
    </xdr:from>
    <xdr:ext cx="469744" cy="259045"/>
    <xdr:sp macro="" textlink="">
      <xdr:nvSpPr>
        <xdr:cNvPr id="165" name="n_1mainValue債務償還比率"/>
        <xdr:cNvSpPr txBox="1"/>
      </xdr:nvSpPr>
      <xdr:spPr>
        <a:xfrm>
          <a:off x="13836727" y="478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86480</xdr:rowOff>
    </xdr:from>
    <xdr:ext cx="469744" cy="259045"/>
    <xdr:sp macro="" textlink="">
      <xdr:nvSpPr>
        <xdr:cNvPr id="166" name="n_2mainValue債務償還比率"/>
        <xdr:cNvSpPr txBox="1"/>
      </xdr:nvSpPr>
      <xdr:spPr>
        <a:xfrm>
          <a:off x="13087427" y="471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128323</xdr:rowOff>
    </xdr:from>
    <xdr:ext cx="469744" cy="259045"/>
    <xdr:sp macro="" textlink="">
      <xdr:nvSpPr>
        <xdr:cNvPr id="167" name="n_3mainValue債務償還比率"/>
        <xdr:cNvSpPr txBox="1"/>
      </xdr:nvSpPr>
      <xdr:spPr>
        <a:xfrm>
          <a:off x="12325427" y="47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101284</xdr:rowOff>
    </xdr:from>
    <xdr:ext cx="469744" cy="259045"/>
    <xdr:sp macro="" textlink="">
      <xdr:nvSpPr>
        <xdr:cNvPr id="168" name="n_4mainValue債務償還比率"/>
        <xdr:cNvSpPr txBox="1"/>
      </xdr:nvSpPr>
      <xdr:spPr>
        <a:xfrm>
          <a:off x="11563427" y="473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116,916
114,695
12.88
44,385,281
42,328,829
1,722,790
22,592,602
24,917,108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91694</xdr:rowOff>
    </xdr:from>
    <xdr:to>
      <xdr:col>24</xdr:col>
      <xdr:colOff>114300</xdr:colOff>
      <xdr:row>40</xdr:row>
      <xdr:rowOff>21844</xdr:rowOff>
    </xdr:to>
    <xdr:sp macro="" textlink="">
      <xdr:nvSpPr>
        <xdr:cNvPr id="71" name="楕円 70"/>
        <xdr:cNvSpPr/>
      </xdr:nvSpPr>
      <xdr:spPr>
        <a:xfrm>
          <a:off x="4584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70121</xdr:rowOff>
    </xdr:from>
    <xdr:ext cx="405111" cy="259045"/>
    <xdr:sp macro="" textlink="">
      <xdr:nvSpPr>
        <xdr:cNvPr id="72" name="【道路】&#10;有形固定資産減価償却率該当値テキスト"/>
        <xdr:cNvSpPr txBox="1"/>
      </xdr:nvSpPr>
      <xdr:spPr>
        <a:xfrm>
          <a:off x="4673600"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23114</xdr:rowOff>
    </xdr:from>
    <xdr:to>
      <xdr:col>20</xdr:col>
      <xdr:colOff>38100</xdr:colOff>
      <xdr:row>39</xdr:row>
      <xdr:rowOff>124714</xdr:rowOff>
    </xdr:to>
    <xdr:sp macro="" textlink="">
      <xdr:nvSpPr>
        <xdr:cNvPr id="73" name="楕円 72"/>
        <xdr:cNvSpPr/>
      </xdr:nvSpPr>
      <xdr:spPr>
        <a:xfrm>
          <a:off x="3746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73914</xdr:rowOff>
    </xdr:from>
    <xdr:to>
      <xdr:col>24</xdr:col>
      <xdr:colOff>63500</xdr:colOff>
      <xdr:row>39</xdr:row>
      <xdr:rowOff>142494</xdr:rowOff>
    </xdr:to>
    <xdr:cxnSp macro="">
      <xdr:nvCxnSpPr>
        <xdr:cNvPr id="74" name="直線コネクタ 73"/>
        <xdr:cNvCxnSpPr/>
      </xdr:nvCxnSpPr>
      <xdr:spPr>
        <a:xfrm>
          <a:off x="3797300" y="67604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148844</xdr:rowOff>
    </xdr:from>
    <xdr:to>
      <xdr:col>15</xdr:col>
      <xdr:colOff>101600</xdr:colOff>
      <xdr:row>39</xdr:row>
      <xdr:rowOff>78994</xdr:rowOff>
    </xdr:to>
    <xdr:sp macro="" textlink="">
      <xdr:nvSpPr>
        <xdr:cNvPr id="75" name="楕円 74"/>
        <xdr:cNvSpPr/>
      </xdr:nvSpPr>
      <xdr:spPr>
        <a:xfrm>
          <a:off x="2857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28194</xdr:rowOff>
    </xdr:from>
    <xdr:to>
      <xdr:col>19</xdr:col>
      <xdr:colOff>177800</xdr:colOff>
      <xdr:row>39</xdr:row>
      <xdr:rowOff>73914</xdr:rowOff>
    </xdr:to>
    <xdr:cxnSp macro="">
      <xdr:nvCxnSpPr>
        <xdr:cNvPr id="76" name="直線コネクタ 75"/>
        <xdr:cNvCxnSpPr/>
      </xdr:nvCxnSpPr>
      <xdr:spPr>
        <a:xfrm>
          <a:off x="2908300" y="6714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103124</xdr:rowOff>
    </xdr:from>
    <xdr:to>
      <xdr:col>10</xdr:col>
      <xdr:colOff>165100</xdr:colOff>
      <xdr:row>39</xdr:row>
      <xdr:rowOff>33274</xdr:rowOff>
    </xdr:to>
    <xdr:sp macro="" textlink="">
      <xdr:nvSpPr>
        <xdr:cNvPr id="77" name="楕円 76"/>
        <xdr:cNvSpPr/>
      </xdr:nvSpPr>
      <xdr:spPr>
        <a:xfrm>
          <a:off x="196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153924</xdr:rowOff>
    </xdr:from>
    <xdr:to>
      <xdr:col>15</xdr:col>
      <xdr:colOff>50800</xdr:colOff>
      <xdr:row>39</xdr:row>
      <xdr:rowOff>28194</xdr:rowOff>
    </xdr:to>
    <xdr:cxnSp macro="">
      <xdr:nvCxnSpPr>
        <xdr:cNvPr id="78" name="直線コネクタ 77"/>
        <xdr:cNvCxnSpPr/>
      </xdr:nvCxnSpPr>
      <xdr:spPr>
        <a:xfrm>
          <a:off x="2019300" y="666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80264</xdr:rowOff>
    </xdr:from>
    <xdr:to>
      <xdr:col>6</xdr:col>
      <xdr:colOff>38100</xdr:colOff>
      <xdr:row>39</xdr:row>
      <xdr:rowOff>10414</xdr:rowOff>
    </xdr:to>
    <xdr:sp macro="" textlink="">
      <xdr:nvSpPr>
        <xdr:cNvPr id="79" name="楕円 78"/>
        <xdr:cNvSpPr/>
      </xdr:nvSpPr>
      <xdr:spPr>
        <a:xfrm>
          <a:off x="1079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131064</xdr:rowOff>
    </xdr:from>
    <xdr:to>
      <xdr:col>10</xdr:col>
      <xdr:colOff>114300</xdr:colOff>
      <xdr:row>38</xdr:row>
      <xdr:rowOff>153924</xdr:rowOff>
    </xdr:to>
    <xdr:cxnSp macro="">
      <xdr:nvCxnSpPr>
        <xdr:cNvPr id="80" name="直線コネクタ 79"/>
        <xdr:cNvCxnSpPr/>
      </xdr:nvCxnSpPr>
      <xdr:spPr>
        <a:xfrm>
          <a:off x="1130300" y="6646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115841</xdr:rowOff>
    </xdr:from>
    <xdr:ext cx="405111" cy="259045"/>
    <xdr:sp macro="" textlink="">
      <xdr:nvSpPr>
        <xdr:cNvPr id="85" name="n_1mainValue【道路】&#10;有形固定資産減価償却率"/>
        <xdr:cNvSpPr txBox="1"/>
      </xdr:nvSpPr>
      <xdr:spPr>
        <a:xfrm>
          <a:off x="35820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70121</xdr:rowOff>
    </xdr:from>
    <xdr:ext cx="405111" cy="259045"/>
    <xdr:sp macro="" textlink="">
      <xdr:nvSpPr>
        <xdr:cNvPr id="86" name="n_2mainValue【道路】&#10;有形固定資産減価償却率"/>
        <xdr:cNvSpPr txBox="1"/>
      </xdr:nvSpPr>
      <xdr:spPr>
        <a:xfrm>
          <a:off x="2705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24401</xdr:rowOff>
    </xdr:from>
    <xdr:ext cx="405111" cy="259045"/>
    <xdr:sp macro="" textlink="">
      <xdr:nvSpPr>
        <xdr:cNvPr id="87" name="n_3mainValue【道路】&#10;有形固定資産減価償却率"/>
        <xdr:cNvSpPr txBox="1"/>
      </xdr:nvSpPr>
      <xdr:spPr>
        <a:xfrm>
          <a:off x="1816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1541</xdr:rowOff>
    </xdr:from>
    <xdr:ext cx="405111" cy="259045"/>
    <xdr:sp macro="" textlink="">
      <xdr:nvSpPr>
        <xdr:cNvPr id="88" name="n_4mainValue【道路】&#10;有形固定資産減価償却率"/>
        <xdr:cNvSpPr txBox="1"/>
      </xdr:nvSpPr>
      <xdr:spPr>
        <a:xfrm>
          <a:off x="927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22" name="フローチャート: 判断 121"/>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14884</xdr:rowOff>
    </xdr:from>
    <xdr:to>
      <xdr:col>55</xdr:col>
      <xdr:colOff>50800</xdr:colOff>
      <xdr:row>41</xdr:row>
      <xdr:rowOff>116484</xdr:rowOff>
    </xdr:to>
    <xdr:sp macro="" textlink="">
      <xdr:nvSpPr>
        <xdr:cNvPr id="128" name="楕円 127"/>
        <xdr:cNvSpPr/>
      </xdr:nvSpPr>
      <xdr:spPr>
        <a:xfrm>
          <a:off x="10426700" y="70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101261</xdr:rowOff>
    </xdr:from>
    <xdr:ext cx="469744" cy="259045"/>
    <xdr:sp macro="" textlink="">
      <xdr:nvSpPr>
        <xdr:cNvPr id="129" name="【道路】&#10;一人当たり延長該当値テキスト"/>
        <xdr:cNvSpPr txBox="1"/>
      </xdr:nvSpPr>
      <xdr:spPr>
        <a:xfrm>
          <a:off x="10515600" y="695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14808</xdr:rowOff>
    </xdr:from>
    <xdr:to>
      <xdr:col>50</xdr:col>
      <xdr:colOff>165100</xdr:colOff>
      <xdr:row>41</xdr:row>
      <xdr:rowOff>116408</xdr:rowOff>
    </xdr:to>
    <xdr:sp macro="" textlink="">
      <xdr:nvSpPr>
        <xdr:cNvPr id="130" name="楕円 129"/>
        <xdr:cNvSpPr/>
      </xdr:nvSpPr>
      <xdr:spPr>
        <a:xfrm>
          <a:off x="9588500" y="70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65608</xdr:rowOff>
    </xdr:from>
    <xdr:to>
      <xdr:col>55</xdr:col>
      <xdr:colOff>0</xdr:colOff>
      <xdr:row>41</xdr:row>
      <xdr:rowOff>65684</xdr:rowOff>
    </xdr:to>
    <xdr:cxnSp macro="">
      <xdr:nvCxnSpPr>
        <xdr:cNvPr id="131" name="直線コネクタ 130"/>
        <xdr:cNvCxnSpPr/>
      </xdr:nvCxnSpPr>
      <xdr:spPr>
        <a:xfrm>
          <a:off x="9639300" y="709505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14732</xdr:rowOff>
    </xdr:from>
    <xdr:to>
      <xdr:col>46</xdr:col>
      <xdr:colOff>38100</xdr:colOff>
      <xdr:row>41</xdr:row>
      <xdr:rowOff>116332</xdr:rowOff>
    </xdr:to>
    <xdr:sp macro="" textlink="">
      <xdr:nvSpPr>
        <xdr:cNvPr id="132" name="楕円 131"/>
        <xdr:cNvSpPr/>
      </xdr:nvSpPr>
      <xdr:spPr>
        <a:xfrm>
          <a:off x="8699500" y="70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65532</xdr:rowOff>
    </xdr:from>
    <xdr:to>
      <xdr:col>50</xdr:col>
      <xdr:colOff>114300</xdr:colOff>
      <xdr:row>41</xdr:row>
      <xdr:rowOff>65608</xdr:rowOff>
    </xdr:to>
    <xdr:cxnSp macro="">
      <xdr:nvCxnSpPr>
        <xdr:cNvPr id="133" name="直線コネクタ 132"/>
        <xdr:cNvCxnSpPr/>
      </xdr:nvCxnSpPr>
      <xdr:spPr>
        <a:xfrm>
          <a:off x="8750300" y="709498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14808</xdr:rowOff>
    </xdr:from>
    <xdr:to>
      <xdr:col>41</xdr:col>
      <xdr:colOff>101600</xdr:colOff>
      <xdr:row>41</xdr:row>
      <xdr:rowOff>116408</xdr:rowOff>
    </xdr:to>
    <xdr:sp macro="" textlink="">
      <xdr:nvSpPr>
        <xdr:cNvPr id="134" name="楕円 133"/>
        <xdr:cNvSpPr/>
      </xdr:nvSpPr>
      <xdr:spPr>
        <a:xfrm>
          <a:off x="7810500" y="704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65532</xdr:rowOff>
    </xdr:from>
    <xdr:to>
      <xdr:col>45</xdr:col>
      <xdr:colOff>177800</xdr:colOff>
      <xdr:row>41</xdr:row>
      <xdr:rowOff>65608</xdr:rowOff>
    </xdr:to>
    <xdr:cxnSp macro="">
      <xdr:nvCxnSpPr>
        <xdr:cNvPr id="135" name="直線コネクタ 134"/>
        <xdr:cNvCxnSpPr/>
      </xdr:nvCxnSpPr>
      <xdr:spPr>
        <a:xfrm flipV="1">
          <a:off x="7861300" y="709498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15113</xdr:rowOff>
    </xdr:from>
    <xdr:to>
      <xdr:col>36</xdr:col>
      <xdr:colOff>165100</xdr:colOff>
      <xdr:row>41</xdr:row>
      <xdr:rowOff>116713</xdr:rowOff>
    </xdr:to>
    <xdr:sp macro="" textlink="">
      <xdr:nvSpPr>
        <xdr:cNvPr id="136" name="楕円 135"/>
        <xdr:cNvSpPr/>
      </xdr:nvSpPr>
      <xdr:spPr>
        <a:xfrm>
          <a:off x="6921500" y="70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65608</xdr:rowOff>
    </xdr:from>
    <xdr:to>
      <xdr:col>41</xdr:col>
      <xdr:colOff>50800</xdr:colOff>
      <xdr:row>41</xdr:row>
      <xdr:rowOff>65913</xdr:rowOff>
    </xdr:to>
    <xdr:cxnSp macro="">
      <xdr:nvCxnSpPr>
        <xdr:cNvPr id="137" name="直線コネクタ 136"/>
        <xdr:cNvCxnSpPr/>
      </xdr:nvCxnSpPr>
      <xdr:spPr>
        <a:xfrm flipV="1">
          <a:off x="6972300" y="709505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41" name="n_4aveValue【道路】&#10;一人当たり延長"/>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107535</xdr:rowOff>
    </xdr:from>
    <xdr:ext cx="469744" cy="259045"/>
    <xdr:sp macro="" textlink="">
      <xdr:nvSpPr>
        <xdr:cNvPr id="142" name="n_1mainValue【道路】&#10;一人当たり延長"/>
        <xdr:cNvSpPr txBox="1"/>
      </xdr:nvSpPr>
      <xdr:spPr>
        <a:xfrm>
          <a:off x="9391727" y="713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107459</xdr:rowOff>
    </xdr:from>
    <xdr:ext cx="469744" cy="259045"/>
    <xdr:sp macro="" textlink="">
      <xdr:nvSpPr>
        <xdr:cNvPr id="143" name="n_2mainValue【道路】&#10;一人当たり延長"/>
        <xdr:cNvSpPr txBox="1"/>
      </xdr:nvSpPr>
      <xdr:spPr>
        <a:xfrm>
          <a:off x="8515427"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107535</xdr:rowOff>
    </xdr:from>
    <xdr:ext cx="469744" cy="259045"/>
    <xdr:sp macro="" textlink="">
      <xdr:nvSpPr>
        <xdr:cNvPr id="144" name="n_3mainValue【道路】&#10;一人当たり延長"/>
        <xdr:cNvSpPr txBox="1"/>
      </xdr:nvSpPr>
      <xdr:spPr>
        <a:xfrm>
          <a:off x="7626427" y="713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107840</xdr:rowOff>
    </xdr:from>
    <xdr:ext cx="469744" cy="259045"/>
    <xdr:sp macro="" textlink="">
      <xdr:nvSpPr>
        <xdr:cNvPr id="145" name="n_4mainValue【道路】&#10;一人当たり延長"/>
        <xdr:cNvSpPr txBox="1"/>
      </xdr:nvSpPr>
      <xdr:spPr>
        <a:xfrm>
          <a:off x="6737427"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xdr:rowOff>
    </xdr:from>
    <xdr:to>
      <xdr:col>6</xdr:col>
      <xdr:colOff>38100</xdr:colOff>
      <xdr:row>60</xdr:row>
      <xdr:rowOff>107950</xdr:rowOff>
    </xdr:to>
    <xdr:sp macro="" textlink="">
      <xdr:nvSpPr>
        <xdr:cNvPr id="178" name="フローチャート: 判断 177"/>
        <xdr:cNvSpPr/>
      </xdr:nvSpPr>
      <xdr:spPr>
        <a:xfrm>
          <a:off x="1079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84" name="楕円 183"/>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85" name="【橋りょう・トンネ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106934</xdr:rowOff>
    </xdr:from>
    <xdr:to>
      <xdr:col>20</xdr:col>
      <xdr:colOff>38100</xdr:colOff>
      <xdr:row>58</xdr:row>
      <xdr:rowOff>37084</xdr:rowOff>
    </xdr:to>
    <xdr:sp macro="" textlink="">
      <xdr:nvSpPr>
        <xdr:cNvPr id="186" name="楕円 185"/>
        <xdr:cNvSpPr/>
      </xdr:nvSpPr>
      <xdr:spPr>
        <a:xfrm>
          <a:off x="3746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57</xdr:row>
      <xdr:rowOff>157734</xdr:rowOff>
    </xdr:to>
    <xdr:cxnSp macro="">
      <xdr:nvCxnSpPr>
        <xdr:cNvPr id="187" name="直線コネクタ 186"/>
        <xdr:cNvCxnSpPr/>
      </xdr:nvCxnSpPr>
      <xdr:spPr>
        <a:xfrm flipV="1">
          <a:off x="3797300" y="99212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88" name="楕円 187"/>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157734</xdr:rowOff>
    </xdr:to>
    <xdr:cxnSp macro="">
      <xdr:nvCxnSpPr>
        <xdr:cNvPr id="189" name="直線コネクタ 188"/>
        <xdr:cNvCxnSpPr/>
      </xdr:nvCxnSpPr>
      <xdr:spPr>
        <a:xfrm>
          <a:off x="2908300" y="98983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42926</xdr:rowOff>
    </xdr:from>
    <xdr:to>
      <xdr:col>10</xdr:col>
      <xdr:colOff>165100</xdr:colOff>
      <xdr:row>59</xdr:row>
      <xdr:rowOff>144526</xdr:rowOff>
    </xdr:to>
    <xdr:sp macro="" textlink="">
      <xdr:nvSpPr>
        <xdr:cNvPr id="190" name="楕円 189"/>
        <xdr:cNvSpPr/>
      </xdr:nvSpPr>
      <xdr:spPr>
        <a:xfrm>
          <a:off x="1968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59</xdr:row>
      <xdr:rowOff>93726</xdr:rowOff>
    </xdr:to>
    <xdr:cxnSp macro="">
      <xdr:nvCxnSpPr>
        <xdr:cNvPr id="191" name="直線コネクタ 190"/>
        <xdr:cNvCxnSpPr/>
      </xdr:nvCxnSpPr>
      <xdr:spPr>
        <a:xfrm flipV="1">
          <a:off x="2019300" y="989838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31496</xdr:rowOff>
    </xdr:from>
    <xdr:to>
      <xdr:col>6</xdr:col>
      <xdr:colOff>38100</xdr:colOff>
      <xdr:row>59</xdr:row>
      <xdr:rowOff>133096</xdr:rowOff>
    </xdr:to>
    <xdr:sp macro="" textlink="">
      <xdr:nvSpPr>
        <xdr:cNvPr id="192" name="楕円 191"/>
        <xdr:cNvSpPr/>
      </xdr:nvSpPr>
      <xdr:spPr>
        <a:xfrm>
          <a:off x="1079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82296</xdr:rowOff>
    </xdr:from>
    <xdr:to>
      <xdr:col>10</xdr:col>
      <xdr:colOff>114300</xdr:colOff>
      <xdr:row>59</xdr:row>
      <xdr:rowOff>93726</xdr:rowOff>
    </xdr:to>
    <xdr:cxnSp macro="">
      <xdr:nvCxnSpPr>
        <xdr:cNvPr id="193" name="直線コネクタ 192"/>
        <xdr:cNvCxnSpPr/>
      </xdr:nvCxnSpPr>
      <xdr:spPr>
        <a:xfrm>
          <a:off x="1130300" y="101978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197" name="n_4aveValue【橋りょう・トンネル】&#10;有形固定資産減価償却率"/>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53611</xdr:rowOff>
    </xdr:from>
    <xdr:ext cx="405111" cy="259045"/>
    <xdr:sp macro="" textlink="">
      <xdr:nvSpPr>
        <xdr:cNvPr id="198" name="n_1mainValue【橋りょう・トンネル】&#10;有形固定資産減価償却率"/>
        <xdr:cNvSpPr txBox="1"/>
      </xdr:nvSpPr>
      <xdr:spPr>
        <a:xfrm>
          <a:off x="35820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99" name="n_2mainValue【橋りょう・トンネ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135653</xdr:rowOff>
    </xdr:from>
    <xdr:ext cx="405111" cy="259045"/>
    <xdr:sp macro="" textlink="">
      <xdr:nvSpPr>
        <xdr:cNvPr id="200" name="n_3mainValue【橋りょう・トンネル】&#10;有形固定資産減価償却率"/>
        <xdr:cNvSpPr txBox="1"/>
      </xdr:nvSpPr>
      <xdr:spPr>
        <a:xfrm>
          <a:off x="1816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149623</xdr:rowOff>
    </xdr:from>
    <xdr:ext cx="405111" cy="259045"/>
    <xdr:sp macro="" textlink="">
      <xdr:nvSpPr>
        <xdr:cNvPr id="201" name="n_4mainValue【橋りょう・トンネル】&#10;有形固定資産減価償却率"/>
        <xdr:cNvSpPr txBox="1"/>
      </xdr:nvSpPr>
      <xdr:spPr>
        <a:xfrm>
          <a:off x="927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96628</xdr:rowOff>
    </xdr:from>
    <xdr:to>
      <xdr:col>36</xdr:col>
      <xdr:colOff>165100</xdr:colOff>
      <xdr:row>61</xdr:row>
      <xdr:rowOff>26778</xdr:rowOff>
    </xdr:to>
    <xdr:sp macro="" textlink="">
      <xdr:nvSpPr>
        <xdr:cNvPr id="235" name="フローチャート: 判断 234"/>
        <xdr:cNvSpPr/>
      </xdr:nvSpPr>
      <xdr:spPr>
        <a:xfrm>
          <a:off x="6921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68472</xdr:rowOff>
    </xdr:from>
    <xdr:to>
      <xdr:col>55</xdr:col>
      <xdr:colOff>50800</xdr:colOff>
      <xdr:row>63</xdr:row>
      <xdr:rowOff>170072</xdr:rowOff>
    </xdr:to>
    <xdr:sp macro="" textlink="">
      <xdr:nvSpPr>
        <xdr:cNvPr id="241" name="楕円 240"/>
        <xdr:cNvSpPr/>
      </xdr:nvSpPr>
      <xdr:spPr>
        <a:xfrm>
          <a:off x="10426700" y="1086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154849</xdr:rowOff>
    </xdr:from>
    <xdr:ext cx="534377" cy="259045"/>
    <xdr:sp macro="" textlink="">
      <xdr:nvSpPr>
        <xdr:cNvPr id="242" name="【橋りょう・トンネル】&#10;一人当たり有形固定資産（償却資産）額該当値テキスト"/>
        <xdr:cNvSpPr txBox="1"/>
      </xdr:nvSpPr>
      <xdr:spPr>
        <a:xfrm>
          <a:off x="10515600" y="1078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59842</xdr:rowOff>
    </xdr:from>
    <xdr:to>
      <xdr:col>50</xdr:col>
      <xdr:colOff>165100</xdr:colOff>
      <xdr:row>63</xdr:row>
      <xdr:rowOff>161442</xdr:rowOff>
    </xdr:to>
    <xdr:sp macro="" textlink="">
      <xdr:nvSpPr>
        <xdr:cNvPr id="243" name="楕円 242"/>
        <xdr:cNvSpPr/>
      </xdr:nvSpPr>
      <xdr:spPr>
        <a:xfrm>
          <a:off x="9588500" y="108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110642</xdr:rowOff>
    </xdr:from>
    <xdr:to>
      <xdr:col>55</xdr:col>
      <xdr:colOff>0</xdr:colOff>
      <xdr:row>63</xdr:row>
      <xdr:rowOff>119272</xdr:rowOff>
    </xdr:to>
    <xdr:cxnSp macro="">
      <xdr:nvCxnSpPr>
        <xdr:cNvPr id="244" name="直線コネクタ 243"/>
        <xdr:cNvCxnSpPr/>
      </xdr:nvCxnSpPr>
      <xdr:spPr>
        <a:xfrm>
          <a:off x="9639300" y="10911992"/>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62075</xdr:rowOff>
    </xdr:from>
    <xdr:to>
      <xdr:col>46</xdr:col>
      <xdr:colOff>38100</xdr:colOff>
      <xdr:row>63</xdr:row>
      <xdr:rowOff>163675</xdr:rowOff>
    </xdr:to>
    <xdr:sp macro="" textlink="">
      <xdr:nvSpPr>
        <xdr:cNvPr id="245" name="楕円 244"/>
        <xdr:cNvSpPr/>
      </xdr:nvSpPr>
      <xdr:spPr>
        <a:xfrm>
          <a:off x="8699500" y="108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110642</xdr:rowOff>
    </xdr:from>
    <xdr:to>
      <xdr:col>50</xdr:col>
      <xdr:colOff>114300</xdr:colOff>
      <xdr:row>63</xdr:row>
      <xdr:rowOff>112875</xdr:rowOff>
    </xdr:to>
    <xdr:cxnSp macro="">
      <xdr:nvCxnSpPr>
        <xdr:cNvPr id="246" name="直線コネクタ 245"/>
        <xdr:cNvCxnSpPr/>
      </xdr:nvCxnSpPr>
      <xdr:spPr>
        <a:xfrm flipV="1">
          <a:off x="8750300" y="10911992"/>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108317</xdr:rowOff>
    </xdr:from>
    <xdr:to>
      <xdr:col>41</xdr:col>
      <xdr:colOff>101600</xdr:colOff>
      <xdr:row>64</xdr:row>
      <xdr:rowOff>38467</xdr:rowOff>
    </xdr:to>
    <xdr:sp macro="" textlink="">
      <xdr:nvSpPr>
        <xdr:cNvPr id="247" name="楕円 246"/>
        <xdr:cNvSpPr/>
      </xdr:nvSpPr>
      <xdr:spPr>
        <a:xfrm>
          <a:off x="7810500" y="109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112875</xdr:rowOff>
    </xdr:from>
    <xdr:to>
      <xdr:col>45</xdr:col>
      <xdr:colOff>177800</xdr:colOff>
      <xdr:row>63</xdr:row>
      <xdr:rowOff>159117</xdr:rowOff>
    </xdr:to>
    <xdr:cxnSp macro="">
      <xdr:nvCxnSpPr>
        <xdr:cNvPr id="248" name="直線コネクタ 247"/>
        <xdr:cNvCxnSpPr/>
      </xdr:nvCxnSpPr>
      <xdr:spPr>
        <a:xfrm flipV="1">
          <a:off x="7861300" y="10914225"/>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110272</xdr:rowOff>
    </xdr:from>
    <xdr:to>
      <xdr:col>36</xdr:col>
      <xdr:colOff>165100</xdr:colOff>
      <xdr:row>64</xdr:row>
      <xdr:rowOff>40422</xdr:rowOff>
    </xdr:to>
    <xdr:sp macro="" textlink="">
      <xdr:nvSpPr>
        <xdr:cNvPr id="249" name="楕円 248"/>
        <xdr:cNvSpPr/>
      </xdr:nvSpPr>
      <xdr:spPr>
        <a:xfrm>
          <a:off x="6921500" y="109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159117</xdr:rowOff>
    </xdr:from>
    <xdr:to>
      <xdr:col>41</xdr:col>
      <xdr:colOff>50800</xdr:colOff>
      <xdr:row>63</xdr:row>
      <xdr:rowOff>161072</xdr:rowOff>
    </xdr:to>
    <xdr:cxnSp macro="">
      <xdr:nvCxnSpPr>
        <xdr:cNvPr id="250" name="直線コネクタ 249"/>
        <xdr:cNvCxnSpPr/>
      </xdr:nvCxnSpPr>
      <xdr:spPr>
        <a:xfrm flipV="1">
          <a:off x="6972300" y="10960467"/>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43305</xdr:rowOff>
    </xdr:from>
    <xdr:ext cx="599010" cy="259045"/>
    <xdr:sp macro="" textlink="">
      <xdr:nvSpPr>
        <xdr:cNvPr id="254" name="n_4aveValue【橋りょう・トンネル】&#10;一人当たり有形固定資産（償却資産）額"/>
        <xdr:cNvSpPr txBox="1"/>
      </xdr:nvSpPr>
      <xdr:spPr>
        <a:xfrm>
          <a:off x="6672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152569</xdr:rowOff>
    </xdr:from>
    <xdr:ext cx="534377" cy="259045"/>
    <xdr:sp macro="" textlink="">
      <xdr:nvSpPr>
        <xdr:cNvPr id="255" name="n_1mainValue【橋りょう・トンネル】&#10;一人当たり有形固定資産（償却資産）額"/>
        <xdr:cNvSpPr txBox="1"/>
      </xdr:nvSpPr>
      <xdr:spPr>
        <a:xfrm>
          <a:off x="9359411" y="109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154802</xdr:rowOff>
    </xdr:from>
    <xdr:ext cx="534377" cy="259045"/>
    <xdr:sp macro="" textlink="">
      <xdr:nvSpPr>
        <xdr:cNvPr id="256" name="n_2mainValue【橋りょう・トンネル】&#10;一人当たり有形固定資産（償却資産）額"/>
        <xdr:cNvSpPr txBox="1"/>
      </xdr:nvSpPr>
      <xdr:spPr>
        <a:xfrm>
          <a:off x="8483111" y="109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29594</xdr:rowOff>
    </xdr:from>
    <xdr:ext cx="534377" cy="259045"/>
    <xdr:sp macro="" textlink="">
      <xdr:nvSpPr>
        <xdr:cNvPr id="257" name="n_3mainValue【橋りょう・トンネル】&#10;一人当たり有形固定資産（償却資産）額"/>
        <xdr:cNvSpPr txBox="1"/>
      </xdr:nvSpPr>
      <xdr:spPr>
        <a:xfrm>
          <a:off x="7594111" y="110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31549</xdr:rowOff>
    </xdr:from>
    <xdr:ext cx="534377" cy="259045"/>
    <xdr:sp macro="" textlink="">
      <xdr:nvSpPr>
        <xdr:cNvPr id="258" name="n_4mainValue【橋りょう・トンネル】&#10;一人当たり有形固定資産（償却資産）額"/>
        <xdr:cNvSpPr txBox="1"/>
      </xdr:nvSpPr>
      <xdr:spPr>
        <a:xfrm>
          <a:off x="6705111" y="110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15" name="直線コネクタ 314"/>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16"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17" name="直線コネクタ 316"/>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18"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19" name="直線コネクタ 3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20"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21" name="フローチャート: 判断 320"/>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22" name="フローチャート: 判断 321"/>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23" name="フローチャート: 判断 322"/>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324" name="フローチャート: 判断 323"/>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25" name="フローチャート: 判断 324"/>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31" name="楕円 330"/>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332" name="【認定こども園・幼稚園・保育所】&#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333" name="楕円 332"/>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53340</xdr:rowOff>
    </xdr:to>
    <xdr:cxnSp macro="">
      <xdr:nvCxnSpPr>
        <xdr:cNvPr id="334" name="直線コネクタ 333"/>
        <xdr:cNvCxnSpPr/>
      </xdr:nvCxnSpPr>
      <xdr:spPr>
        <a:xfrm>
          <a:off x="15481300" y="65246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335" name="楕円 334"/>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9525</xdr:rowOff>
    </xdr:to>
    <xdr:cxnSp macro="">
      <xdr:nvCxnSpPr>
        <xdr:cNvPr id="336" name="直線コネクタ 335"/>
        <xdr:cNvCxnSpPr/>
      </xdr:nvCxnSpPr>
      <xdr:spPr>
        <a:xfrm>
          <a:off x="14592300" y="64770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34925</xdr:rowOff>
    </xdr:from>
    <xdr:to>
      <xdr:col>72</xdr:col>
      <xdr:colOff>38100</xdr:colOff>
      <xdr:row>37</xdr:row>
      <xdr:rowOff>136525</xdr:rowOff>
    </xdr:to>
    <xdr:sp macro="" textlink="">
      <xdr:nvSpPr>
        <xdr:cNvPr id="337" name="楕円 336"/>
        <xdr:cNvSpPr/>
      </xdr:nvSpPr>
      <xdr:spPr>
        <a:xfrm>
          <a:off x="13652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85725</xdr:rowOff>
    </xdr:from>
    <xdr:to>
      <xdr:col>76</xdr:col>
      <xdr:colOff>114300</xdr:colOff>
      <xdr:row>37</xdr:row>
      <xdr:rowOff>133350</xdr:rowOff>
    </xdr:to>
    <xdr:cxnSp macro="">
      <xdr:nvCxnSpPr>
        <xdr:cNvPr id="338" name="直線コネクタ 337"/>
        <xdr:cNvCxnSpPr/>
      </xdr:nvCxnSpPr>
      <xdr:spPr>
        <a:xfrm>
          <a:off x="13703300" y="6429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339" name="楕円 338"/>
        <xdr:cNvSpPr/>
      </xdr:nvSpPr>
      <xdr:spPr>
        <a:xfrm>
          <a:off x="12763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36195</xdr:rowOff>
    </xdr:from>
    <xdr:to>
      <xdr:col>71</xdr:col>
      <xdr:colOff>177800</xdr:colOff>
      <xdr:row>37</xdr:row>
      <xdr:rowOff>85725</xdr:rowOff>
    </xdr:to>
    <xdr:cxnSp macro="">
      <xdr:nvCxnSpPr>
        <xdr:cNvPr id="340" name="直線コネクタ 339"/>
        <xdr:cNvCxnSpPr/>
      </xdr:nvCxnSpPr>
      <xdr:spPr>
        <a:xfrm>
          <a:off x="12814300" y="63798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341"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342"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343"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344" name="n_4aveValue【認定こども園・幼稚園・保育所】&#10;有形固定資産減価償却率"/>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51452</xdr:rowOff>
    </xdr:from>
    <xdr:ext cx="405111" cy="259045"/>
    <xdr:sp macro="" textlink="">
      <xdr:nvSpPr>
        <xdr:cNvPr id="345" name="n_1mainValue【認定こども園・幼稚園・保育所】&#10;有形固定資産減価償却率"/>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46" name="n_2main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127652</xdr:rowOff>
    </xdr:from>
    <xdr:ext cx="405111" cy="259045"/>
    <xdr:sp macro="" textlink="">
      <xdr:nvSpPr>
        <xdr:cNvPr id="347" name="n_3mainValue【認定こども園・幼稚園・保育所】&#10;有形固定資産減価償却率"/>
        <xdr:cNvSpPr txBox="1"/>
      </xdr:nvSpPr>
      <xdr:spPr>
        <a:xfrm>
          <a:off x="13500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48" name="n_4main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0" name="テキスト ボックス 3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2" name="テキスト ボックス 3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4" name="テキスト ボックス 3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6" name="テキスト ボックス 3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8" name="テキスト ボックス 3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372" name="直線コネクタ 371"/>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7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74" name="直線コネクタ 37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5"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6" name="直線コネクタ 375"/>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377"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378" name="フローチャート: 判断 377"/>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79" name="フローチャート: 判断 378"/>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380" name="フローチャート: 判断 379"/>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81" name="フローチャート: 判断 380"/>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382" name="フローチャート: 判断 381"/>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388" name="楕円 387"/>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389"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390" name="楕円 389"/>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110490</xdr:rowOff>
    </xdr:to>
    <xdr:cxnSp macro="">
      <xdr:nvCxnSpPr>
        <xdr:cNvPr id="391" name="直線コネクタ 390"/>
        <xdr:cNvCxnSpPr/>
      </xdr:nvCxnSpPr>
      <xdr:spPr>
        <a:xfrm>
          <a:off x="21323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392" name="楕円 391"/>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110490</xdr:rowOff>
    </xdr:to>
    <xdr:cxnSp macro="">
      <xdr:nvCxnSpPr>
        <xdr:cNvPr id="393" name="直線コネクタ 392"/>
        <xdr:cNvCxnSpPr/>
      </xdr:nvCxnSpPr>
      <xdr:spPr>
        <a:xfrm>
          <a:off x="20434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394" name="楕円 393"/>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110490</xdr:rowOff>
    </xdr:to>
    <xdr:cxnSp macro="">
      <xdr:nvCxnSpPr>
        <xdr:cNvPr id="395" name="直線コネクタ 394"/>
        <xdr:cNvCxnSpPr/>
      </xdr:nvCxnSpPr>
      <xdr:spPr>
        <a:xfrm>
          <a:off x="19545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396" name="楕円 395"/>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110490</xdr:rowOff>
    </xdr:to>
    <xdr:cxnSp macro="">
      <xdr:nvCxnSpPr>
        <xdr:cNvPr id="397" name="直線コネクタ 396"/>
        <xdr:cNvCxnSpPr/>
      </xdr:nvCxnSpPr>
      <xdr:spPr>
        <a:xfrm>
          <a:off x="18656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398"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399"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00"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01"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02"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03" name="n_2main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404" name="n_3main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405" name="n_4main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430" name="直線コネクタ 429"/>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431"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432" name="直線コネクタ 431"/>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433"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34" name="直線コネクタ 433"/>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435"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36" name="フローチャート: 判断 435"/>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7" name="フローチャート: 判断 43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38" name="フローチャート: 判断 437"/>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439" name="フローチャート: 判断 438"/>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440" name="フローチャート: 判断 439"/>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446" name="楕円 445"/>
        <xdr:cNvSpPr/>
      </xdr:nvSpPr>
      <xdr:spPr>
        <a:xfrm>
          <a:off x="16268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137177</xdr:rowOff>
    </xdr:from>
    <xdr:ext cx="405111" cy="259045"/>
    <xdr:sp macro="" textlink="">
      <xdr:nvSpPr>
        <xdr:cNvPr id="447" name="【学校施設】&#10;有形固定資産減価償却率該当値テキスト"/>
        <xdr:cNvSpPr txBox="1"/>
      </xdr:nvSpPr>
      <xdr:spPr>
        <a:xfrm>
          <a:off x="16357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448" name="楕円 447"/>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38100</xdr:rowOff>
    </xdr:from>
    <xdr:to>
      <xdr:col>85</xdr:col>
      <xdr:colOff>127000</xdr:colOff>
      <xdr:row>61</xdr:row>
      <xdr:rowOff>106680</xdr:rowOff>
    </xdr:to>
    <xdr:cxnSp macro="">
      <xdr:nvCxnSpPr>
        <xdr:cNvPr id="449" name="直線コネクタ 448"/>
        <xdr:cNvCxnSpPr/>
      </xdr:nvCxnSpPr>
      <xdr:spPr>
        <a:xfrm flipV="1">
          <a:off x="15481300" y="104965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450" name="楕円 449"/>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62</xdr:row>
      <xdr:rowOff>22860</xdr:rowOff>
    </xdr:to>
    <xdr:cxnSp macro="">
      <xdr:nvCxnSpPr>
        <xdr:cNvPr id="451" name="直線コネクタ 450"/>
        <xdr:cNvCxnSpPr/>
      </xdr:nvCxnSpPr>
      <xdr:spPr>
        <a:xfrm flipV="1">
          <a:off x="14592300" y="105651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25400</xdr:rowOff>
    </xdr:from>
    <xdr:to>
      <xdr:col>72</xdr:col>
      <xdr:colOff>38100</xdr:colOff>
      <xdr:row>61</xdr:row>
      <xdr:rowOff>127000</xdr:rowOff>
    </xdr:to>
    <xdr:sp macro="" textlink="">
      <xdr:nvSpPr>
        <xdr:cNvPr id="452" name="楕円 451"/>
        <xdr:cNvSpPr/>
      </xdr:nvSpPr>
      <xdr:spPr>
        <a:xfrm>
          <a:off x="1365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76200</xdr:rowOff>
    </xdr:from>
    <xdr:to>
      <xdr:col>76</xdr:col>
      <xdr:colOff>114300</xdr:colOff>
      <xdr:row>62</xdr:row>
      <xdr:rowOff>22860</xdr:rowOff>
    </xdr:to>
    <xdr:cxnSp macro="">
      <xdr:nvCxnSpPr>
        <xdr:cNvPr id="453" name="直線コネクタ 452"/>
        <xdr:cNvCxnSpPr/>
      </xdr:nvCxnSpPr>
      <xdr:spPr>
        <a:xfrm>
          <a:off x="13703300" y="105346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454" name="楕円 453"/>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76200</xdr:rowOff>
    </xdr:from>
    <xdr:to>
      <xdr:col>71</xdr:col>
      <xdr:colOff>177800</xdr:colOff>
      <xdr:row>61</xdr:row>
      <xdr:rowOff>148590</xdr:rowOff>
    </xdr:to>
    <xdr:cxnSp macro="">
      <xdr:nvCxnSpPr>
        <xdr:cNvPr id="455" name="直線コネクタ 454"/>
        <xdr:cNvCxnSpPr/>
      </xdr:nvCxnSpPr>
      <xdr:spPr>
        <a:xfrm flipV="1">
          <a:off x="12814300" y="10534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5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57"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458"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459" name="n_4aveValue【学校施設】&#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460" name="n_1mainValue【学校施設】&#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461" name="n_2mainValue【学校施設】&#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118127</xdr:rowOff>
    </xdr:from>
    <xdr:ext cx="405111" cy="259045"/>
    <xdr:sp macro="" textlink="">
      <xdr:nvSpPr>
        <xdr:cNvPr id="462" name="n_3mainValue【学校施設】&#10;有形固定資産減価償却率"/>
        <xdr:cNvSpPr txBox="1"/>
      </xdr:nvSpPr>
      <xdr:spPr>
        <a:xfrm>
          <a:off x="13500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463" name="n_4mainValue【学校施設】&#10;有形固定資産減価償却率"/>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488" name="直線コネクタ 487"/>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489"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490" name="直線コネクタ 489"/>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491"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492" name="直線コネクタ 491"/>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493"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494" name="フローチャート: 判断 493"/>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495" name="フローチャート: 判断 494"/>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496" name="フローチャート: 判断 495"/>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97" name="フローチャート: 判断 496"/>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124460</xdr:rowOff>
    </xdr:from>
    <xdr:to>
      <xdr:col>98</xdr:col>
      <xdr:colOff>38100</xdr:colOff>
      <xdr:row>61</xdr:row>
      <xdr:rowOff>54610</xdr:rowOff>
    </xdr:to>
    <xdr:sp macro="" textlink="">
      <xdr:nvSpPr>
        <xdr:cNvPr id="498" name="フローチャート: 判断 497"/>
        <xdr:cNvSpPr/>
      </xdr:nvSpPr>
      <xdr:spPr>
        <a:xfrm>
          <a:off x="1860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504" name="楕円 503"/>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505" name="【学校施設】&#10;一人当たり面積該当値テキスト"/>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506" name="楕円 505"/>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7620</xdr:rowOff>
    </xdr:to>
    <xdr:cxnSp macro="">
      <xdr:nvCxnSpPr>
        <xdr:cNvPr id="507" name="直線コネクタ 506"/>
        <xdr:cNvCxnSpPr/>
      </xdr:nvCxnSpPr>
      <xdr:spPr>
        <a:xfrm>
          <a:off x="21323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134620</xdr:rowOff>
    </xdr:from>
    <xdr:to>
      <xdr:col>107</xdr:col>
      <xdr:colOff>101600</xdr:colOff>
      <xdr:row>63</xdr:row>
      <xdr:rowOff>64770</xdr:rowOff>
    </xdr:to>
    <xdr:sp macro="" textlink="">
      <xdr:nvSpPr>
        <xdr:cNvPr id="508" name="楕円 507"/>
        <xdr:cNvSpPr/>
      </xdr:nvSpPr>
      <xdr:spPr>
        <a:xfrm>
          <a:off x="20383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13970</xdr:rowOff>
    </xdr:to>
    <xdr:cxnSp macro="">
      <xdr:nvCxnSpPr>
        <xdr:cNvPr id="509" name="直線コネクタ 508"/>
        <xdr:cNvCxnSpPr/>
      </xdr:nvCxnSpPr>
      <xdr:spPr>
        <a:xfrm flipV="1">
          <a:off x="20434300" y="108051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134620</xdr:rowOff>
    </xdr:from>
    <xdr:to>
      <xdr:col>102</xdr:col>
      <xdr:colOff>165100</xdr:colOff>
      <xdr:row>63</xdr:row>
      <xdr:rowOff>64770</xdr:rowOff>
    </xdr:to>
    <xdr:sp macro="" textlink="">
      <xdr:nvSpPr>
        <xdr:cNvPr id="510" name="楕円 509"/>
        <xdr:cNvSpPr/>
      </xdr:nvSpPr>
      <xdr:spPr>
        <a:xfrm>
          <a:off x="19494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13970</xdr:rowOff>
    </xdr:from>
    <xdr:to>
      <xdr:col>107</xdr:col>
      <xdr:colOff>50800</xdr:colOff>
      <xdr:row>63</xdr:row>
      <xdr:rowOff>13970</xdr:rowOff>
    </xdr:to>
    <xdr:cxnSp macro="">
      <xdr:nvCxnSpPr>
        <xdr:cNvPr id="511" name="直線コネクタ 510"/>
        <xdr:cNvCxnSpPr/>
      </xdr:nvCxnSpPr>
      <xdr:spPr>
        <a:xfrm>
          <a:off x="19545300" y="1081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148590</xdr:rowOff>
    </xdr:from>
    <xdr:to>
      <xdr:col>98</xdr:col>
      <xdr:colOff>38100</xdr:colOff>
      <xdr:row>63</xdr:row>
      <xdr:rowOff>78740</xdr:rowOff>
    </xdr:to>
    <xdr:sp macro="" textlink="">
      <xdr:nvSpPr>
        <xdr:cNvPr id="512" name="楕円 511"/>
        <xdr:cNvSpPr/>
      </xdr:nvSpPr>
      <xdr:spPr>
        <a:xfrm>
          <a:off x="18605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13970</xdr:rowOff>
    </xdr:from>
    <xdr:to>
      <xdr:col>102</xdr:col>
      <xdr:colOff>114300</xdr:colOff>
      <xdr:row>63</xdr:row>
      <xdr:rowOff>27940</xdr:rowOff>
    </xdr:to>
    <xdr:cxnSp macro="">
      <xdr:nvCxnSpPr>
        <xdr:cNvPr id="513" name="直線コネクタ 512"/>
        <xdr:cNvCxnSpPr/>
      </xdr:nvCxnSpPr>
      <xdr:spPr>
        <a:xfrm flipV="1">
          <a:off x="18656300" y="108153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14"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15"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16"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71137</xdr:rowOff>
    </xdr:from>
    <xdr:ext cx="469744" cy="259045"/>
    <xdr:sp macro="" textlink="">
      <xdr:nvSpPr>
        <xdr:cNvPr id="517" name="n_4aveValue【学校施設】&#10;一人当たり面積"/>
        <xdr:cNvSpPr txBox="1"/>
      </xdr:nvSpPr>
      <xdr:spPr>
        <a:xfrm>
          <a:off x="18421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518" name="n_1mainValue【学校施設】&#10;一人当たり面積"/>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55897</xdr:rowOff>
    </xdr:from>
    <xdr:ext cx="469744" cy="259045"/>
    <xdr:sp macro="" textlink="">
      <xdr:nvSpPr>
        <xdr:cNvPr id="519" name="n_2mainValue【学校施設】&#10;一人当たり面積"/>
        <xdr:cNvSpPr txBox="1"/>
      </xdr:nvSpPr>
      <xdr:spPr>
        <a:xfrm>
          <a:off x="201994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55897</xdr:rowOff>
    </xdr:from>
    <xdr:ext cx="469744" cy="259045"/>
    <xdr:sp macro="" textlink="">
      <xdr:nvSpPr>
        <xdr:cNvPr id="520" name="n_3mainValue【学校施設】&#10;一人当たり面積"/>
        <xdr:cNvSpPr txBox="1"/>
      </xdr:nvSpPr>
      <xdr:spPr>
        <a:xfrm>
          <a:off x="19310427" y="108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69867</xdr:rowOff>
    </xdr:from>
    <xdr:ext cx="469744" cy="259045"/>
    <xdr:sp macro="" textlink="">
      <xdr:nvSpPr>
        <xdr:cNvPr id="521" name="n_4mainValue【学校施設】&#10;一人当たり面積"/>
        <xdr:cNvSpPr txBox="1"/>
      </xdr:nvSpPr>
      <xdr:spPr>
        <a:xfrm>
          <a:off x="18421427"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546" name="直線コネクタ 545"/>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8" name="直線コネクタ 5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549"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550" name="直線コネクタ 549"/>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551"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552" name="フローチャート: 判断 551"/>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553" name="フローチャート: 判断 552"/>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554" name="フローチャート: 判断 553"/>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555" name="フローチャート: 判断 554"/>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56" name="フローチャート: 判断 555"/>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42545</xdr:rowOff>
    </xdr:from>
    <xdr:to>
      <xdr:col>85</xdr:col>
      <xdr:colOff>177800</xdr:colOff>
      <xdr:row>78</xdr:row>
      <xdr:rowOff>144145</xdr:rowOff>
    </xdr:to>
    <xdr:sp macro="" textlink="">
      <xdr:nvSpPr>
        <xdr:cNvPr id="562" name="楕円 561"/>
        <xdr:cNvSpPr/>
      </xdr:nvSpPr>
      <xdr:spPr>
        <a:xfrm>
          <a:off x="162687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65422</xdr:rowOff>
    </xdr:from>
    <xdr:ext cx="405111" cy="259045"/>
    <xdr:sp macro="" textlink="">
      <xdr:nvSpPr>
        <xdr:cNvPr id="563" name="【児童館】&#10;有形固定資産減価償却率該当値テキスト"/>
        <xdr:cNvSpPr txBox="1"/>
      </xdr:nvSpPr>
      <xdr:spPr>
        <a:xfrm>
          <a:off x="16357600"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137795</xdr:rowOff>
    </xdr:from>
    <xdr:to>
      <xdr:col>81</xdr:col>
      <xdr:colOff>101600</xdr:colOff>
      <xdr:row>78</xdr:row>
      <xdr:rowOff>67945</xdr:rowOff>
    </xdr:to>
    <xdr:sp macro="" textlink="">
      <xdr:nvSpPr>
        <xdr:cNvPr id="564" name="楕円 563"/>
        <xdr:cNvSpPr/>
      </xdr:nvSpPr>
      <xdr:spPr>
        <a:xfrm>
          <a:off x="15430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17145</xdr:rowOff>
    </xdr:from>
    <xdr:to>
      <xdr:col>85</xdr:col>
      <xdr:colOff>127000</xdr:colOff>
      <xdr:row>78</xdr:row>
      <xdr:rowOff>93345</xdr:rowOff>
    </xdr:to>
    <xdr:cxnSp macro="">
      <xdr:nvCxnSpPr>
        <xdr:cNvPr id="565" name="直線コネクタ 564"/>
        <xdr:cNvCxnSpPr/>
      </xdr:nvCxnSpPr>
      <xdr:spPr>
        <a:xfrm>
          <a:off x="15481300" y="1339024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xdr:rowOff>
    </xdr:from>
    <xdr:to>
      <xdr:col>76</xdr:col>
      <xdr:colOff>165100</xdr:colOff>
      <xdr:row>78</xdr:row>
      <xdr:rowOff>106045</xdr:rowOff>
    </xdr:to>
    <xdr:sp macro="" textlink="">
      <xdr:nvSpPr>
        <xdr:cNvPr id="566" name="楕円 565"/>
        <xdr:cNvSpPr/>
      </xdr:nvSpPr>
      <xdr:spPr>
        <a:xfrm>
          <a:off x="14541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17145</xdr:rowOff>
    </xdr:from>
    <xdr:to>
      <xdr:col>81</xdr:col>
      <xdr:colOff>50800</xdr:colOff>
      <xdr:row>78</xdr:row>
      <xdr:rowOff>55245</xdr:rowOff>
    </xdr:to>
    <xdr:cxnSp macro="">
      <xdr:nvCxnSpPr>
        <xdr:cNvPr id="567" name="直線コネクタ 566"/>
        <xdr:cNvCxnSpPr/>
      </xdr:nvCxnSpPr>
      <xdr:spPr>
        <a:xfrm flipV="1">
          <a:off x="14592300" y="13390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636</xdr:rowOff>
    </xdr:from>
    <xdr:to>
      <xdr:col>72</xdr:col>
      <xdr:colOff>38100</xdr:colOff>
      <xdr:row>81</xdr:row>
      <xdr:rowOff>102236</xdr:rowOff>
    </xdr:to>
    <xdr:sp macro="" textlink="">
      <xdr:nvSpPr>
        <xdr:cNvPr id="568" name="楕円 567"/>
        <xdr:cNvSpPr/>
      </xdr:nvSpPr>
      <xdr:spPr>
        <a:xfrm>
          <a:off x="13652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55245</xdr:rowOff>
    </xdr:from>
    <xdr:to>
      <xdr:col>76</xdr:col>
      <xdr:colOff>114300</xdr:colOff>
      <xdr:row>81</xdr:row>
      <xdr:rowOff>51436</xdr:rowOff>
    </xdr:to>
    <xdr:cxnSp macro="">
      <xdr:nvCxnSpPr>
        <xdr:cNvPr id="569" name="直線コネクタ 568"/>
        <xdr:cNvCxnSpPr/>
      </xdr:nvCxnSpPr>
      <xdr:spPr>
        <a:xfrm flipV="1">
          <a:off x="13703300" y="13428345"/>
          <a:ext cx="889000" cy="5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133986</xdr:rowOff>
    </xdr:from>
    <xdr:to>
      <xdr:col>67</xdr:col>
      <xdr:colOff>101600</xdr:colOff>
      <xdr:row>81</xdr:row>
      <xdr:rowOff>64136</xdr:rowOff>
    </xdr:to>
    <xdr:sp macro="" textlink="">
      <xdr:nvSpPr>
        <xdr:cNvPr id="570" name="楕円 569"/>
        <xdr:cNvSpPr/>
      </xdr:nvSpPr>
      <xdr:spPr>
        <a:xfrm>
          <a:off x="12763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13336</xdr:rowOff>
    </xdr:from>
    <xdr:to>
      <xdr:col>71</xdr:col>
      <xdr:colOff>177800</xdr:colOff>
      <xdr:row>81</xdr:row>
      <xdr:rowOff>51436</xdr:rowOff>
    </xdr:to>
    <xdr:cxnSp macro="">
      <xdr:nvCxnSpPr>
        <xdr:cNvPr id="571" name="直線コネクタ 570"/>
        <xdr:cNvCxnSpPr/>
      </xdr:nvCxnSpPr>
      <xdr:spPr>
        <a:xfrm>
          <a:off x="12814300" y="13900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572" name="n_1aveValue【児童館】&#10;有形固定資産減価償却率"/>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573" name="n_2aveValue【児童館】&#10;有形固定資産減価償却率"/>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574"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575" name="n_4aveValue【児童館】&#10;有形固定資産減価償却率"/>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84472</xdr:rowOff>
    </xdr:from>
    <xdr:ext cx="405111" cy="259045"/>
    <xdr:sp macro="" textlink="">
      <xdr:nvSpPr>
        <xdr:cNvPr id="576" name="n_1mainValue【児童館】&#10;有形固定資産減価償却率"/>
        <xdr:cNvSpPr txBox="1"/>
      </xdr:nvSpPr>
      <xdr:spPr>
        <a:xfrm>
          <a:off x="152660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122572</xdr:rowOff>
    </xdr:from>
    <xdr:ext cx="405111" cy="259045"/>
    <xdr:sp macro="" textlink="">
      <xdr:nvSpPr>
        <xdr:cNvPr id="577" name="n_2mainValue【児童館】&#10;有形固定資産減価償却率"/>
        <xdr:cNvSpPr txBox="1"/>
      </xdr:nvSpPr>
      <xdr:spPr>
        <a:xfrm>
          <a:off x="14389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118763</xdr:rowOff>
    </xdr:from>
    <xdr:ext cx="405111" cy="259045"/>
    <xdr:sp macro="" textlink="">
      <xdr:nvSpPr>
        <xdr:cNvPr id="578" name="n_3mainValue【児童館】&#10;有形固定資産減価償却率"/>
        <xdr:cNvSpPr txBox="1"/>
      </xdr:nvSpPr>
      <xdr:spPr>
        <a:xfrm>
          <a:off x="13500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80663</xdr:rowOff>
    </xdr:from>
    <xdr:ext cx="405111" cy="259045"/>
    <xdr:sp macro="" textlink="">
      <xdr:nvSpPr>
        <xdr:cNvPr id="579" name="n_4mainValue【児童館】&#10;有形固定資産減価償却率"/>
        <xdr:cNvSpPr txBox="1"/>
      </xdr:nvSpPr>
      <xdr:spPr>
        <a:xfrm>
          <a:off x="12611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05" name="直線コネクタ 604"/>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06"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07" name="直線コネクタ 606"/>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09" name="直線コネクタ 6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10"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11" name="フローチャート: 判断 610"/>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12" name="フローチャート: 判断 611"/>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13" name="フローチャート: 判断 612"/>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14" name="フローチャート: 判断 613"/>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15" name="フローチャート: 判断 614"/>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21" name="楕円 620"/>
        <xdr:cNvSpPr/>
      </xdr:nvSpPr>
      <xdr:spPr>
        <a:xfrm>
          <a:off x="22110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99984</xdr:rowOff>
    </xdr:from>
    <xdr:ext cx="469744" cy="259045"/>
    <xdr:sp macro="" textlink="">
      <xdr:nvSpPr>
        <xdr:cNvPr id="622" name="【児童館】&#10;一人当たり面積該当値テキスト"/>
        <xdr:cNvSpPr txBox="1"/>
      </xdr:nvSpPr>
      <xdr:spPr>
        <a:xfrm>
          <a:off x="22199600"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623" name="楕円 622"/>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83</xdr:row>
      <xdr:rowOff>127907</xdr:rowOff>
    </xdr:to>
    <xdr:cxnSp macro="">
      <xdr:nvCxnSpPr>
        <xdr:cNvPr id="624" name="直線コネクタ 623"/>
        <xdr:cNvCxnSpPr/>
      </xdr:nvCxnSpPr>
      <xdr:spPr>
        <a:xfrm>
          <a:off x="21323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625" name="楕円 624"/>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127907</xdr:rowOff>
    </xdr:to>
    <xdr:cxnSp macro="">
      <xdr:nvCxnSpPr>
        <xdr:cNvPr id="626" name="直線コネクタ 625"/>
        <xdr:cNvCxnSpPr/>
      </xdr:nvCxnSpPr>
      <xdr:spPr>
        <a:xfrm>
          <a:off x="20434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27" name="楕円 626"/>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84</xdr:row>
      <xdr:rowOff>119743</xdr:rowOff>
    </xdr:to>
    <xdr:cxnSp macro="">
      <xdr:nvCxnSpPr>
        <xdr:cNvPr id="628" name="直線コネクタ 627"/>
        <xdr:cNvCxnSpPr/>
      </xdr:nvCxnSpPr>
      <xdr:spPr>
        <a:xfrm flipV="1">
          <a:off x="19545300" y="143582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629" name="楕円 628"/>
        <xdr:cNvSpPr/>
      </xdr:nvSpPr>
      <xdr:spPr>
        <a:xfrm>
          <a:off x="18605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119743</xdr:rowOff>
    </xdr:to>
    <xdr:cxnSp macro="">
      <xdr:nvCxnSpPr>
        <xdr:cNvPr id="630" name="直線コネクタ 629"/>
        <xdr:cNvCxnSpPr/>
      </xdr:nvCxnSpPr>
      <xdr:spPr>
        <a:xfrm>
          <a:off x="18656300" y="144235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631"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632"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33"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34"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23784</xdr:rowOff>
    </xdr:from>
    <xdr:ext cx="469744" cy="259045"/>
    <xdr:sp macro="" textlink="">
      <xdr:nvSpPr>
        <xdr:cNvPr id="635" name="n_1mainValue【児童館】&#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36" name="n_2main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37" name="n_3main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638" name="n_4mainValue【児童館】&#10;一人当たり面積"/>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年度に「公共施設白書」「施設保全計画」、平成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年度に「施設整備プログラム」を策定しており、これらに基づき、施設の長寿命化と安全性確保のため、改修工事等を計画的に実施していくことしている。</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年度の新たな施設の開館、平成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年度の大規模修繕の実施による減価償却率の低下が見られたが、令和元年度から上昇に転じた。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年度に「東久留米市公共施設等総合管理計画」を策定し、その個別計画として平成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月に「東久留米市橋梁長寿命化修繕計画」を策定し、対処療法的な管理から計画的管理へ転換し、橋の長寿命化を図っていく。</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については、「施設整備プログラム」に基づき、順次大規模改修などを行っており、減価償却率が低下している。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東京都東久留米市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116,916
114,695
12.88
44,385,281
42,328,829
1,722,790
22,592,602
24,917,108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図書館】&#10;有形固定資産減価償却率該当値テキスト"/>
        <xdr:cNvSpPr txBox="1"/>
      </xdr:nvSpPr>
      <xdr:spPr>
        <a:xfrm>
          <a:off x="4673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6" name="楕円 75"/>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37012</xdr:rowOff>
    </xdr:to>
    <xdr:cxnSp macro="">
      <xdr:nvCxnSpPr>
        <xdr:cNvPr id="77" name="直線コネクタ 76"/>
        <xdr:cNvCxnSpPr/>
      </xdr:nvCxnSpPr>
      <xdr:spPr>
        <a:xfrm>
          <a:off x="3797300" y="68656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8" name="楕円 77"/>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7620</xdr:rowOff>
    </xdr:to>
    <xdr:cxnSp macro="">
      <xdr:nvCxnSpPr>
        <xdr:cNvPr id="79" name="直線コネクタ 78"/>
        <xdr:cNvCxnSpPr/>
      </xdr:nvCxnSpPr>
      <xdr:spPr>
        <a:xfrm>
          <a:off x="2908300" y="6831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54791</xdr:rowOff>
    </xdr:from>
    <xdr:to>
      <xdr:col>10</xdr:col>
      <xdr:colOff>165100</xdr:colOff>
      <xdr:row>39</xdr:row>
      <xdr:rowOff>156391</xdr:rowOff>
    </xdr:to>
    <xdr:sp macro="" textlink="">
      <xdr:nvSpPr>
        <xdr:cNvPr id="80" name="楕円 79"/>
        <xdr:cNvSpPr/>
      </xdr:nvSpPr>
      <xdr:spPr>
        <a:xfrm>
          <a:off x="1968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105591</xdr:rowOff>
    </xdr:from>
    <xdr:to>
      <xdr:col>15</xdr:col>
      <xdr:colOff>50800</xdr:colOff>
      <xdr:row>39</xdr:row>
      <xdr:rowOff>144780</xdr:rowOff>
    </xdr:to>
    <xdr:cxnSp macro="">
      <xdr:nvCxnSpPr>
        <xdr:cNvPr id="81" name="直線コネクタ 80"/>
        <xdr:cNvCxnSpPr/>
      </xdr:nvCxnSpPr>
      <xdr:spPr>
        <a:xfrm>
          <a:off x="2019300" y="67921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105591</xdr:rowOff>
    </xdr:to>
    <xdr:cxnSp macro="">
      <xdr:nvCxnSpPr>
        <xdr:cNvPr id="83" name="直線コネクタ 82"/>
        <xdr:cNvCxnSpPr/>
      </xdr:nvCxnSpPr>
      <xdr:spPr>
        <a:xfrm>
          <a:off x="1130300" y="670560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7" name="n_4aveValue【図書館】&#10;有形固定資産減価償却率"/>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88" name="n_1mainValue【図書館】&#10;有形固定資産減価償却率"/>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9" name="n_2mainValue【図書館】&#10;有形固定資産減価償却率"/>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147518</xdr:rowOff>
    </xdr:from>
    <xdr:ext cx="405111" cy="259045"/>
    <xdr:sp macro="" textlink="">
      <xdr:nvSpPr>
        <xdr:cNvPr id="90" name="n_3mainValue【図書館】&#10;有形固定資産減価償却率"/>
        <xdr:cNvSpPr txBox="1"/>
      </xdr:nvSpPr>
      <xdr:spPr>
        <a:xfrm>
          <a:off x="1816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5" name="フローチャート: 判断 124"/>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1" name="楕円 130"/>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2"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3" name="楕円 132"/>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4" name="直線コネクタ 133"/>
        <xdr:cNvCxnSpPr/>
      </xdr:nvCxnSpPr>
      <xdr:spPr>
        <a:xfrm>
          <a:off x="9639300" y="695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5" name="楕円 134"/>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6" name="直線コネクタ 135"/>
        <xdr:cNvCxnSpPr/>
      </xdr:nvCxnSpPr>
      <xdr:spPr>
        <a:xfrm>
          <a:off x="8750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7" name="楕円 136"/>
        <xdr:cNvSpPr/>
      </xdr:nvSpPr>
      <xdr:spPr>
        <a:xfrm>
          <a:off x="7810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8" name="直線コネクタ 137"/>
        <xdr:cNvCxnSpPr/>
      </xdr:nvCxnSpPr>
      <xdr:spPr>
        <a:xfrm>
          <a:off x="7861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101600</xdr:rowOff>
    </xdr:to>
    <xdr:cxnSp macro="">
      <xdr:nvCxnSpPr>
        <xdr:cNvPr id="140" name="直線コネクタ 139"/>
        <xdr:cNvCxnSpPr/>
      </xdr:nvCxnSpPr>
      <xdr:spPr>
        <a:xfrm>
          <a:off x="6972300" y="685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44" name="n_4aveValue【図書館】&#10;一人当たり面積"/>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5" name="n_1mainValue【図書館】&#10;一人当たり面積"/>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6" name="n_2mainValue【図書館】&#10;一人当たり面積"/>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7" name="n_3mainValue【図書館】&#10;一人当たり面積"/>
        <xdr:cNvSpPr txBox="1"/>
      </xdr:nvSpPr>
      <xdr:spPr>
        <a:xfrm>
          <a:off x="7626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8"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8"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3" name="フローチャート: 判断 182"/>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46355</xdr:rowOff>
    </xdr:from>
    <xdr:to>
      <xdr:col>24</xdr:col>
      <xdr:colOff>114300</xdr:colOff>
      <xdr:row>58</xdr:row>
      <xdr:rowOff>147955</xdr:rowOff>
    </xdr:to>
    <xdr:sp macro="" textlink="">
      <xdr:nvSpPr>
        <xdr:cNvPr id="189" name="楕円 188"/>
        <xdr:cNvSpPr/>
      </xdr:nvSpPr>
      <xdr:spPr>
        <a:xfrm>
          <a:off x="45847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69232</xdr:rowOff>
    </xdr:from>
    <xdr:ext cx="405111" cy="259045"/>
    <xdr:sp macro="" textlink="">
      <xdr:nvSpPr>
        <xdr:cNvPr id="190" name="【体育館・プール】&#10;有形固定資産減価償却率該当値テキスト"/>
        <xdr:cNvSpPr txBox="1"/>
      </xdr:nvSpPr>
      <xdr:spPr>
        <a:xfrm>
          <a:off x="467360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91" name="楕円 190"/>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97155</xdr:rowOff>
    </xdr:to>
    <xdr:cxnSp macro="">
      <xdr:nvCxnSpPr>
        <xdr:cNvPr id="192" name="直線コネクタ 191"/>
        <xdr:cNvCxnSpPr/>
      </xdr:nvCxnSpPr>
      <xdr:spPr>
        <a:xfrm>
          <a:off x="3797300" y="10001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93" name="楕円 192"/>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57150</xdr:rowOff>
    </xdr:to>
    <xdr:cxnSp macro="">
      <xdr:nvCxnSpPr>
        <xdr:cNvPr id="194" name="直線コネクタ 193"/>
        <xdr:cNvCxnSpPr/>
      </xdr:nvCxnSpPr>
      <xdr:spPr>
        <a:xfrm>
          <a:off x="2908300" y="9963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115570</xdr:rowOff>
    </xdr:to>
    <xdr:sp macro="" textlink="">
      <xdr:nvSpPr>
        <xdr:cNvPr id="195" name="楕円 194"/>
        <xdr:cNvSpPr/>
      </xdr:nvSpPr>
      <xdr:spPr>
        <a:xfrm>
          <a:off x="1968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64770</xdr:rowOff>
    </xdr:from>
    <xdr:to>
      <xdr:col>15</xdr:col>
      <xdr:colOff>50800</xdr:colOff>
      <xdr:row>58</xdr:row>
      <xdr:rowOff>19050</xdr:rowOff>
    </xdr:to>
    <xdr:cxnSp macro="">
      <xdr:nvCxnSpPr>
        <xdr:cNvPr id="196" name="直線コネクタ 195"/>
        <xdr:cNvCxnSpPr/>
      </xdr:nvCxnSpPr>
      <xdr:spPr>
        <a:xfrm>
          <a:off x="2019300" y="98374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7" name="楕円 196"/>
        <xdr:cNvSpPr/>
      </xdr:nvSpPr>
      <xdr:spPr>
        <a:xfrm>
          <a:off x="1079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xdr:rowOff>
    </xdr:from>
    <xdr:to>
      <xdr:col>10</xdr:col>
      <xdr:colOff>114300</xdr:colOff>
      <xdr:row>57</xdr:row>
      <xdr:rowOff>64770</xdr:rowOff>
    </xdr:to>
    <xdr:cxnSp macro="">
      <xdr:nvCxnSpPr>
        <xdr:cNvPr id="198" name="直線コネクタ 197"/>
        <xdr:cNvCxnSpPr/>
      </xdr:nvCxnSpPr>
      <xdr:spPr>
        <a:xfrm>
          <a:off x="1130300" y="9784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0"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1"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202" name="n_4aveValue【体育館・プール】&#10;有形固定資産減価償却率"/>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203" name="n_1mainValue【体育館・プー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204" name="n_2mainValue【体育館・プー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132097</xdr:rowOff>
    </xdr:from>
    <xdr:ext cx="405111" cy="259045"/>
    <xdr:sp macro="" textlink="">
      <xdr:nvSpPr>
        <xdr:cNvPr id="205" name="n_3mainValue【体育館・プール】&#10;有形固定資産減価償却率"/>
        <xdr:cNvSpPr txBox="1"/>
      </xdr:nvSpPr>
      <xdr:spPr>
        <a:xfrm>
          <a:off x="1816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6" name="n_4mainValue【体育館・プール】&#10;有形固定資産減価償却率"/>
        <xdr:cNvSpPr txBox="1"/>
      </xdr:nvSpPr>
      <xdr:spPr>
        <a:xfrm>
          <a:off x="927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40" name="フローチャート: 判断 239"/>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6" name="楕円 245"/>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34307</xdr:rowOff>
    </xdr:from>
    <xdr:ext cx="469744" cy="259045"/>
    <xdr:sp macro="" textlink="">
      <xdr:nvSpPr>
        <xdr:cNvPr id="247" name="【体育館・プール】&#10;一人当たり面積該当値テキスト"/>
        <xdr:cNvSpPr txBox="1"/>
      </xdr:nvSpPr>
      <xdr:spPr>
        <a:xfrm>
          <a:off x="10515600"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48" name="楕円 247"/>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106680</xdr:rowOff>
    </xdr:to>
    <xdr:cxnSp macro="">
      <xdr:nvCxnSpPr>
        <xdr:cNvPr id="249" name="直線コネクタ 248"/>
        <xdr:cNvCxnSpPr/>
      </xdr:nvCxnSpPr>
      <xdr:spPr>
        <a:xfrm>
          <a:off x="9639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50" name="楕円 249"/>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106680</xdr:rowOff>
    </xdr:to>
    <xdr:cxnSp macro="">
      <xdr:nvCxnSpPr>
        <xdr:cNvPr id="251" name="直線コネクタ 250"/>
        <xdr:cNvCxnSpPr/>
      </xdr:nvCxnSpPr>
      <xdr:spPr>
        <a:xfrm>
          <a:off x="8750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52" name="楕円 251"/>
        <xdr:cNvSpPr/>
      </xdr:nvSpPr>
      <xdr:spPr>
        <a:xfrm>
          <a:off x="781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156210</xdr:rowOff>
    </xdr:to>
    <xdr:cxnSp macro="">
      <xdr:nvCxnSpPr>
        <xdr:cNvPr id="253" name="直線コネクタ 252"/>
        <xdr:cNvCxnSpPr/>
      </xdr:nvCxnSpPr>
      <xdr:spPr>
        <a:xfrm flipV="1">
          <a:off x="7861300" y="107365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254" name="楕円 253"/>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156210</xdr:rowOff>
    </xdr:to>
    <xdr:cxnSp macro="">
      <xdr:nvCxnSpPr>
        <xdr:cNvPr id="255" name="直線コネクタ 254"/>
        <xdr:cNvCxnSpPr/>
      </xdr:nvCxnSpPr>
      <xdr:spPr>
        <a:xfrm>
          <a:off x="6972300" y="10763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59" name="n_4aveValue【体育館・プール】&#10;一人当たり面積"/>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60"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61"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62" name="n_3mainValue【体育館・プール】&#10;一人当たり面積"/>
        <xdr:cNvSpPr txBox="1"/>
      </xdr:nvSpPr>
      <xdr:spPr>
        <a:xfrm>
          <a:off x="7626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63" name="n_4mainValue【体育館・プール】&#10;一人当たり面積"/>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91"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296" name="フローチャート: 判断 295"/>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97028</xdr:rowOff>
    </xdr:from>
    <xdr:to>
      <xdr:col>24</xdr:col>
      <xdr:colOff>114300</xdr:colOff>
      <xdr:row>80</xdr:row>
      <xdr:rowOff>27178</xdr:rowOff>
    </xdr:to>
    <xdr:sp macro="" textlink="">
      <xdr:nvSpPr>
        <xdr:cNvPr id="302" name="楕円 301"/>
        <xdr:cNvSpPr/>
      </xdr:nvSpPr>
      <xdr:spPr>
        <a:xfrm>
          <a:off x="45847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119905</xdr:rowOff>
    </xdr:from>
    <xdr:ext cx="405111" cy="259045"/>
    <xdr:sp macro="" textlink="">
      <xdr:nvSpPr>
        <xdr:cNvPr id="303" name="【福祉施設】&#10;有形固定資産減価償却率該当値テキスト"/>
        <xdr:cNvSpPr txBox="1"/>
      </xdr:nvSpPr>
      <xdr:spPr>
        <a:xfrm>
          <a:off x="4673600" y="1349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46737</xdr:rowOff>
    </xdr:from>
    <xdr:to>
      <xdr:col>20</xdr:col>
      <xdr:colOff>38100</xdr:colOff>
      <xdr:row>79</xdr:row>
      <xdr:rowOff>148337</xdr:rowOff>
    </xdr:to>
    <xdr:sp macro="" textlink="">
      <xdr:nvSpPr>
        <xdr:cNvPr id="304" name="楕円 303"/>
        <xdr:cNvSpPr/>
      </xdr:nvSpPr>
      <xdr:spPr>
        <a:xfrm>
          <a:off x="3746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97537</xdr:rowOff>
    </xdr:from>
    <xdr:to>
      <xdr:col>24</xdr:col>
      <xdr:colOff>63500</xdr:colOff>
      <xdr:row>79</xdr:row>
      <xdr:rowOff>147828</xdr:rowOff>
    </xdr:to>
    <xdr:cxnSp macro="">
      <xdr:nvCxnSpPr>
        <xdr:cNvPr id="305" name="直線コネクタ 304"/>
        <xdr:cNvCxnSpPr/>
      </xdr:nvCxnSpPr>
      <xdr:spPr>
        <a:xfrm>
          <a:off x="3797300" y="1364208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161037</xdr:rowOff>
    </xdr:from>
    <xdr:to>
      <xdr:col>15</xdr:col>
      <xdr:colOff>101600</xdr:colOff>
      <xdr:row>79</xdr:row>
      <xdr:rowOff>91187</xdr:rowOff>
    </xdr:to>
    <xdr:sp macro="" textlink="">
      <xdr:nvSpPr>
        <xdr:cNvPr id="306" name="楕円 305"/>
        <xdr:cNvSpPr/>
      </xdr:nvSpPr>
      <xdr:spPr>
        <a:xfrm>
          <a:off x="2857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40387</xdr:rowOff>
    </xdr:from>
    <xdr:to>
      <xdr:col>19</xdr:col>
      <xdr:colOff>177800</xdr:colOff>
      <xdr:row>79</xdr:row>
      <xdr:rowOff>97537</xdr:rowOff>
    </xdr:to>
    <xdr:cxnSp macro="">
      <xdr:nvCxnSpPr>
        <xdr:cNvPr id="307" name="直線コネクタ 306"/>
        <xdr:cNvCxnSpPr/>
      </xdr:nvCxnSpPr>
      <xdr:spPr>
        <a:xfrm>
          <a:off x="2908300" y="135849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65024</xdr:rowOff>
    </xdr:from>
    <xdr:to>
      <xdr:col>10</xdr:col>
      <xdr:colOff>165100</xdr:colOff>
      <xdr:row>78</xdr:row>
      <xdr:rowOff>166624</xdr:rowOff>
    </xdr:to>
    <xdr:sp macro="" textlink="">
      <xdr:nvSpPr>
        <xdr:cNvPr id="308" name="楕円 307"/>
        <xdr:cNvSpPr/>
      </xdr:nvSpPr>
      <xdr:spPr>
        <a:xfrm>
          <a:off x="1968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115824</xdr:rowOff>
    </xdr:from>
    <xdr:to>
      <xdr:col>15</xdr:col>
      <xdr:colOff>50800</xdr:colOff>
      <xdr:row>79</xdr:row>
      <xdr:rowOff>40387</xdr:rowOff>
    </xdr:to>
    <xdr:cxnSp macro="">
      <xdr:nvCxnSpPr>
        <xdr:cNvPr id="309" name="直線コネクタ 308"/>
        <xdr:cNvCxnSpPr/>
      </xdr:nvCxnSpPr>
      <xdr:spPr>
        <a:xfrm>
          <a:off x="2019300" y="134889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92456</xdr:rowOff>
    </xdr:from>
    <xdr:to>
      <xdr:col>6</xdr:col>
      <xdr:colOff>38100</xdr:colOff>
      <xdr:row>80</xdr:row>
      <xdr:rowOff>22606</xdr:rowOff>
    </xdr:to>
    <xdr:sp macro="" textlink="">
      <xdr:nvSpPr>
        <xdr:cNvPr id="310" name="楕円 309"/>
        <xdr:cNvSpPr/>
      </xdr:nvSpPr>
      <xdr:spPr>
        <a:xfrm>
          <a:off x="1079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115824</xdr:rowOff>
    </xdr:from>
    <xdr:to>
      <xdr:col>10</xdr:col>
      <xdr:colOff>114300</xdr:colOff>
      <xdr:row>79</xdr:row>
      <xdr:rowOff>143256</xdr:rowOff>
    </xdr:to>
    <xdr:cxnSp macro="">
      <xdr:nvCxnSpPr>
        <xdr:cNvPr id="311" name="直線コネクタ 310"/>
        <xdr:cNvCxnSpPr/>
      </xdr:nvCxnSpPr>
      <xdr:spPr>
        <a:xfrm flipV="1">
          <a:off x="1130300" y="13488924"/>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2"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313"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14"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107714</xdr:rowOff>
    </xdr:from>
    <xdr:ext cx="405111" cy="259045"/>
    <xdr:sp macro="" textlink="">
      <xdr:nvSpPr>
        <xdr:cNvPr id="315" name="n_4aveValue【福祉施設】&#10;有形固定資産減価償却率"/>
        <xdr:cNvSpPr txBox="1"/>
      </xdr:nvSpPr>
      <xdr:spPr>
        <a:xfrm>
          <a:off x="927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164864</xdr:rowOff>
    </xdr:from>
    <xdr:ext cx="405111" cy="259045"/>
    <xdr:sp macro="" textlink="">
      <xdr:nvSpPr>
        <xdr:cNvPr id="316" name="n_1mainValue【福祉施設】&#10;有形固定資産減価償却率"/>
        <xdr:cNvSpPr txBox="1"/>
      </xdr:nvSpPr>
      <xdr:spPr>
        <a:xfrm>
          <a:off x="35820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107714</xdr:rowOff>
    </xdr:from>
    <xdr:ext cx="405111" cy="259045"/>
    <xdr:sp macro="" textlink="">
      <xdr:nvSpPr>
        <xdr:cNvPr id="317" name="n_2mainValue【福祉施設】&#10;有形固定資産減価償却率"/>
        <xdr:cNvSpPr txBox="1"/>
      </xdr:nvSpPr>
      <xdr:spPr>
        <a:xfrm>
          <a:off x="2705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11701</xdr:rowOff>
    </xdr:from>
    <xdr:ext cx="405111" cy="259045"/>
    <xdr:sp macro="" textlink="">
      <xdr:nvSpPr>
        <xdr:cNvPr id="318" name="n_3mainValue【福祉施設】&#10;有形固定資産減価償却率"/>
        <xdr:cNvSpPr txBox="1"/>
      </xdr:nvSpPr>
      <xdr:spPr>
        <a:xfrm>
          <a:off x="1816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13733</xdr:rowOff>
    </xdr:from>
    <xdr:ext cx="405111" cy="259045"/>
    <xdr:sp macro="" textlink="">
      <xdr:nvSpPr>
        <xdr:cNvPr id="319" name="n_4mainValue【福祉施設】&#10;有形固定資産減価償却率"/>
        <xdr:cNvSpPr txBox="1"/>
      </xdr:nvSpPr>
      <xdr:spPr>
        <a:xfrm>
          <a:off x="927744" y="1372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48"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53" name="フローチャート: 判断 352"/>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76200</xdr:rowOff>
    </xdr:from>
    <xdr:to>
      <xdr:col>55</xdr:col>
      <xdr:colOff>50800</xdr:colOff>
      <xdr:row>83</xdr:row>
      <xdr:rowOff>6350</xdr:rowOff>
    </xdr:to>
    <xdr:sp macro="" textlink="">
      <xdr:nvSpPr>
        <xdr:cNvPr id="359" name="楕円 358"/>
        <xdr:cNvSpPr/>
      </xdr:nvSpPr>
      <xdr:spPr>
        <a:xfrm>
          <a:off x="10426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99077</xdr:rowOff>
    </xdr:from>
    <xdr:ext cx="469744" cy="259045"/>
    <xdr:sp macro="" textlink="">
      <xdr:nvSpPr>
        <xdr:cNvPr id="360" name="【福祉施設】&#10;一人当たり面積該当値テキスト"/>
        <xdr:cNvSpPr txBox="1"/>
      </xdr:nvSpPr>
      <xdr:spPr>
        <a:xfrm>
          <a:off x="10515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76200</xdr:rowOff>
    </xdr:from>
    <xdr:to>
      <xdr:col>50</xdr:col>
      <xdr:colOff>165100</xdr:colOff>
      <xdr:row>83</xdr:row>
      <xdr:rowOff>6350</xdr:rowOff>
    </xdr:to>
    <xdr:sp macro="" textlink="">
      <xdr:nvSpPr>
        <xdr:cNvPr id="361" name="楕円 360"/>
        <xdr:cNvSpPr/>
      </xdr:nvSpPr>
      <xdr:spPr>
        <a:xfrm>
          <a:off x="9588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127000</xdr:rowOff>
    </xdr:from>
    <xdr:to>
      <xdr:col>55</xdr:col>
      <xdr:colOff>0</xdr:colOff>
      <xdr:row>82</xdr:row>
      <xdr:rowOff>127000</xdr:rowOff>
    </xdr:to>
    <xdr:cxnSp macro="">
      <xdr:nvCxnSpPr>
        <xdr:cNvPr id="362" name="直線コネクタ 361"/>
        <xdr:cNvCxnSpPr/>
      </xdr:nvCxnSpPr>
      <xdr:spPr>
        <a:xfrm>
          <a:off x="9639300" y="1418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76200</xdr:rowOff>
    </xdr:from>
    <xdr:to>
      <xdr:col>46</xdr:col>
      <xdr:colOff>38100</xdr:colOff>
      <xdr:row>83</xdr:row>
      <xdr:rowOff>6350</xdr:rowOff>
    </xdr:to>
    <xdr:sp macro="" textlink="">
      <xdr:nvSpPr>
        <xdr:cNvPr id="363" name="楕円 362"/>
        <xdr:cNvSpPr/>
      </xdr:nvSpPr>
      <xdr:spPr>
        <a:xfrm>
          <a:off x="8699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127000</xdr:rowOff>
    </xdr:from>
    <xdr:to>
      <xdr:col>50</xdr:col>
      <xdr:colOff>114300</xdr:colOff>
      <xdr:row>82</xdr:row>
      <xdr:rowOff>127000</xdr:rowOff>
    </xdr:to>
    <xdr:cxnSp macro="">
      <xdr:nvCxnSpPr>
        <xdr:cNvPr id="364" name="直線コネクタ 363"/>
        <xdr:cNvCxnSpPr/>
      </xdr:nvCxnSpPr>
      <xdr:spPr>
        <a:xfrm>
          <a:off x="8750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76200</xdr:rowOff>
    </xdr:from>
    <xdr:to>
      <xdr:col>41</xdr:col>
      <xdr:colOff>101600</xdr:colOff>
      <xdr:row>83</xdr:row>
      <xdr:rowOff>6350</xdr:rowOff>
    </xdr:to>
    <xdr:sp macro="" textlink="">
      <xdr:nvSpPr>
        <xdr:cNvPr id="365" name="楕円 364"/>
        <xdr:cNvSpPr/>
      </xdr:nvSpPr>
      <xdr:spPr>
        <a:xfrm>
          <a:off x="7810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127000</xdr:rowOff>
    </xdr:from>
    <xdr:to>
      <xdr:col>45</xdr:col>
      <xdr:colOff>177800</xdr:colOff>
      <xdr:row>82</xdr:row>
      <xdr:rowOff>127000</xdr:rowOff>
    </xdr:to>
    <xdr:cxnSp macro="">
      <xdr:nvCxnSpPr>
        <xdr:cNvPr id="366" name="直線コネクタ 365"/>
        <xdr:cNvCxnSpPr/>
      </xdr:nvCxnSpPr>
      <xdr:spPr>
        <a:xfrm>
          <a:off x="7861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67" name="楕円 366"/>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127000</xdr:rowOff>
    </xdr:from>
    <xdr:to>
      <xdr:col>41</xdr:col>
      <xdr:colOff>50800</xdr:colOff>
      <xdr:row>84</xdr:row>
      <xdr:rowOff>0</xdr:rowOff>
    </xdr:to>
    <xdr:cxnSp macro="">
      <xdr:nvCxnSpPr>
        <xdr:cNvPr id="368" name="直線コネクタ 367"/>
        <xdr:cNvCxnSpPr/>
      </xdr:nvCxnSpPr>
      <xdr:spPr>
        <a:xfrm flipV="1">
          <a:off x="6972300" y="14185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69"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1"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macro="" textlink="">
      <xdr:nvSpPr>
        <xdr:cNvPr id="372" name="n_4aveValue【福祉施設】&#10;一人当たり面積"/>
        <xdr:cNvSpPr txBox="1"/>
      </xdr:nvSpPr>
      <xdr:spPr>
        <a:xfrm>
          <a:off x="6737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22877</xdr:rowOff>
    </xdr:from>
    <xdr:ext cx="469744" cy="259045"/>
    <xdr:sp macro="" textlink="">
      <xdr:nvSpPr>
        <xdr:cNvPr id="373" name="n_1main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4" name="n_2main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5" name="n_3main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76" name="n_4main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18" name="直線コネクタ 417"/>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9"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20" name="直線コネクタ 419"/>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21"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2" name="直線コネクタ 421"/>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23"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4" name="フローチャート: 判断 423"/>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5" name="フローチャート: 判断 424"/>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6" name="フローチャート: 判断 425"/>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7" name="フローチャート: 判断 426"/>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428" name="フローチャート: 判断 427"/>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34" name="楕円 433"/>
        <xdr:cNvSpPr/>
      </xdr:nvSpPr>
      <xdr:spPr>
        <a:xfrm>
          <a:off x="16268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74040</xdr:rowOff>
    </xdr:from>
    <xdr:ext cx="405111" cy="259045"/>
    <xdr:sp macro="" textlink="">
      <xdr:nvSpPr>
        <xdr:cNvPr id="435" name="【一般廃棄物処理施設】&#10;有形固定資産減価償却率該当値テキスト"/>
        <xdr:cNvSpPr txBox="1"/>
      </xdr:nvSpPr>
      <xdr:spPr>
        <a:xfrm>
          <a:off x="16357600"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92347</xdr:rowOff>
    </xdr:from>
    <xdr:to>
      <xdr:col>81</xdr:col>
      <xdr:colOff>101600</xdr:colOff>
      <xdr:row>40</xdr:row>
      <xdr:rowOff>22497</xdr:rowOff>
    </xdr:to>
    <xdr:sp macro="" textlink="">
      <xdr:nvSpPr>
        <xdr:cNvPr id="436" name="楕円 435"/>
        <xdr:cNvSpPr/>
      </xdr:nvSpPr>
      <xdr:spPr>
        <a:xfrm>
          <a:off x="15430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143147</xdr:rowOff>
    </xdr:from>
    <xdr:to>
      <xdr:col>85</xdr:col>
      <xdr:colOff>127000</xdr:colOff>
      <xdr:row>39</xdr:row>
      <xdr:rowOff>146413</xdr:rowOff>
    </xdr:to>
    <xdr:cxnSp macro="">
      <xdr:nvCxnSpPr>
        <xdr:cNvPr id="437" name="直線コネクタ 436"/>
        <xdr:cNvCxnSpPr/>
      </xdr:nvCxnSpPr>
      <xdr:spPr>
        <a:xfrm>
          <a:off x="15481300" y="68296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66222</xdr:rowOff>
    </xdr:from>
    <xdr:to>
      <xdr:col>76</xdr:col>
      <xdr:colOff>165100</xdr:colOff>
      <xdr:row>39</xdr:row>
      <xdr:rowOff>167822</xdr:rowOff>
    </xdr:to>
    <xdr:sp macro="" textlink="">
      <xdr:nvSpPr>
        <xdr:cNvPr id="438" name="楕円 437"/>
        <xdr:cNvSpPr/>
      </xdr:nvSpPr>
      <xdr:spPr>
        <a:xfrm>
          <a:off x="1454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143147</xdr:rowOff>
    </xdr:to>
    <xdr:cxnSp macro="">
      <xdr:nvCxnSpPr>
        <xdr:cNvPr id="439" name="直線コネクタ 438"/>
        <xdr:cNvCxnSpPr/>
      </xdr:nvCxnSpPr>
      <xdr:spPr>
        <a:xfrm>
          <a:off x="14592300" y="68035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22134</xdr:rowOff>
    </xdr:from>
    <xdr:to>
      <xdr:col>72</xdr:col>
      <xdr:colOff>38100</xdr:colOff>
      <xdr:row>39</xdr:row>
      <xdr:rowOff>123734</xdr:rowOff>
    </xdr:to>
    <xdr:sp macro="" textlink="">
      <xdr:nvSpPr>
        <xdr:cNvPr id="440" name="楕円 439"/>
        <xdr:cNvSpPr/>
      </xdr:nvSpPr>
      <xdr:spPr>
        <a:xfrm>
          <a:off x="13652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72934</xdr:rowOff>
    </xdr:from>
    <xdr:to>
      <xdr:col>76</xdr:col>
      <xdr:colOff>114300</xdr:colOff>
      <xdr:row>39</xdr:row>
      <xdr:rowOff>117022</xdr:rowOff>
    </xdr:to>
    <xdr:cxnSp macro="">
      <xdr:nvCxnSpPr>
        <xdr:cNvPr id="441" name="直線コネクタ 440"/>
        <xdr:cNvCxnSpPr/>
      </xdr:nvCxnSpPr>
      <xdr:spPr>
        <a:xfrm>
          <a:off x="13703300" y="67594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442"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443"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444"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60251</xdr:rowOff>
    </xdr:from>
    <xdr:ext cx="405111" cy="259045"/>
    <xdr:sp macro="" textlink="">
      <xdr:nvSpPr>
        <xdr:cNvPr id="445" name="n_4aveValue【一般廃棄物処理施設】&#10;有形固定資産減価償却率"/>
        <xdr:cNvSpPr txBox="1"/>
      </xdr:nvSpPr>
      <xdr:spPr>
        <a:xfrm>
          <a:off x="12611744" y="657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13624</xdr:rowOff>
    </xdr:from>
    <xdr:ext cx="405111" cy="259045"/>
    <xdr:sp macro="" textlink="">
      <xdr:nvSpPr>
        <xdr:cNvPr id="446" name="n_1mainValue【一般廃棄物処理施設】&#10;有形固定資産減価償却率"/>
        <xdr:cNvSpPr txBox="1"/>
      </xdr:nvSpPr>
      <xdr:spPr>
        <a:xfrm>
          <a:off x="15266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12899</xdr:rowOff>
    </xdr:from>
    <xdr:ext cx="405111" cy="259045"/>
    <xdr:sp macro="" textlink="">
      <xdr:nvSpPr>
        <xdr:cNvPr id="447" name="n_2mainValue【一般廃棄物処理施設】&#10;有形固定資産減価償却率"/>
        <xdr:cNvSpPr txBox="1"/>
      </xdr:nvSpPr>
      <xdr:spPr>
        <a:xfrm>
          <a:off x="14389744" y="652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140261</xdr:rowOff>
    </xdr:from>
    <xdr:ext cx="405111" cy="259045"/>
    <xdr:sp macro="" textlink="">
      <xdr:nvSpPr>
        <xdr:cNvPr id="448" name="n_3mainValue【一般廃棄物処理施設】&#10;有形固定資産減価償却率"/>
        <xdr:cNvSpPr txBox="1"/>
      </xdr:nvSpPr>
      <xdr:spPr>
        <a:xfrm>
          <a:off x="13500744" y="648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70" name="直線コネクタ 469"/>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71"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72" name="直線コネクタ 471"/>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73"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74" name="直線コネクタ 473"/>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475"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76" name="フローチャート: 判断 475"/>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77" name="フローチャート: 判断 476"/>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78" name="フローチャート: 判断 477"/>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79" name="フローチャート: 判断 478"/>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480" name="フローチャート: 判断 479"/>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143906</xdr:rowOff>
    </xdr:from>
    <xdr:to>
      <xdr:col>116</xdr:col>
      <xdr:colOff>114300</xdr:colOff>
      <xdr:row>40</xdr:row>
      <xdr:rowOff>74056</xdr:rowOff>
    </xdr:to>
    <xdr:sp macro="" textlink="">
      <xdr:nvSpPr>
        <xdr:cNvPr id="486" name="楕円 485"/>
        <xdr:cNvSpPr/>
      </xdr:nvSpPr>
      <xdr:spPr>
        <a:xfrm>
          <a:off x="22110700" y="68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122333</xdr:rowOff>
    </xdr:from>
    <xdr:ext cx="534377" cy="259045"/>
    <xdr:sp macro="" textlink="">
      <xdr:nvSpPr>
        <xdr:cNvPr id="487" name="【一般廃棄物処理施設】&#10;一人当たり有形固定資産（償却資産）額該当値テキスト"/>
        <xdr:cNvSpPr txBox="1"/>
      </xdr:nvSpPr>
      <xdr:spPr>
        <a:xfrm>
          <a:off x="22199600" y="68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134593</xdr:rowOff>
    </xdr:from>
    <xdr:to>
      <xdr:col>112</xdr:col>
      <xdr:colOff>38100</xdr:colOff>
      <xdr:row>40</xdr:row>
      <xdr:rowOff>64743</xdr:rowOff>
    </xdr:to>
    <xdr:sp macro="" textlink="">
      <xdr:nvSpPr>
        <xdr:cNvPr id="488" name="楕円 487"/>
        <xdr:cNvSpPr/>
      </xdr:nvSpPr>
      <xdr:spPr>
        <a:xfrm>
          <a:off x="21272500" y="68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13943</xdr:rowOff>
    </xdr:from>
    <xdr:to>
      <xdr:col>116</xdr:col>
      <xdr:colOff>63500</xdr:colOff>
      <xdr:row>40</xdr:row>
      <xdr:rowOff>23256</xdr:rowOff>
    </xdr:to>
    <xdr:cxnSp macro="">
      <xdr:nvCxnSpPr>
        <xdr:cNvPr id="489" name="直線コネクタ 488"/>
        <xdr:cNvCxnSpPr/>
      </xdr:nvCxnSpPr>
      <xdr:spPr>
        <a:xfrm>
          <a:off x="21323300" y="6871943"/>
          <a:ext cx="8382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140180</xdr:rowOff>
    </xdr:from>
    <xdr:to>
      <xdr:col>107</xdr:col>
      <xdr:colOff>101600</xdr:colOff>
      <xdr:row>40</xdr:row>
      <xdr:rowOff>70330</xdr:rowOff>
    </xdr:to>
    <xdr:sp macro="" textlink="">
      <xdr:nvSpPr>
        <xdr:cNvPr id="490" name="楕円 489"/>
        <xdr:cNvSpPr/>
      </xdr:nvSpPr>
      <xdr:spPr>
        <a:xfrm>
          <a:off x="20383500" y="68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13943</xdr:rowOff>
    </xdr:from>
    <xdr:to>
      <xdr:col>111</xdr:col>
      <xdr:colOff>177800</xdr:colOff>
      <xdr:row>40</xdr:row>
      <xdr:rowOff>19530</xdr:rowOff>
    </xdr:to>
    <xdr:cxnSp macro="">
      <xdr:nvCxnSpPr>
        <xdr:cNvPr id="491" name="直線コネクタ 490"/>
        <xdr:cNvCxnSpPr/>
      </xdr:nvCxnSpPr>
      <xdr:spPr>
        <a:xfrm flipV="1">
          <a:off x="20434300" y="6871943"/>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144811</xdr:rowOff>
    </xdr:from>
    <xdr:to>
      <xdr:col>102</xdr:col>
      <xdr:colOff>165100</xdr:colOff>
      <xdr:row>40</xdr:row>
      <xdr:rowOff>74961</xdr:rowOff>
    </xdr:to>
    <xdr:sp macro="" textlink="">
      <xdr:nvSpPr>
        <xdr:cNvPr id="492" name="楕円 491"/>
        <xdr:cNvSpPr/>
      </xdr:nvSpPr>
      <xdr:spPr>
        <a:xfrm>
          <a:off x="19494500" y="68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19530</xdr:rowOff>
    </xdr:from>
    <xdr:to>
      <xdr:col>107</xdr:col>
      <xdr:colOff>50800</xdr:colOff>
      <xdr:row>40</xdr:row>
      <xdr:rowOff>24161</xdr:rowOff>
    </xdr:to>
    <xdr:cxnSp macro="">
      <xdr:nvCxnSpPr>
        <xdr:cNvPr id="493" name="直線コネクタ 492"/>
        <xdr:cNvCxnSpPr/>
      </xdr:nvCxnSpPr>
      <xdr:spPr>
        <a:xfrm flipV="1">
          <a:off x="19545300" y="6877530"/>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494"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495"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496"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149924</xdr:rowOff>
    </xdr:from>
    <xdr:ext cx="534377" cy="259045"/>
    <xdr:sp macro="" textlink="">
      <xdr:nvSpPr>
        <xdr:cNvPr id="497" name="n_4aveValue【一般廃棄物処理施設】&#10;一人当たり有形固定資産（償却資産）額"/>
        <xdr:cNvSpPr txBox="1"/>
      </xdr:nvSpPr>
      <xdr:spPr>
        <a:xfrm>
          <a:off x="18389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55870</xdr:rowOff>
    </xdr:from>
    <xdr:ext cx="534377" cy="259045"/>
    <xdr:sp macro="" textlink="">
      <xdr:nvSpPr>
        <xdr:cNvPr id="498" name="n_1mainValue【一般廃棄物処理施設】&#10;一人当たり有形固定資産（償却資産）額"/>
        <xdr:cNvSpPr txBox="1"/>
      </xdr:nvSpPr>
      <xdr:spPr>
        <a:xfrm>
          <a:off x="21043411" y="69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61457</xdr:rowOff>
    </xdr:from>
    <xdr:ext cx="534377" cy="259045"/>
    <xdr:sp macro="" textlink="">
      <xdr:nvSpPr>
        <xdr:cNvPr id="499" name="n_2mainValue【一般廃棄物処理施設】&#10;一人当たり有形固定資産（償却資産）額"/>
        <xdr:cNvSpPr txBox="1"/>
      </xdr:nvSpPr>
      <xdr:spPr>
        <a:xfrm>
          <a:off x="20167111" y="691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66088</xdr:rowOff>
    </xdr:from>
    <xdr:ext cx="534377" cy="259045"/>
    <xdr:sp macro="" textlink="">
      <xdr:nvSpPr>
        <xdr:cNvPr id="500" name="n_3mainValue【一般廃棄物処理施設】&#10;一人当たり有形固定資産（償却資産）額"/>
        <xdr:cNvSpPr txBox="1"/>
      </xdr:nvSpPr>
      <xdr:spPr>
        <a:xfrm>
          <a:off x="19278111" y="69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1" name="テキスト ボックス 52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24" name="直線コネクタ 523"/>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25"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26" name="直線コネクタ 525"/>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27"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28" name="直線コネクタ 527"/>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29"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0" name="フローチャート: 判断 529"/>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31" name="フローチャート: 判断 530"/>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32" name="フローチャート: 判断 531"/>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33" name="フローチャート: 判断 532"/>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34" name="フローチャート: 判断 533"/>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73025</xdr:rowOff>
    </xdr:from>
    <xdr:to>
      <xdr:col>85</xdr:col>
      <xdr:colOff>177800</xdr:colOff>
      <xdr:row>64</xdr:row>
      <xdr:rowOff>3175</xdr:rowOff>
    </xdr:to>
    <xdr:sp macro="" textlink="">
      <xdr:nvSpPr>
        <xdr:cNvPr id="540" name="楕円 539"/>
        <xdr:cNvSpPr/>
      </xdr:nvSpPr>
      <xdr:spPr>
        <a:xfrm>
          <a:off x="16268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51452</xdr:rowOff>
    </xdr:from>
    <xdr:ext cx="405111" cy="259045"/>
    <xdr:sp macro="" textlink="">
      <xdr:nvSpPr>
        <xdr:cNvPr id="541" name="【保健センター・保健所】&#10;有形固定資産減価償却率該当値テキスト"/>
        <xdr:cNvSpPr txBox="1"/>
      </xdr:nvSpPr>
      <xdr:spPr>
        <a:xfrm>
          <a:off x="16357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15875</xdr:rowOff>
    </xdr:from>
    <xdr:to>
      <xdr:col>81</xdr:col>
      <xdr:colOff>101600</xdr:colOff>
      <xdr:row>63</xdr:row>
      <xdr:rowOff>117475</xdr:rowOff>
    </xdr:to>
    <xdr:sp macro="" textlink="">
      <xdr:nvSpPr>
        <xdr:cNvPr id="542" name="楕円 541"/>
        <xdr:cNvSpPr/>
      </xdr:nvSpPr>
      <xdr:spPr>
        <a:xfrm>
          <a:off x="15430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66675</xdr:rowOff>
    </xdr:from>
    <xdr:to>
      <xdr:col>85</xdr:col>
      <xdr:colOff>127000</xdr:colOff>
      <xdr:row>63</xdr:row>
      <xdr:rowOff>123825</xdr:rowOff>
    </xdr:to>
    <xdr:cxnSp macro="">
      <xdr:nvCxnSpPr>
        <xdr:cNvPr id="543" name="直線コネクタ 542"/>
        <xdr:cNvCxnSpPr/>
      </xdr:nvCxnSpPr>
      <xdr:spPr>
        <a:xfrm>
          <a:off x="15481300" y="10868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137795</xdr:rowOff>
    </xdr:from>
    <xdr:to>
      <xdr:col>76</xdr:col>
      <xdr:colOff>165100</xdr:colOff>
      <xdr:row>63</xdr:row>
      <xdr:rowOff>67945</xdr:rowOff>
    </xdr:to>
    <xdr:sp macro="" textlink="">
      <xdr:nvSpPr>
        <xdr:cNvPr id="544" name="楕円 543"/>
        <xdr:cNvSpPr/>
      </xdr:nvSpPr>
      <xdr:spPr>
        <a:xfrm>
          <a:off x="1454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17145</xdr:rowOff>
    </xdr:from>
    <xdr:to>
      <xdr:col>81</xdr:col>
      <xdr:colOff>50800</xdr:colOff>
      <xdr:row>63</xdr:row>
      <xdr:rowOff>66675</xdr:rowOff>
    </xdr:to>
    <xdr:cxnSp macro="">
      <xdr:nvCxnSpPr>
        <xdr:cNvPr id="545" name="直線コネクタ 544"/>
        <xdr:cNvCxnSpPr/>
      </xdr:nvCxnSpPr>
      <xdr:spPr>
        <a:xfrm>
          <a:off x="14592300" y="10818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80645</xdr:rowOff>
    </xdr:from>
    <xdr:to>
      <xdr:col>72</xdr:col>
      <xdr:colOff>38100</xdr:colOff>
      <xdr:row>63</xdr:row>
      <xdr:rowOff>10795</xdr:rowOff>
    </xdr:to>
    <xdr:sp macro="" textlink="">
      <xdr:nvSpPr>
        <xdr:cNvPr id="546" name="楕円 545"/>
        <xdr:cNvSpPr/>
      </xdr:nvSpPr>
      <xdr:spPr>
        <a:xfrm>
          <a:off x="13652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131445</xdr:rowOff>
    </xdr:from>
    <xdr:to>
      <xdr:col>76</xdr:col>
      <xdr:colOff>114300</xdr:colOff>
      <xdr:row>63</xdr:row>
      <xdr:rowOff>17145</xdr:rowOff>
    </xdr:to>
    <xdr:cxnSp macro="">
      <xdr:nvCxnSpPr>
        <xdr:cNvPr id="547" name="直線コネクタ 546"/>
        <xdr:cNvCxnSpPr/>
      </xdr:nvCxnSpPr>
      <xdr:spPr>
        <a:xfrm>
          <a:off x="13703300" y="10761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90170</xdr:rowOff>
    </xdr:from>
    <xdr:to>
      <xdr:col>67</xdr:col>
      <xdr:colOff>101600</xdr:colOff>
      <xdr:row>63</xdr:row>
      <xdr:rowOff>20320</xdr:rowOff>
    </xdr:to>
    <xdr:sp macro="" textlink="">
      <xdr:nvSpPr>
        <xdr:cNvPr id="548" name="楕円 547"/>
        <xdr:cNvSpPr/>
      </xdr:nvSpPr>
      <xdr:spPr>
        <a:xfrm>
          <a:off x="1276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131445</xdr:rowOff>
    </xdr:from>
    <xdr:to>
      <xdr:col>71</xdr:col>
      <xdr:colOff>177800</xdr:colOff>
      <xdr:row>62</xdr:row>
      <xdr:rowOff>140970</xdr:rowOff>
    </xdr:to>
    <xdr:cxnSp macro="">
      <xdr:nvCxnSpPr>
        <xdr:cNvPr id="549" name="直線コネクタ 548"/>
        <xdr:cNvCxnSpPr/>
      </xdr:nvCxnSpPr>
      <xdr:spPr>
        <a:xfrm flipV="1">
          <a:off x="12814300" y="107613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50"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51"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52"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553" name="n_4aveValue【保健センター・保健所】&#10;有形固定資産減価償却率"/>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108602</xdr:rowOff>
    </xdr:from>
    <xdr:ext cx="405111" cy="259045"/>
    <xdr:sp macro="" textlink="">
      <xdr:nvSpPr>
        <xdr:cNvPr id="554" name="n_1mainValue【保健センター・保健所】&#10;有形固定資産減価償却率"/>
        <xdr:cNvSpPr txBox="1"/>
      </xdr:nvSpPr>
      <xdr:spPr>
        <a:xfrm>
          <a:off x="152660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59072</xdr:rowOff>
    </xdr:from>
    <xdr:ext cx="405111" cy="259045"/>
    <xdr:sp macro="" textlink="">
      <xdr:nvSpPr>
        <xdr:cNvPr id="555" name="n_2mainValue【保健センター・保健所】&#10;有形固定資産減価償却率"/>
        <xdr:cNvSpPr txBox="1"/>
      </xdr:nvSpPr>
      <xdr:spPr>
        <a:xfrm>
          <a:off x="14389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1922</xdr:rowOff>
    </xdr:from>
    <xdr:ext cx="405111" cy="259045"/>
    <xdr:sp macro="" textlink="">
      <xdr:nvSpPr>
        <xdr:cNvPr id="556" name="n_3mainValue【保健センター・保健所】&#10;有形固定資産減価償却率"/>
        <xdr:cNvSpPr txBox="1"/>
      </xdr:nvSpPr>
      <xdr:spPr>
        <a:xfrm>
          <a:off x="13500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11447</xdr:rowOff>
    </xdr:from>
    <xdr:ext cx="405111" cy="259045"/>
    <xdr:sp macro="" textlink="">
      <xdr:nvSpPr>
        <xdr:cNvPr id="557" name="n_4mainValue【保健センター・保健所】&#10;有形固定資産減価償却率"/>
        <xdr:cNvSpPr txBox="1"/>
      </xdr:nvSpPr>
      <xdr:spPr>
        <a:xfrm>
          <a:off x="12611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1" name="直線コネクタ 580"/>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3" name="直線コネクタ 58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84"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85" name="直線コネクタ 584"/>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86"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7" name="フローチャート: 判断 586"/>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88" name="フローチャート: 判断 587"/>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89" name="フローチャート: 判断 588"/>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0" name="フローチャート: 判断 589"/>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591" name="フローチャート: 判断 590"/>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25400</xdr:rowOff>
    </xdr:from>
    <xdr:to>
      <xdr:col>116</xdr:col>
      <xdr:colOff>114300</xdr:colOff>
      <xdr:row>58</xdr:row>
      <xdr:rowOff>127000</xdr:rowOff>
    </xdr:to>
    <xdr:sp macro="" textlink="">
      <xdr:nvSpPr>
        <xdr:cNvPr id="597" name="楕円 596"/>
        <xdr:cNvSpPr/>
      </xdr:nvSpPr>
      <xdr:spPr>
        <a:xfrm>
          <a:off x="22110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48277</xdr:rowOff>
    </xdr:from>
    <xdr:ext cx="469744" cy="259045"/>
    <xdr:sp macro="" textlink="">
      <xdr:nvSpPr>
        <xdr:cNvPr id="598" name="【保健センター・保健所】&#10;一人当たり面積該当値テキスト"/>
        <xdr:cNvSpPr txBox="1"/>
      </xdr:nvSpPr>
      <xdr:spPr>
        <a:xfrm>
          <a:off x="22199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599" name="楕円 598"/>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76200</xdr:rowOff>
    </xdr:from>
    <xdr:to>
      <xdr:col>116</xdr:col>
      <xdr:colOff>63500</xdr:colOff>
      <xdr:row>58</xdr:row>
      <xdr:rowOff>76200</xdr:rowOff>
    </xdr:to>
    <xdr:cxnSp macro="">
      <xdr:nvCxnSpPr>
        <xdr:cNvPr id="600" name="直線コネクタ 599"/>
        <xdr:cNvCxnSpPr/>
      </xdr:nvCxnSpPr>
      <xdr:spPr>
        <a:xfrm>
          <a:off x="213233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25400</xdr:rowOff>
    </xdr:from>
    <xdr:to>
      <xdr:col>107</xdr:col>
      <xdr:colOff>101600</xdr:colOff>
      <xdr:row>58</xdr:row>
      <xdr:rowOff>127000</xdr:rowOff>
    </xdr:to>
    <xdr:sp macro="" textlink="">
      <xdr:nvSpPr>
        <xdr:cNvPr id="601" name="楕円 600"/>
        <xdr:cNvSpPr/>
      </xdr:nvSpPr>
      <xdr:spPr>
        <a:xfrm>
          <a:off x="2038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76200</xdr:rowOff>
    </xdr:to>
    <xdr:cxnSp macro="">
      <xdr:nvCxnSpPr>
        <xdr:cNvPr id="602" name="直線コネクタ 601"/>
        <xdr:cNvCxnSpPr/>
      </xdr:nvCxnSpPr>
      <xdr:spPr>
        <a:xfrm>
          <a:off x="20434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25400</xdr:rowOff>
    </xdr:from>
    <xdr:to>
      <xdr:col>102</xdr:col>
      <xdr:colOff>165100</xdr:colOff>
      <xdr:row>58</xdr:row>
      <xdr:rowOff>127000</xdr:rowOff>
    </xdr:to>
    <xdr:sp macro="" textlink="">
      <xdr:nvSpPr>
        <xdr:cNvPr id="603" name="楕円 602"/>
        <xdr:cNvSpPr/>
      </xdr:nvSpPr>
      <xdr:spPr>
        <a:xfrm>
          <a:off x="19494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76200</xdr:rowOff>
    </xdr:from>
    <xdr:to>
      <xdr:col>107</xdr:col>
      <xdr:colOff>50800</xdr:colOff>
      <xdr:row>58</xdr:row>
      <xdr:rowOff>76200</xdr:rowOff>
    </xdr:to>
    <xdr:cxnSp macro="">
      <xdr:nvCxnSpPr>
        <xdr:cNvPr id="604" name="直線コネクタ 603"/>
        <xdr:cNvCxnSpPr/>
      </xdr:nvCxnSpPr>
      <xdr:spPr>
        <a:xfrm>
          <a:off x="19545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139700</xdr:rowOff>
    </xdr:from>
    <xdr:to>
      <xdr:col>98</xdr:col>
      <xdr:colOff>38100</xdr:colOff>
      <xdr:row>59</xdr:row>
      <xdr:rowOff>69850</xdr:rowOff>
    </xdr:to>
    <xdr:sp macro="" textlink="">
      <xdr:nvSpPr>
        <xdr:cNvPr id="605" name="楕円 604"/>
        <xdr:cNvSpPr/>
      </xdr:nvSpPr>
      <xdr:spPr>
        <a:xfrm>
          <a:off x="18605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76200</xdr:rowOff>
    </xdr:from>
    <xdr:to>
      <xdr:col>102</xdr:col>
      <xdr:colOff>114300</xdr:colOff>
      <xdr:row>59</xdr:row>
      <xdr:rowOff>19050</xdr:rowOff>
    </xdr:to>
    <xdr:cxnSp macro="">
      <xdr:nvCxnSpPr>
        <xdr:cNvPr id="606" name="直線コネクタ 605"/>
        <xdr:cNvCxnSpPr/>
      </xdr:nvCxnSpPr>
      <xdr:spPr>
        <a:xfrm flipV="1">
          <a:off x="18656300" y="10020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07"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08"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09"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41927</xdr:rowOff>
    </xdr:from>
    <xdr:ext cx="469744" cy="259045"/>
    <xdr:sp macro="" textlink="">
      <xdr:nvSpPr>
        <xdr:cNvPr id="610" name="n_4aveValue【保健センター・保健所】&#10;一人当たり面積"/>
        <xdr:cNvSpPr txBox="1"/>
      </xdr:nvSpPr>
      <xdr:spPr>
        <a:xfrm>
          <a:off x="18421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143527</xdr:rowOff>
    </xdr:from>
    <xdr:ext cx="469744" cy="259045"/>
    <xdr:sp macro="" textlink="">
      <xdr:nvSpPr>
        <xdr:cNvPr id="611" name="n_1mainValue【保健センター・保健所】&#10;一人当たり面積"/>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143527</xdr:rowOff>
    </xdr:from>
    <xdr:ext cx="469744" cy="259045"/>
    <xdr:sp macro="" textlink="">
      <xdr:nvSpPr>
        <xdr:cNvPr id="612" name="n_2mainValue【保健センター・保健所】&#10;一人当たり面積"/>
        <xdr:cNvSpPr txBox="1"/>
      </xdr:nvSpPr>
      <xdr:spPr>
        <a:xfrm>
          <a:off x="20199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143527</xdr:rowOff>
    </xdr:from>
    <xdr:ext cx="469744" cy="259045"/>
    <xdr:sp macro="" textlink="">
      <xdr:nvSpPr>
        <xdr:cNvPr id="613" name="n_3mainValue【保健センター・保健所】&#10;一人当たり面積"/>
        <xdr:cNvSpPr txBox="1"/>
      </xdr:nvSpPr>
      <xdr:spPr>
        <a:xfrm>
          <a:off x="193104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86377</xdr:rowOff>
    </xdr:from>
    <xdr:ext cx="469744" cy="259045"/>
    <xdr:sp macro="" textlink="">
      <xdr:nvSpPr>
        <xdr:cNvPr id="614" name="n_4mainValue【保健センター・保健所】&#10;一人当たり面積"/>
        <xdr:cNvSpPr txBox="1"/>
      </xdr:nvSpPr>
      <xdr:spPr>
        <a:xfrm>
          <a:off x="18421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39" name="直線コネクタ 638"/>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40"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41" name="直線コネクタ 640"/>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42"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43" name="直線コネクタ 642"/>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644"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45" name="フローチャート: 判断 644"/>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46" name="フローチャート: 判断 645"/>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47" name="フローチャート: 判断 646"/>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48" name="フローチャート: 判断 647"/>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649" name="フローチャート: 判断 648"/>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5" name="楕円 654"/>
        <xdr:cNvSpPr/>
      </xdr:nvSpPr>
      <xdr:spPr>
        <a:xfrm>
          <a:off x="16268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47641</xdr:rowOff>
    </xdr:from>
    <xdr:ext cx="405111" cy="259045"/>
    <xdr:sp macro="" textlink="">
      <xdr:nvSpPr>
        <xdr:cNvPr id="656" name="【消防施設】&#10;有形固定資産減価償却率該当値テキスト"/>
        <xdr:cNvSpPr txBox="1"/>
      </xdr:nvSpPr>
      <xdr:spPr>
        <a:xfrm>
          <a:off x="16357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657" name="楕円 656"/>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78105</xdr:rowOff>
    </xdr:from>
    <xdr:to>
      <xdr:col>85</xdr:col>
      <xdr:colOff>127000</xdr:colOff>
      <xdr:row>83</xdr:row>
      <xdr:rowOff>120014</xdr:rowOff>
    </xdr:to>
    <xdr:cxnSp macro="">
      <xdr:nvCxnSpPr>
        <xdr:cNvPr id="658" name="直線コネクタ 657"/>
        <xdr:cNvCxnSpPr/>
      </xdr:nvCxnSpPr>
      <xdr:spPr>
        <a:xfrm>
          <a:off x="15481300" y="143084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156845</xdr:rowOff>
    </xdr:from>
    <xdr:to>
      <xdr:col>76</xdr:col>
      <xdr:colOff>165100</xdr:colOff>
      <xdr:row>83</xdr:row>
      <xdr:rowOff>86995</xdr:rowOff>
    </xdr:to>
    <xdr:sp macro="" textlink="">
      <xdr:nvSpPr>
        <xdr:cNvPr id="659" name="楕円 658"/>
        <xdr:cNvSpPr/>
      </xdr:nvSpPr>
      <xdr:spPr>
        <a:xfrm>
          <a:off x="14541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36195</xdr:rowOff>
    </xdr:from>
    <xdr:to>
      <xdr:col>81</xdr:col>
      <xdr:colOff>50800</xdr:colOff>
      <xdr:row>83</xdr:row>
      <xdr:rowOff>78105</xdr:rowOff>
    </xdr:to>
    <xdr:cxnSp macro="">
      <xdr:nvCxnSpPr>
        <xdr:cNvPr id="660" name="直線コネクタ 659"/>
        <xdr:cNvCxnSpPr/>
      </xdr:nvCxnSpPr>
      <xdr:spPr>
        <a:xfrm>
          <a:off x="14592300" y="14266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48261</xdr:rowOff>
    </xdr:from>
    <xdr:to>
      <xdr:col>72</xdr:col>
      <xdr:colOff>38100</xdr:colOff>
      <xdr:row>80</xdr:row>
      <xdr:rowOff>149861</xdr:rowOff>
    </xdr:to>
    <xdr:sp macro="" textlink="">
      <xdr:nvSpPr>
        <xdr:cNvPr id="661" name="楕円 660"/>
        <xdr:cNvSpPr/>
      </xdr:nvSpPr>
      <xdr:spPr>
        <a:xfrm>
          <a:off x="13652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99061</xdr:rowOff>
    </xdr:from>
    <xdr:to>
      <xdr:col>76</xdr:col>
      <xdr:colOff>114300</xdr:colOff>
      <xdr:row>83</xdr:row>
      <xdr:rowOff>36195</xdr:rowOff>
    </xdr:to>
    <xdr:cxnSp macro="">
      <xdr:nvCxnSpPr>
        <xdr:cNvPr id="662" name="直線コネクタ 661"/>
        <xdr:cNvCxnSpPr/>
      </xdr:nvCxnSpPr>
      <xdr:spPr>
        <a:xfrm>
          <a:off x="13703300" y="13815061"/>
          <a:ext cx="889000" cy="4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663" name="楕円 662"/>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99061</xdr:rowOff>
    </xdr:from>
    <xdr:to>
      <xdr:col>71</xdr:col>
      <xdr:colOff>177800</xdr:colOff>
      <xdr:row>82</xdr:row>
      <xdr:rowOff>123825</xdr:rowOff>
    </xdr:to>
    <xdr:cxnSp macro="">
      <xdr:nvCxnSpPr>
        <xdr:cNvPr id="664" name="直線コネクタ 663"/>
        <xdr:cNvCxnSpPr/>
      </xdr:nvCxnSpPr>
      <xdr:spPr>
        <a:xfrm flipV="1">
          <a:off x="12814300" y="13815061"/>
          <a:ext cx="889000" cy="36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65"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66"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667"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668" name="n_4aveValue【消防施設】&#10;有形固定資産減価償却率"/>
        <xdr:cNvSpPr txBox="1"/>
      </xdr:nvSpPr>
      <xdr:spPr>
        <a:xfrm>
          <a:off x="12611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120032</xdr:rowOff>
    </xdr:from>
    <xdr:ext cx="405111" cy="259045"/>
    <xdr:sp macro="" textlink="">
      <xdr:nvSpPr>
        <xdr:cNvPr id="669" name="n_1mainValue【消防施設】&#10;有形固定資産減価償却率"/>
        <xdr:cNvSpPr txBox="1"/>
      </xdr:nvSpPr>
      <xdr:spPr>
        <a:xfrm>
          <a:off x="15266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670" name="n_2mainValue【消防施設】&#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166388</xdr:rowOff>
    </xdr:from>
    <xdr:ext cx="405111" cy="259045"/>
    <xdr:sp macro="" textlink="">
      <xdr:nvSpPr>
        <xdr:cNvPr id="671" name="n_3mainValue【消防施設】&#10;有形固定資産減価償却率"/>
        <xdr:cNvSpPr txBox="1"/>
      </xdr:nvSpPr>
      <xdr:spPr>
        <a:xfrm>
          <a:off x="13500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672" name="n_4mainValue【消防施設】&#10;有形固定資産減価償却率"/>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96" name="直線コネクタ 695"/>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8" name="直線コネクタ 69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699"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00" name="直線コネクタ 699"/>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01"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02" name="フローチャート: 判断 701"/>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03" name="フローチャート: 判断 702"/>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04" name="フローチャート: 判断 703"/>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5" name="フローチャート: 判断 704"/>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06" name="フローチャート: 判断 705"/>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12" name="楕円 711"/>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713" name="【消防施設】&#10;一人当たり面積該当値テキスト"/>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14" name="楕円 713"/>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715" name="直線コネクタ 714"/>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716" name="楕円 715"/>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11430</xdr:rowOff>
    </xdr:to>
    <xdr:cxnSp macro="">
      <xdr:nvCxnSpPr>
        <xdr:cNvPr id="717" name="直線コネクタ 716"/>
        <xdr:cNvCxnSpPr/>
      </xdr:nvCxnSpPr>
      <xdr:spPr>
        <a:xfrm>
          <a:off x="20434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18" name="楕円 717"/>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11430</xdr:rowOff>
    </xdr:to>
    <xdr:cxnSp macro="">
      <xdr:nvCxnSpPr>
        <xdr:cNvPr id="719" name="直線コネクタ 718"/>
        <xdr:cNvCxnSpPr/>
      </xdr:nvCxnSpPr>
      <xdr:spPr>
        <a:xfrm>
          <a:off x="19545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0" name="楕円 719"/>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15239</xdr:rowOff>
    </xdr:to>
    <xdr:cxnSp macro="">
      <xdr:nvCxnSpPr>
        <xdr:cNvPr id="721" name="直線コネクタ 720"/>
        <xdr:cNvCxnSpPr/>
      </xdr:nvCxnSpPr>
      <xdr:spPr>
        <a:xfrm flipV="1">
          <a:off x="18656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22"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23"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24"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25"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26"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727"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28" name="n_3mainValue【消防施設】&#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29"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55" name="直線コネクタ 754"/>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58"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59" name="直線コネクタ 758"/>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760" name="【庁舎】&#10;有形固定資産減価償却率平均値テキスト"/>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1" name="フローチャート: 判断 760"/>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2" name="フローチャート: 判断 761"/>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63" name="フローチャート: 判断 762"/>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64" name="フローチャート: 判断 763"/>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765" name="フローチャート: 判断 764"/>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771" name="楕円 770"/>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772" name="【庁舎】&#10;有形固定資産減価償却率該当値テキスト"/>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84182</xdr:rowOff>
    </xdr:from>
    <xdr:to>
      <xdr:col>81</xdr:col>
      <xdr:colOff>101600</xdr:colOff>
      <xdr:row>104</xdr:row>
      <xdr:rowOff>14332</xdr:rowOff>
    </xdr:to>
    <xdr:sp macro="" textlink="">
      <xdr:nvSpPr>
        <xdr:cNvPr id="773" name="楕円 772"/>
        <xdr:cNvSpPr/>
      </xdr:nvSpPr>
      <xdr:spPr>
        <a:xfrm>
          <a:off x="15430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134982</xdr:rowOff>
    </xdr:from>
    <xdr:to>
      <xdr:col>85</xdr:col>
      <xdr:colOff>127000</xdr:colOff>
      <xdr:row>103</xdr:row>
      <xdr:rowOff>159476</xdr:rowOff>
    </xdr:to>
    <xdr:cxnSp macro="">
      <xdr:nvCxnSpPr>
        <xdr:cNvPr id="774" name="直線コネクタ 773"/>
        <xdr:cNvCxnSpPr/>
      </xdr:nvCxnSpPr>
      <xdr:spPr>
        <a:xfrm>
          <a:off x="15481300" y="1779433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775" name="楕円 774"/>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134982</xdr:rowOff>
    </xdr:to>
    <xdr:cxnSp macro="">
      <xdr:nvCxnSpPr>
        <xdr:cNvPr id="776" name="直線コネクタ 775"/>
        <xdr:cNvCxnSpPr/>
      </xdr:nvCxnSpPr>
      <xdr:spPr>
        <a:xfrm>
          <a:off x="14592300" y="177698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777" name="楕円 776"/>
        <xdr:cNvSpPr/>
      </xdr:nvSpPr>
      <xdr:spPr>
        <a:xfrm>
          <a:off x="1365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110489</xdr:rowOff>
    </xdr:to>
    <xdr:cxnSp macro="">
      <xdr:nvCxnSpPr>
        <xdr:cNvPr id="778" name="直線コネクタ 777"/>
        <xdr:cNvCxnSpPr/>
      </xdr:nvCxnSpPr>
      <xdr:spPr>
        <a:xfrm>
          <a:off x="13703300" y="177535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xdr:rowOff>
    </xdr:from>
    <xdr:to>
      <xdr:col>67</xdr:col>
      <xdr:colOff>101600</xdr:colOff>
      <xdr:row>103</xdr:row>
      <xdr:rowOff>117202</xdr:rowOff>
    </xdr:to>
    <xdr:sp macro="" textlink="">
      <xdr:nvSpPr>
        <xdr:cNvPr id="779" name="楕円 778"/>
        <xdr:cNvSpPr/>
      </xdr:nvSpPr>
      <xdr:spPr>
        <a:xfrm>
          <a:off x="12763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66402</xdr:rowOff>
    </xdr:from>
    <xdr:to>
      <xdr:col>71</xdr:col>
      <xdr:colOff>177800</xdr:colOff>
      <xdr:row>103</xdr:row>
      <xdr:rowOff>94162</xdr:rowOff>
    </xdr:to>
    <xdr:cxnSp macro="">
      <xdr:nvCxnSpPr>
        <xdr:cNvPr id="780" name="直線コネクタ 779"/>
        <xdr:cNvCxnSpPr/>
      </xdr:nvCxnSpPr>
      <xdr:spPr>
        <a:xfrm>
          <a:off x="12814300" y="177257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781"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82"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783"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142620</xdr:rowOff>
    </xdr:from>
    <xdr:ext cx="405111" cy="259045"/>
    <xdr:sp macro="" textlink="">
      <xdr:nvSpPr>
        <xdr:cNvPr id="784" name="n_4aveValue【庁舎】&#10;有形固定資産減価償却率"/>
        <xdr:cNvSpPr txBox="1"/>
      </xdr:nvSpPr>
      <xdr:spPr>
        <a:xfrm>
          <a:off x="12611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30859</xdr:rowOff>
    </xdr:from>
    <xdr:ext cx="405111" cy="259045"/>
    <xdr:sp macro="" textlink="">
      <xdr:nvSpPr>
        <xdr:cNvPr id="785" name="n_1mainValue【庁舎】&#10;有形固定資産減価償却率"/>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786" name="n_2mainValue【庁舎】&#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161489</xdr:rowOff>
    </xdr:from>
    <xdr:ext cx="405111" cy="259045"/>
    <xdr:sp macro="" textlink="">
      <xdr:nvSpPr>
        <xdr:cNvPr id="787" name="n_3mainValue【庁舎】&#10;有形固定資産減価償却率"/>
        <xdr:cNvSpPr txBox="1"/>
      </xdr:nvSpPr>
      <xdr:spPr>
        <a:xfrm>
          <a:off x="13500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133729</xdr:rowOff>
    </xdr:from>
    <xdr:ext cx="405111" cy="259045"/>
    <xdr:sp macro="" textlink="">
      <xdr:nvSpPr>
        <xdr:cNvPr id="788" name="n_4mainValue【庁舎】&#10;有形固定資産減価償却率"/>
        <xdr:cNvSpPr txBox="1"/>
      </xdr:nvSpPr>
      <xdr:spPr>
        <a:xfrm>
          <a:off x="12611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12" name="直線コネクタ 811"/>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13"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14" name="直線コネクタ 813"/>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15"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16" name="直線コネクタ 81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17" name="【庁舎】&#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18" name="フローチャート: 判断 817"/>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19" name="フローチャート: 判断 818"/>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20" name="フローチャート: 判断 819"/>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21" name="フローチャート: 判断 820"/>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822" name="フローチャート: 判断 821"/>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28" name="楕円 827"/>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29" name="【庁舎】&#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30" name="楕円 829"/>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31" name="直線コネクタ 830"/>
        <xdr:cNvCxnSpPr/>
      </xdr:nvCxnSpPr>
      <xdr:spPr>
        <a:xfrm>
          <a:off x="21323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32" name="楕円 831"/>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33" name="直線コネクタ 832"/>
        <xdr:cNvCxnSpPr/>
      </xdr:nvCxnSpPr>
      <xdr:spPr>
        <a:xfrm>
          <a:off x="20434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34" name="楕円 833"/>
        <xdr:cNvSpPr/>
      </xdr:nvSpPr>
      <xdr:spPr>
        <a:xfrm>
          <a:off x="19494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105</xdr:row>
      <xdr:rowOff>0</xdr:rowOff>
    </xdr:to>
    <xdr:cxnSp macro="">
      <xdr:nvCxnSpPr>
        <xdr:cNvPr id="835" name="直線コネクタ 834"/>
        <xdr:cNvCxnSpPr/>
      </xdr:nvCxnSpPr>
      <xdr:spPr>
        <a:xfrm flipV="1">
          <a:off x="19545300" y="17998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836" name="楕円 835"/>
        <xdr:cNvSpPr/>
      </xdr:nvSpPr>
      <xdr:spPr>
        <a:xfrm>
          <a:off x="18605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105</xdr:row>
      <xdr:rowOff>0</xdr:rowOff>
    </xdr:to>
    <xdr:cxnSp macro="">
      <xdr:nvCxnSpPr>
        <xdr:cNvPr id="837" name="直線コネクタ 836"/>
        <xdr:cNvCxnSpPr/>
      </xdr:nvCxnSpPr>
      <xdr:spPr>
        <a:xfrm>
          <a:off x="18656300" y="17998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38" name="n_1aveValue【庁舎】&#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39" name="n_2aveValue【庁舎】&#10;一人当たり面積"/>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40" name="n_3ave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76216</xdr:rowOff>
    </xdr:from>
    <xdr:ext cx="469744" cy="259045"/>
    <xdr:sp macro="" textlink="">
      <xdr:nvSpPr>
        <xdr:cNvPr id="841" name="n_4aveValue【庁舎】&#10;一人当たり面積"/>
        <xdr:cNvSpPr txBox="1"/>
      </xdr:nvSpPr>
      <xdr:spPr>
        <a:xfrm>
          <a:off x="18421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42" name="n_1main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43" name="n_2mainValue【庁舎】&#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844" name="n_3mainValue【庁舎】&#10;一人当たり面積"/>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845" name="n_4mainValue【庁舎】&#10;一人当たり面積"/>
        <xdr:cNvSpPr txBox="1"/>
      </xdr:nvSpPr>
      <xdr:spPr>
        <a:xfrm>
          <a:off x="18421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年度に「公共施設白書」「施設保全計画」、平成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年度に「施設整備プログラム」を策定しており、これらに基づき、施設の長寿命化と安全性確保のため、改修工事等を計画的に実施していくことしている。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等については、施設整備プログラムにおいて、今後大規模改修時期に入っていくため、現状においては年を追うごとに有形固定資産減価償却率は緩やかに上昇していくこととなる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については、令和２年度に改修（高効率照明工事）を行ったが、全体としては有形固定資産減価償却率は緩やかに上昇している。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7"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8" t="s">
        <v>
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6"/>
      <c r="DK1" s="186"/>
      <c r="DL1" s="186"/>
      <c r="DM1" s="186"/>
      <c r="DN1" s="186"/>
      <c r="DO1" s="186"/>
    </row>
    <row r="2" spans="1:119" ht="24.75" thickBot="1" x14ac:dyDescent="0.2">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9" t="s">
        <v>
82</v>
      </c>
      <c r="C3" s="650"/>
      <c r="D3" s="650"/>
      <c r="E3" s="651"/>
      <c r="F3" s="651"/>
      <c r="G3" s="651"/>
      <c r="H3" s="651"/>
      <c r="I3" s="651"/>
      <c r="J3" s="651"/>
      <c r="K3" s="651"/>
      <c r="L3" s="651" t="s">
        <v>
83</v>
      </c>
      <c r="M3" s="651"/>
      <c r="N3" s="651"/>
      <c r="O3" s="651"/>
      <c r="P3" s="651"/>
      <c r="Q3" s="651"/>
      <c r="R3" s="654"/>
      <c r="S3" s="654"/>
      <c r="T3" s="654"/>
      <c r="U3" s="654"/>
      <c r="V3" s="655"/>
      <c r="W3" s="545" t="s">
        <v>
84</v>
      </c>
      <c r="X3" s="546"/>
      <c r="Y3" s="546"/>
      <c r="Z3" s="546"/>
      <c r="AA3" s="546"/>
      <c r="AB3" s="650"/>
      <c r="AC3" s="654" t="s">
        <v>
85</v>
      </c>
      <c r="AD3" s="546"/>
      <c r="AE3" s="546"/>
      <c r="AF3" s="546"/>
      <c r="AG3" s="546"/>
      <c r="AH3" s="546"/>
      <c r="AI3" s="546"/>
      <c r="AJ3" s="546"/>
      <c r="AK3" s="546"/>
      <c r="AL3" s="616"/>
      <c r="AM3" s="545" t="s">
        <v>
86</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87</v>
      </c>
      <c r="BO3" s="546"/>
      <c r="BP3" s="546"/>
      <c r="BQ3" s="546"/>
      <c r="BR3" s="546"/>
      <c r="BS3" s="546"/>
      <c r="BT3" s="546"/>
      <c r="BU3" s="616"/>
      <c r="BV3" s="545" t="s">
        <v>
88</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89</v>
      </c>
      <c r="CU3" s="546"/>
      <c r="CV3" s="546"/>
      <c r="CW3" s="546"/>
      <c r="CX3" s="546"/>
      <c r="CY3" s="546"/>
      <c r="CZ3" s="546"/>
      <c r="DA3" s="616"/>
      <c r="DB3" s="545" t="s">
        <v>
90</v>
      </c>
      <c r="DC3" s="546"/>
      <c r="DD3" s="546"/>
      <c r="DE3" s="546"/>
      <c r="DF3" s="546"/>
      <c r="DG3" s="546"/>
      <c r="DH3" s="546"/>
      <c r="DI3" s="616"/>
      <c r="DJ3" s="185"/>
      <c r="DK3" s="185"/>
      <c r="DL3" s="185"/>
      <c r="DM3" s="185"/>
      <c r="DN3" s="185"/>
      <c r="DO3" s="185"/>
    </row>
    <row r="4" spans="1:119" ht="18.75" customHeight="1" x14ac:dyDescent="0.15">
      <c r="A4" s="186"/>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91</v>
      </c>
      <c r="AZ4" s="459"/>
      <c r="BA4" s="459"/>
      <c r="BB4" s="459"/>
      <c r="BC4" s="459"/>
      <c r="BD4" s="459"/>
      <c r="BE4" s="459"/>
      <c r="BF4" s="459"/>
      <c r="BG4" s="459"/>
      <c r="BH4" s="459"/>
      <c r="BI4" s="459"/>
      <c r="BJ4" s="459"/>
      <c r="BK4" s="459"/>
      <c r="BL4" s="459"/>
      <c r="BM4" s="460"/>
      <c r="BN4" s="461">
        <v>
44385281</v>
      </c>
      <c r="BO4" s="462"/>
      <c r="BP4" s="462"/>
      <c r="BQ4" s="462"/>
      <c r="BR4" s="462"/>
      <c r="BS4" s="462"/>
      <c r="BT4" s="462"/>
      <c r="BU4" s="463"/>
      <c r="BV4" s="461">
        <v>
43066758</v>
      </c>
      <c r="BW4" s="462"/>
      <c r="BX4" s="462"/>
      <c r="BY4" s="462"/>
      <c r="BZ4" s="462"/>
      <c r="CA4" s="462"/>
      <c r="CB4" s="462"/>
      <c r="CC4" s="463"/>
      <c r="CD4" s="642" t="s">
        <v>
92</v>
      </c>
      <c r="CE4" s="643"/>
      <c r="CF4" s="643"/>
      <c r="CG4" s="643"/>
      <c r="CH4" s="643"/>
      <c r="CI4" s="643"/>
      <c r="CJ4" s="643"/>
      <c r="CK4" s="643"/>
      <c r="CL4" s="643"/>
      <c r="CM4" s="643"/>
      <c r="CN4" s="643"/>
      <c r="CO4" s="643"/>
      <c r="CP4" s="643"/>
      <c r="CQ4" s="643"/>
      <c r="CR4" s="643"/>
      <c r="CS4" s="644"/>
      <c r="CT4" s="645">
        <v>
7.6</v>
      </c>
      <c r="CU4" s="646"/>
      <c r="CV4" s="646"/>
      <c r="CW4" s="646"/>
      <c r="CX4" s="646"/>
      <c r="CY4" s="646"/>
      <c r="CZ4" s="646"/>
      <c r="DA4" s="647"/>
      <c r="DB4" s="645">
        <v>
8.1</v>
      </c>
      <c r="DC4" s="646"/>
      <c r="DD4" s="646"/>
      <c r="DE4" s="646"/>
      <c r="DF4" s="646"/>
      <c r="DG4" s="646"/>
      <c r="DH4" s="646"/>
      <c r="DI4" s="647"/>
      <c r="DJ4" s="185"/>
      <c r="DK4" s="185"/>
      <c r="DL4" s="185"/>
      <c r="DM4" s="185"/>
      <c r="DN4" s="185"/>
      <c r="DO4" s="185"/>
    </row>
    <row r="5" spans="1:119" ht="18.75" customHeight="1" x14ac:dyDescent="0.15">
      <c r="A5" s="186"/>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93</v>
      </c>
      <c r="AN5" s="440"/>
      <c r="AO5" s="440"/>
      <c r="AP5" s="440"/>
      <c r="AQ5" s="440"/>
      <c r="AR5" s="440"/>
      <c r="AS5" s="440"/>
      <c r="AT5" s="441"/>
      <c r="AU5" s="523" t="s">
        <v>
94</v>
      </c>
      <c r="AV5" s="524"/>
      <c r="AW5" s="524"/>
      <c r="AX5" s="524"/>
      <c r="AY5" s="446" t="s">
        <v>
95</v>
      </c>
      <c r="AZ5" s="447"/>
      <c r="BA5" s="447"/>
      <c r="BB5" s="447"/>
      <c r="BC5" s="447"/>
      <c r="BD5" s="447"/>
      <c r="BE5" s="447"/>
      <c r="BF5" s="447"/>
      <c r="BG5" s="447"/>
      <c r="BH5" s="447"/>
      <c r="BI5" s="447"/>
      <c r="BJ5" s="447"/>
      <c r="BK5" s="447"/>
      <c r="BL5" s="447"/>
      <c r="BM5" s="448"/>
      <c r="BN5" s="466">
        <v>
42328829</v>
      </c>
      <c r="BO5" s="467"/>
      <c r="BP5" s="467"/>
      <c r="BQ5" s="467"/>
      <c r="BR5" s="467"/>
      <c r="BS5" s="467"/>
      <c r="BT5" s="467"/>
      <c r="BU5" s="468"/>
      <c r="BV5" s="466">
        <v>
41059311</v>
      </c>
      <c r="BW5" s="467"/>
      <c r="BX5" s="467"/>
      <c r="BY5" s="467"/>
      <c r="BZ5" s="467"/>
      <c r="CA5" s="467"/>
      <c r="CB5" s="467"/>
      <c r="CC5" s="468"/>
      <c r="CD5" s="475" t="s">
        <v>
96</v>
      </c>
      <c r="CE5" s="476"/>
      <c r="CF5" s="476"/>
      <c r="CG5" s="476"/>
      <c r="CH5" s="476"/>
      <c r="CI5" s="476"/>
      <c r="CJ5" s="476"/>
      <c r="CK5" s="476"/>
      <c r="CL5" s="476"/>
      <c r="CM5" s="476"/>
      <c r="CN5" s="476"/>
      <c r="CO5" s="476"/>
      <c r="CP5" s="476"/>
      <c r="CQ5" s="476"/>
      <c r="CR5" s="476"/>
      <c r="CS5" s="477"/>
      <c r="CT5" s="436">
        <v>
93.7</v>
      </c>
      <c r="CU5" s="437"/>
      <c r="CV5" s="437"/>
      <c r="CW5" s="437"/>
      <c r="CX5" s="437"/>
      <c r="CY5" s="437"/>
      <c r="CZ5" s="437"/>
      <c r="DA5" s="438"/>
      <c r="DB5" s="436">
        <v>
94.5</v>
      </c>
      <c r="DC5" s="437"/>
      <c r="DD5" s="437"/>
      <c r="DE5" s="437"/>
      <c r="DF5" s="437"/>
      <c r="DG5" s="437"/>
      <c r="DH5" s="437"/>
      <c r="DI5" s="438"/>
      <c r="DJ5" s="185"/>
      <c r="DK5" s="185"/>
      <c r="DL5" s="185"/>
      <c r="DM5" s="185"/>
      <c r="DN5" s="185"/>
      <c r="DO5" s="185"/>
    </row>
    <row r="6" spans="1:119" ht="18.75" customHeight="1" x14ac:dyDescent="0.15">
      <c r="A6" s="186"/>
      <c r="B6" s="622" t="s">
        <v>
97</v>
      </c>
      <c r="C6" s="480"/>
      <c r="D6" s="480"/>
      <c r="E6" s="623"/>
      <c r="F6" s="623"/>
      <c r="G6" s="623"/>
      <c r="H6" s="623"/>
      <c r="I6" s="623"/>
      <c r="J6" s="623"/>
      <c r="K6" s="623"/>
      <c r="L6" s="623" t="s">
        <v>
98</v>
      </c>
      <c r="M6" s="623"/>
      <c r="N6" s="623"/>
      <c r="O6" s="623"/>
      <c r="P6" s="623"/>
      <c r="Q6" s="623"/>
      <c r="R6" s="504"/>
      <c r="S6" s="504"/>
      <c r="T6" s="504"/>
      <c r="U6" s="504"/>
      <c r="V6" s="629"/>
      <c r="W6" s="557" t="s">
        <v>
99</v>
      </c>
      <c r="X6" s="479"/>
      <c r="Y6" s="479"/>
      <c r="Z6" s="479"/>
      <c r="AA6" s="479"/>
      <c r="AB6" s="480"/>
      <c r="AC6" s="634" t="s">
        <v>
100</v>
      </c>
      <c r="AD6" s="635"/>
      <c r="AE6" s="635"/>
      <c r="AF6" s="635"/>
      <c r="AG6" s="635"/>
      <c r="AH6" s="635"/>
      <c r="AI6" s="635"/>
      <c r="AJ6" s="635"/>
      <c r="AK6" s="635"/>
      <c r="AL6" s="636"/>
      <c r="AM6" s="535" t="s">
        <v>
101</v>
      </c>
      <c r="AN6" s="440"/>
      <c r="AO6" s="440"/>
      <c r="AP6" s="440"/>
      <c r="AQ6" s="440"/>
      <c r="AR6" s="440"/>
      <c r="AS6" s="440"/>
      <c r="AT6" s="441"/>
      <c r="AU6" s="523" t="s">
        <v>
94</v>
      </c>
      <c r="AV6" s="524"/>
      <c r="AW6" s="524"/>
      <c r="AX6" s="524"/>
      <c r="AY6" s="446" t="s">
        <v>
102</v>
      </c>
      <c r="AZ6" s="447"/>
      <c r="BA6" s="447"/>
      <c r="BB6" s="447"/>
      <c r="BC6" s="447"/>
      <c r="BD6" s="447"/>
      <c r="BE6" s="447"/>
      <c r="BF6" s="447"/>
      <c r="BG6" s="447"/>
      <c r="BH6" s="447"/>
      <c r="BI6" s="447"/>
      <c r="BJ6" s="447"/>
      <c r="BK6" s="447"/>
      <c r="BL6" s="447"/>
      <c r="BM6" s="448"/>
      <c r="BN6" s="466">
        <v>
2056452</v>
      </c>
      <c r="BO6" s="467"/>
      <c r="BP6" s="467"/>
      <c r="BQ6" s="467"/>
      <c r="BR6" s="467"/>
      <c r="BS6" s="467"/>
      <c r="BT6" s="467"/>
      <c r="BU6" s="468"/>
      <c r="BV6" s="466">
        <v>
2007447</v>
      </c>
      <c r="BW6" s="467"/>
      <c r="BX6" s="467"/>
      <c r="BY6" s="467"/>
      <c r="BZ6" s="467"/>
      <c r="CA6" s="467"/>
      <c r="CB6" s="467"/>
      <c r="CC6" s="468"/>
      <c r="CD6" s="475" t="s">
        <v>
103</v>
      </c>
      <c r="CE6" s="476"/>
      <c r="CF6" s="476"/>
      <c r="CG6" s="476"/>
      <c r="CH6" s="476"/>
      <c r="CI6" s="476"/>
      <c r="CJ6" s="476"/>
      <c r="CK6" s="476"/>
      <c r="CL6" s="476"/>
      <c r="CM6" s="476"/>
      <c r="CN6" s="476"/>
      <c r="CO6" s="476"/>
      <c r="CP6" s="476"/>
      <c r="CQ6" s="476"/>
      <c r="CR6" s="476"/>
      <c r="CS6" s="477"/>
      <c r="CT6" s="619">
        <v>
100.4</v>
      </c>
      <c r="CU6" s="620"/>
      <c r="CV6" s="620"/>
      <c r="CW6" s="620"/>
      <c r="CX6" s="620"/>
      <c r="CY6" s="620"/>
      <c r="CZ6" s="620"/>
      <c r="DA6" s="621"/>
      <c r="DB6" s="619">
        <v>
102.3</v>
      </c>
      <c r="DC6" s="620"/>
      <c r="DD6" s="620"/>
      <c r="DE6" s="620"/>
      <c r="DF6" s="620"/>
      <c r="DG6" s="620"/>
      <c r="DH6" s="620"/>
      <c r="DI6" s="621"/>
      <c r="DJ6" s="185"/>
      <c r="DK6" s="185"/>
      <c r="DL6" s="185"/>
      <c r="DM6" s="185"/>
      <c r="DN6" s="185"/>
      <c r="DO6" s="185"/>
    </row>
    <row r="7" spans="1:119" ht="18.75" customHeight="1" x14ac:dyDescent="0.15">
      <c r="A7" s="186"/>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104</v>
      </c>
      <c r="AN7" s="440"/>
      <c r="AO7" s="440"/>
      <c r="AP7" s="440"/>
      <c r="AQ7" s="440"/>
      <c r="AR7" s="440"/>
      <c r="AS7" s="440"/>
      <c r="AT7" s="441"/>
      <c r="AU7" s="523" t="s">
        <v>
105</v>
      </c>
      <c r="AV7" s="524"/>
      <c r="AW7" s="524"/>
      <c r="AX7" s="524"/>
      <c r="AY7" s="446" t="s">
        <v>
106</v>
      </c>
      <c r="AZ7" s="447"/>
      <c r="BA7" s="447"/>
      <c r="BB7" s="447"/>
      <c r="BC7" s="447"/>
      <c r="BD7" s="447"/>
      <c r="BE7" s="447"/>
      <c r="BF7" s="447"/>
      <c r="BG7" s="447"/>
      <c r="BH7" s="447"/>
      <c r="BI7" s="447"/>
      <c r="BJ7" s="447"/>
      <c r="BK7" s="447"/>
      <c r="BL7" s="447"/>
      <c r="BM7" s="448"/>
      <c r="BN7" s="466">
        <v>
333662</v>
      </c>
      <c r="BO7" s="467"/>
      <c r="BP7" s="467"/>
      <c r="BQ7" s="467"/>
      <c r="BR7" s="467"/>
      <c r="BS7" s="467"/>
      <c r="BT7" s="467"/>
      <c r="BU7" s="468"/>
      <c r="BV7" s="466">
        <v>
169549</v>
      </c>
      <c r="BW7" s="467"/>
      <c r="BX7" s="467"/>
      <c r="BY7" s="467"/>
      <c r="BZ7" s="467"/>
      <c r="CA7" s="467"/>
      <c r="CB7" s="467"/>
      <c r="CC7" s="468"/>
      <c r="CD7" s="475" t="s">
        <v>
107</v>
      </c>
      <c r="CE7" s="476"/>
      <c r="CF7" s="476"/>
      <c r="CG7" s="476"/>
      <c r="CH7" s="476"/>
      <c r="CI7" s="476"/>
      <c r="CJ7" s="476"/>
      <c r="CK7" s="476"/>
      <c r="CL7" s="476"/>
      <c r="CM7" s="476"/>
      <c r="CN7" s="476"/>
      <c r="CO7" s="476"/>
      <c r="CP7" s="476"/>
      <c r="CQ7" s="476"/>
      <c r="CR7" s="476"/>
      <c r="CS7" s="477"/>
      <c r="CT7" s="466">
        <v>
22592602</v>
      </c>
      <c r="CU7" s="467"/>
      <c r="CV7" s="467"/>
      <c r="CW7" s="467"/>
      <c r="CX7" s="467"/>
      <c r="CY7" s="467"/>
      <c r="CZ7" s="467"/>
      <c r="DA7" s="468"/>
      <c r="DB7" s="466">
        <v>
22705798</v>
      </c>
      <c r="DC7" s="467"/>
      <c r="DD7" s="467"/>
      <c r="DE7" s="467"/>
      <c r="DF7" s="467"/>
      <c r="DG7" s="467"/>
      <c r="DH7" s="467"/>
      <c r="DI7" s="468"/>
      <c r="DJ7" s="185"/>
      <c r="DK7" s="185"/>
      <c r="DL7" s="185"/>
      <c r="DM7" s="185"/>
      <c r="DN7" s="185"/>
      <c r="DO7" s="185"/>
    </row>
    <row r="8" spans="1:119" ht="18.75" customHeight="1" thickBot="1" x14ac:dyDescent="0.2">
      <c r="A8" s="186"/>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108</v>
      </c>
      <c r="AN8" s="440"/>
      <c r="AO8" s="440"/>
      <c r="AP8" s="440"/>
      <c r="AQ8" s="440"/>
      <c r="AR8" s="440"/>
      <c r="AS8" s="440"/>
      <c r="AT8" s="441"/>
      <c r="AU8" s="523" t="s">
        <v>
109</v>
      </c>
      <c r="AV8" s="524"/>
      <c r="AW8" s="524"/>
      <c r="AX8" s="524"/>
      <c r="AY8" s="446" t="s">
        <v>
110</v>
      </c>
      <c r="AZ8" s="447"/>
      <c r="BA8" s="447"/>
      <c r="BB8" s="447"/>
      <c r="BC8" s="447"/>
      <c r="BD8" s="447"/>
      <c r="BE8" s="447"/>
      <c r="BF8" s="447"/>
      <c r="BG8" s="447"/>
      <c r="BH8" s="447"/>
      <c r="BI8" s="447"/>
      <c r="BJ8" s="447"/>
      <c r="BK8" s="447"/>
      <c r="BL8" s="447"/>
      <c r="BM8" s="448"/>
      <c r="BN8" s="466">
        <v>
1722790</v>
      </c>
      <c r="BO8" s="467"/>
      <c r="BP8" s="467"/>
      <c r="BQ8" s="467"/>
      <c r="BR8" s="467"/>
      <c r="BS8" s="467"/>
      <c r="BT8" s="467"/>
      <c r="BU8" s="468"/>
      <c r="BV8" s="466">
        <v>
1837898</v>
      </c>
      <c r="BW8" s="467"/>
      <c r="BX8" s="467"/>
      <c r="BY8" s="467"/>
      <c r="BZ8" s="467"/>
      <c r="CA8" s="467"/>
      <c r="CB8" s="467"/>
      <c r="CC8" s="468"/>
      <c r="CD8" s="475" t="s">
        <v>
111</v>
      </c>
      <c r="CE8" s="476"/>
      <c r="CF8" s="476"/>
      <c r="CG8" s="476"/>
      <c r="CH8" s="476"/>
      <c r="CI8" s="476"/>
      <c r="CJ8" s="476"/>
      <c r="CK8" s="476"/>
      <c r="CL8" s="476"/>
      <c r="CM8" s="476"/>
      <c r="CN8" s="476"/>
      <c r="CO8" s="476"/>
      <c r="CP8" s="476"/>
      <c r="CQ8" s="476"/>
      <c r="CR8" s="476"/>
      <c r="CS8" s="477"/>
      <c r="CT8" s="579">
        <v>
0.84</v>
      </c>
      <c r="CU8" s="580"/>
      <c r="CV8" s="580"/>
      <c r="CW8" s="580"/>
      <c r="CX8" s="580"/>
      <c r="CY8" s="580"/>
      <c r="CZ8" s="580"/>
      <c r="DA8" s="581"/>
      <c r="DB8" s="579">
        <v>
0.84</v>
      </c>
      <c r="DC8" s="580"/>
      <c r="DD8" s="580"/>
      <c r="DE8" s="580"/>
      <c r="DF8" s="580"/>
      <c r="DG8" s="580"/>
      <c r="DH8" s="580"/>
      <c r="DI8" s="581"/>
      <c r="DJ8" s="185"/>
      <c r="DK8" s="185"/>
      <c r="DL8" s="185"/>
      <c r="DM8" s="185"/>
      <c r="DN8" s="185"/>
      <c r="DO8" s="185"/>
    </row>
    <row r="9" spans="1:119" ht="18.75" customHeight="1" thickBot="1" x14ac:dyDescent="0.2">
      <c r="A9" s="186"/>
      <c r="B9" s="608" t="s">
        <v>
112</v>
      </c>
      <c r="C9" s="609"/>
      <c r="D9" s="609"/>
      <c r="E9" s="609"/>
      <c r="F9" s="609"/>
      <c r="G9" s="609"/>
      <c r="H9" s="609"/>
      <c r="I9" s="609"/>
      <c r="J9" s="609"/>
      <c r="K9" s="529"/>
      <c r="L9" s="610" t="s">
        <v>
113</v>
      </c>
      <c r="M9" s="611"/>
      <c r="N9" s="611"/>
      <c r="O9" s="611"/>
      <c r="P9" s="611"/>
      <c r="Q9" s="612"/>
      <c r="R9" s="613">
        <v>
116632</v>
      </c>
      <c r="S9" s="614"/>
      <c r="T9" s="614"/>
      <c r="U9" s="614"/>
      <c r="V9" s="615"/>
      <c r="W9" s="545" t="s">
        <v>
114</v>
      </c>
      <c r="X9" s="546"/>
      <c r="Y9" s="546"/>
      <c r="Z9" s="546"/>
      <c r="AA9" s="546"/>
      <c r="AB9" s="546"/>
      <c r="AC9" s="546"/>
      <c r="AD9" s="546"/>
      <c r="AE9" s="546"/>
      <c r="AF9" s="546"/>
      <c r="AG9" s="546"/>
      <c r="AH9" s="546"/>
      <c r="AI9" s="546"/>
      <c r="AJ9" s="546"/>
      <c r="AK9" s="546"/>
      <c r="AL9" s="616"/>
      <c r="AM9" s="535" t="s">
        <v>
115</v>
      </c>
      <c r="AN9" s="440"/>
      <c r="AO9" s="440"/>
      <c r="AP9" s="440"/>
      <c r="AQ9" s="440"/>
      <c r="AR9" s="440"/>
      <c r="AS9" s="440"/>
      <c r="AT9" s="441"/>
      <c r="AU9" s="523" t="s">
        <v>
94</v>
      </c>
      <c r="AV9" s="524"/>
      <c r="AW9" s="524"/>
      <c r="AX9" s="524"/>
      <c r="AY9" s="446" t="s">
        <v>
116</v>
      </c>
      <c r="AZ9" s="447"/>
      <c r="BA9" s="447"/>
      <c r="BB9" s="447"/>
      <c r="BC9" s="447"/>
      <c r="BD9" s="447"/>
      <c r="BE9" s="447"/>
      <c r="BF9" s="447"/>
      <c r="BG9" s="447"/>
      <c r="BH9" s="447"/>
      <c r="BI9" s="447"/>
      <c r="BJ9" s="447"/>
      <c r="BK9" s="447"/>
      <c r="BL9" s="447"/>
      <c r="BM9" s="448"/>
      <c r="BN9" s="466">
        <v>
-115108</v>
      </c>
      <c r="BO9" s="467"/>
      <c r="BP9" s="467"/>
      <c r="BQ9" s="467"/>
      <c r="BR9" s="467"/>
      <c r="BS9" s="467"/>
      <c r="BT9" s="467"/>
      <c r="BU9" s="468"/>
      <c r="BV9" s="466">
        <v>
1151070</v>
      </c>
      <c r="BW9" s="467"/>
      <c r="BX9" s="467"/>
      <c r="BY9" s="467"/>
      <c r="BZ9" s="467"/>
      <c r="CA9" s="467"/>
      <c r="CB9" s="467"/>
      <c r="CC9" s="468"/>
      <c r="CD9" s="475" t="s">
        <v>
117</v>
      </c>
      <c r="CE9" s="476"/>
      <c r="CF9" s="476"/>
      <c r="CG9" s="476"/>
      <c r="CH9" s="476"/>
      <c r="CI9" s="476"/>
      <c r="CJ9" s="476"/>
      <c r="CK9" s="476"/>
      <c r="CL9" s="476"/>
      <c r="CM9" s="476"/>
      <c r="CN9" s="476"/>
      <c r="CO9" s="476"/>
      <c r="CP9" s="476"/>
      <c r="CQ9" s="476"/>
      <c r="CR9" s="476"/>
      <c r="CS9" s="477"/>
      <c r="CT9" s="436">
        <v>
8</v>
      </c>
      <c r="CU9" s="437"/>
      <c r="CV9" s="437"/>
      <c r="CW9" s="437"/>
      <c r="CX9" s="437"/>
      <c r="CY9" s="437"/>
      <c r="CZ9" s="437"/>
      <c r="DA9" s="438"/>
      <c r="DB9" s="436">
        <v>
9.3000000000000007</v>
      </c>
      <c r="DC9" s="437"/>
      <c r="DD9" s="437"/>
      <c r="DE9" s="437"/>
      <c r="DF9" s="437"/>
      <c r="DG9" s="437"/>
      <c r="DH9" s="437"/>
      <c r="DI9" s="438"/>
      <c r="DJ9" s="185"/>
      <c r="DK9" s="185"/>
      <c r="DL9" s="185"/>
      <c r="DM9" s="185"/>
      <c r="DN9" s="185"/>
      <c r="DO9" s="185"/>
    </row>
    <row r="10" spans="1:119" ht="18.75" customHeight="1" thickBot="1" x14ac:dyDescent="0.2">
      <c r="A10" s="186"/>
      <c r="B10" s="608"/>
      <c r="C10" s="609"/>
      <c r="D10" s="609"/>
      <c r="E10" s="609"/>
      <c r="F10" s="609"/>
      <c r="G10" s="609"/>
      <c r="H10" s="609"/>
      <c r="I10" s="609"/>
      <c r="J10" s="609"/>
      <c r="K10" s="529"/>
      <c r="L10" s="439" t="s">
        <v>
118</v>
      </c>
      <c r="M10" s="440"/>
      <c r="N10" s="440"/>
      <c r="O10" s="440"/>
      <c r="P10" s="440"/>
      <c r="Q10" s="441"/>
      <c r="R10" s="442">
        <v>
116546</v>
      </c>
      <c r="S10" s="443"/>
      <c r="T10" s="443"/>
      <c r="U10" s="443"/>
      <c r="V10" s="445"/>
      <c r="W10" s="617"/>
      <c r="X10" s="428"/>
      <c r="Y10" s="428"/>
      <c r="Z10" s="428"/>
      <c r="AA10" s="428"/>
      <c r="AB10" s="428"/>
      <c r="AC10" s="428"/>
      <c r="AD10" s="428"/>
      <c r="AE10" s="428"/>
      <c r="AF10" s="428"/>
      <c r="AG10" s="428"/>
      <c r="AH10" s="428"/>
      <c r="AI10" s="428"/>
      <c r="AJ10" s="428"/>
      <c r="AK10" s="428"/>
      <c r="AL10" s="618"/>
      <c r="AM10" s="535" t="s">
        <v>
119</v>
      </c>
      <c r="AN10" s="440"/>
      <c r="AO10" s="440"/>
      <c r="AP10" s="440"/>
      <c r="AQ10" s="440"/>
      <c r="AR10" s="440"/>
      <c r="AS10" s="440"/>
      <c r="AT10" s="441"/>
      <c r="AU10" s="523" t="s">
        <v>
94</v>
      </c>
      <c r="AV10" s="524"/>
      <c r="AW10" s="524"/>
      <c r="AX10" s="524"/>
      <c r="AY10" s="446" t="s">
        <v>
120</v>
      </c>
      <c r="AZ10" s="447"/>
      <c r="BA10" s="447"/>
      <c r="BB10" s="447"/>
      <c r="BC10" s="447"/>
      <c r="BD10" s="447"/>
      <c r="BE10" s="447"/>
      <c r="BF10" s="447"/>
      <c r="BG10" s="447"/>
      <c r="BH10" s="447"/>
      <c r="BI10" s="447"/>
      <c r="BJ10" s="447"/>
      <c r="BK10" s="447"/>
      <c r="BL10" s="447"/>
      <c r="BM10" s="448"/>
      <c r="BN10" s="466">
        <v>
919070</v>
      </c>
      <c r="BO10" s="467"/>
      <c r="BP10" s="467"/>
      <c r="BQ10" s="467"/>
      <c r="BR10" s="467"/>
      <c r="BS10" s="467"/>
      <c r="BT10" s="467"/>
      <c r="BU10" s="468"/>
      <c r="BV10" s="466">
        <v>
231098</v>
      </c>
      <c r="BW10" s="467"/>
      <c r="BX10" s="467"/>
      <c r="BY10" s="467"/>
      <c r="BZ10" s="467"/>
      <c r="CA10" s="467"/>
      <c r="CB10" s="467"/>
      <c r="CC10" s="468"/>
      <c r="CD10" s="190" t="s">
        <v>
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8"/>
      <c r="C11" s="609"/>
      <c r="D11" s="609"/>
      <c r="E11" s="609"/>
      <c r="F11" s="609"/>
      <c r="G11" s="609"/>
      <c r="H11" s="609"/>
      <c r="I11" s="609"/>
      <c r="J11" s="609"/>
      <c r="K11" s="529"/>
      <c r="L11" s="512" t="s">
        <v>
122</v>
      </c>
      <c r="M11" s="513"/>
      <c r="N11" s="513"/>
      <c r="O11" s="513"/>
      <c r="P11" s="513"/>
      <c r="Q11" s="514"/>
      <c r="R11" s="605" t="s">
        <v>
123</v>
      </c>
      <c r="S11" s="606"/>
      <c r="T11" s="606"/>
      <c r="U11" s="606"/>
      <c r="V11" s="607"/>
      <c r="W11" s="617"/>
      <c r="X11" s="428"/>
      <c r="Y11" s="428"/>
      <c r="Z11" s="428"/>
      <c r="AA11" s="428"/>
      <c r="AB11" s="428"/>
      <c r="AC11" s="428"/>
      <c r="AD11" s="428"/>
      <c r="AE11" s="428"/>
      <c r="AF11" s="428"/>
      <c r="AG11" s="428"/>
      <c r="AH11" s="428"/>
      <c r="AI11" s="428"/>
      <c r="AJ11" s="428"/>
      <c r="AK11" s="428"/>
      <c r="AL11" s="618"/>
      <c r="AM11" s="535" t="s">
        <v>
124</v>
      </c>
      <c r="AN11" s="440"/>
      <c r="AO11" s="440"/>
      <c r="AP11" s="440"/>
      <c r="AQ11" s="440"/>
      <c r="AR11" s="440"/>
      <c r="AS11" s="440"/>
      <c r="AT11" s="441"/>
      <c r="AU11" s="523" t="s">
        <v>
94</v>
      </c>
      <c r="AV11" s="524"/>
      <c r="AW11" s="524"/>
      <c r="AX11" s="524"/>
      <c r="AY11" s="446" t="s">
        <v>
125</v>
      </c>
      <c r="AZ11" s="447"/>
      <c r="BA11" s="447"/>
      <c r="BB11" s="447"/>
      <c r="BC11" s="447"/>
      <c r="BD11" s="447"/>
      <c r="BE11" s="447"/>
      <c r="BF11" s="447"/>
      <c r="BG11" s="447"/>
      <c r="BH11" s="447"/>
      <c r="BI11" s="447"/>
      <c r="BJ11" s="447"/>
      <c r="BK11" s="447"/>
      <c r="BL11" s="447"/>
      <c r="BM11" s="448"/>
      <c r="BN11" s="466">
        <v>
0</v>
      </c>
      <c r="BO11" s="467"/>
      <c r="BP11" s="467"/>
      <c r="BQ11" s="467"/>
      <c r="BR11" s="467"/>
      <c r="BS11" s="467"/>
      <c r="BT11" s="467"/>
      <c r="BU11" s="468"/>
      <c r="BV11" s="466">
        <v>
10000</v>
      </c>
      <c r="BW11" s="467"/>
      <c r="BX11" s="467"/>
      <c r="BY11" s="467"/>
      <c r="BZ11" s="467"/>
      <c r="CA11" s="467"/>
      <c r="CB11" s="467"/>
      <c r="CC11" s="468"/>
      <c r="CD11" s="475" t="s">
        <v>
126</v>
      </c>
      <c r="CE11" s="476"/>
      <c r="CF11" s="476"/>
      <c r="CG11" s="476"/>
      <c r="CH11" s="476"/>
      <c r="CI11" s="476"/>
      <c r="CJ11" s="476"/>
      <c r="CK11" s="476"/>
      <c r="CL11" s="476"/>
      <c r="CM11" s="476"/>
      <c r="CN11" s="476"/>
      <c r="CO11" s="476"/>
      <c r="CP11" s="476"/>
      <c r="CQ11" s="476"/>
      <c r="CR11" s="476"/>
      <c r="CS11" s="477"/>
      <c r="CT11" s="579" t="s">
        <v>
127</v>
      </c>
      <c r="CU11" s="580"/>
      <c r="CV11" s="580"/>
      <c r="CW11" s="580"/>
      <c r="CX11" s="580"/>
      <c r="CY11" s="580"/>
      <c r="CZ11" s="580"/>
      <c r="DA11" s="581"/>
      <c r="DB11" s="579" t="s">
        <v>
128</v>
      </c>
      <c r="DC11" s="580"/>
      <c r="DD11" s="580"/>
      <c r="DE11" s="580"/>
      <c r="DF11" s="580"/>
      <c r="DG11" s="580"/>
      <c r="DH11" s="580"/>
      <c r="DI11" s="581"/>
      <c r="DJ11" s="185"/>
      <c r="DK11" s="185"/>
      <c r="DL11" s="185"/>
      <c r="DM11" s="185"/>
      <c r="DN11" s="185"/>
      <c r="DO11" s="185"/>
    </row>
    <row r="12" spans="1:119" ht="18.75" customHeight="1" x14ac:dyDescent="0.15">
      <c r="A12" s="186"/>
      <c r="B12" s="582" t="s">
        <v>
129</v>
      </c>
      <c r="C12" s="583"/>
      <c r="D12" s="583"/>
      <c r="E12" s="583"/>
      <c r="F12" s="583"/>
      <c r="G12" s="583"/>
      <c r="H12" s="583"/>
      <c r="I12" s="583"/>
      <c r="J12" s="583"/>
      <c r="K12" s="584"/>
      <c r="L12" s="591" t="s">
        <v>
130</v>
      </c>
      <c r="M12" s="592"/>
      <c r="N12" s="592"/>
      <c r="O12" s="592"/>
      <c r="P12" s="592"/>
      <c r="Q12" s="593"/>
      <c r="R12" s="594">
        <v>
116916</v>
      </c>
      <c r="S12" s="595"/>
      <c r="T12" s="595"/>
      <c r="U12" s="595"/>
      <c r="V12" s="596"/>
      <c r="W12" s="597" t="s">
        <v>
1</v>
      </c>
      <c r="X12" s="524"/>
      <c r="Y12" s="524"/>
      <c r="Z12" s="524"/>
      <c r="AA12" s="524"/>
      <c r="AB12" s="598"/>
      <c r="AC12" s="599" t="s">
        <v>
131</v>
      </c>
      <c r="AD12" s="600"/>
      <c r="AE12" s="600"/>
      <c r="AF12" s="600"/>
      <c r="AG12" s="601"/>
      <c r="AH12" s="599" t="s">
        <v>
132</v>
      </c>
      <c r="AI12" s="600"/>
      <c r="AJ12" s="600"/>
      <c r="AK12" s="600"/>
      <c r="AL12" s="602"/>
      <c r="AM12" s="535" t="s">
        <v>
133</v>
      </c>
      <c r="AN12" s="440"/>
      <c r="AO12" s="440"/>
      <c r="AP12" s="440"/>
      <c r="AQ12" s="440"/>
      <c r="AR12" s="440"/>
      <c r="AS12" s="440"/>
      <c r="AT12" s="441"/>
      <c r="AU12" s="523" t="s">
        <v>
134</v>
      </c>
      <c r="AV12" s="524"/>
      <c r="AW12" s="524"/>
      <c r="AX12" s="524"/>
      <c r="AY12" s="446" t="s">
        <v>
135</v>
      </c>
      <c r="AZ12" s="447"/>
      <c r="BA12" s="447"/>
      <c r="BB12" s="447"/>
      <c r="BC12" s="447"/>
      <c r="BD12" s="447"/>
      <c r="BE12" s="447"/>
      <c r="BF12" s="447"/>
      <c r="BG12" s="447"/>
      <c r="BH12" s="447"/>
      <c r="BI12" s="447"/>
      <c r="BJ12" s="447"/>
      <c r="BK12" s="447"/>
      <c r="BL12" s="447"/>
      <c r="BM12" s="448"/>
      <c r="BN12" s="466">
        <v>
1393056</v>
      </c>
      <c r="BO12" s="467"/>
      <c r="BP12" s="467"/>
      <c r="BQ12" s="467"/>
      <c r="BR12" s="467"/>
      <c r="BS12" s="467"/>
      <c r="BT12" s="467"/>
      <c r="BU12" s="468"/>
      <c r="BV12" s="466">
        <v>
1363608</v>
      </c>
      <c r="BW12" s="467"/>
      <c r="BX12" s="467"/>
      <c r="BY12" s="467"/>
      <c r="BZ12" s="467"/>
      <c r="CA12" s="467"/>
      <c r="CB12" s="467"/>
      <c r="CC12" s="468"/>
      <c r="CD12" s="475" t="s">
        <v>
136</v>
      </c>
      <c r="CE12" s="476"/>
      <c r="CF12" s="476"/>
      <c r="CG12" s="476"/>
      <c r="CH12" s="476"/>
      <c r="CI12" s="476"/>
      <c r="CJ12" s="476"/>
      <c r="CK12" s="476"/>
      <c r="CL12" s="476"/>
      <c r="CM12" s="476"/>
      <c r="CN12" s="476"/>
      <c r="CO12" s="476"/>
      <c r="CP12" s="476"/>
      <c r="CQ12" s="476"/>
      <c r="CR12" s="476"/>
      <c r="CS12" s="477"/>
      <c r="CT12" s="579" t="s">
        <v>
137</v>
      </c>
      <c r="CU12" s="580"/>
      <c r="CV12" s="580"/>
      <c r="CW12" s="580"/>
      <c r="CX12" s="580"/>
      <c r="CY12" s="580"/>
      <c r="CZ12" s="580"/>
      <c r="DA12" s="581"/>
      <c r="DB12" s="579" t="s">
        <v>
137</v>
      </c>
      <c r="DC12" s="580"/>
      <c r="DD12" s="580"/>
      <c r="DE12" s="580"/>
      <c r="DF12" s="580"/>
      <c r="DG12" s="580"/>
      <c r="DH12" s="580"/>
      <c r="DI12" s="581"/>
      <c r="DJ12" s="185"/>
      <c r="DK12" s="185"/>
      <c r="DL12" s="185"/>
      <c r="DM12" s="185"/>
      <c r="DN12" s="185"/>
      <c r="DO12" s="185"/>
    </row>
    <row r="13" spans="1:119" ht="18.75" customHeight="1" x14ac:dyDescent="0.15">
      <c r="A13" s="186"/>
      <c r="B13" s="585"/>
      <c r="C13" s="586"/>
      <c r="D13" s="586"/>
      <c r="E13" s="586"/>
      <c r="F13" s="586"/>
      <c r="G13" s="586"/>
      <c r="H13" s="586"/>
      <c r="I13" s="586"/>
      <c r="J13" s="586"/>
      <c r="K13" s="587"/>
      <c r="L13" s="196"/>
      <c r="M13" s="566" t="s">
        <v>
138</v>
      </c>
      <c r="N13" s="567"/>
      <c r="O13" s="567"/>
      <c r="P13" s="567"/>
      <c r="Q13" s="568"/>
      <c r="R13" s="569">
        <v>
114695</v>
      </c>
      <c r="S13" s="570"/>
      <c r="T13" s="570"/>
      <c r="U13" s="570"/>
      <c r="V13" s="571"/>
      <c r="W13" s="557" t="s">
        <v>
139</v>
      </c>
      <c r="X13" s="479"/>
      <c r="Y13" s="479"/>
      <c r="Z13" s="479"/>
      <c r="AA13" s="479"/>
      <c r="AB13" s="480"/>
      <c r="AC13" s="442">
        <v>
596</v>
      </c>
      <c r="AD13" s="443"/>
      <c r="AE13" s="443"/>
      <c r="AF13" s="443"/>
      <c r="AG13" s="444"/>
      <c r="AH13" s="442">
        <v>
603</v>
      </c>
      <c r="AI13" s="443"/>
      <c r="AJ13" s="443"/>
      <c r="AK13" s="443"/>
      <c r="AL13" s="445"/>
      <c r="AM13" s="535" t="s">
        <v>
140</v>
      </c>
      <c r="AN13" s="440"/>
      <c r="AO13" s="440"/>
      <c r="AP13" s="440"/>
      <c r="AQ13" s="440"/>
      <c r="AR13" s="440"/>
      <c r="AS13" s="440"/>
      <c r="AT13" s="441"/>
      <c r="AU13" s="523" t="s">
        <v>
141</v>
      </c>
      <c r="AV13" s="524"/>
      <c r="AW13" s="524"/>
      <c r="AX13" s="524"/>
      <c r="AY13" s="446" t="s">
        <v>
142</v>
      </c>
      <c r="AZ13" s="447"/>
      <c r="BA13" s="447"/>
      <c r="BB13" s="447"/>
      <c r="BC13" s="447"/>
      <c r="BD13" s="447"/>
      <c r="BE13" s="447"/>
      <c r="BF13" s="447"/>
      <c r="BG13" s="447"/>
      <c r="BH13" s="447"/>
      <c r="BI13" s="447"/>
      <c r="BJ13" s="447"/>
      <c r="BK13" s="447"/>
      <c r="BL13" s="447"/>
      <c r="BM13" s="448"/>
      <c r="BN13" s="466">
        <v>
-589094</v>
      </c>
      <c r="BO13" s="467"/>
      <c r="BP13" s="467"/>
      <c r="BQ13" s="467"/>
      <c r="BR13" s="467"/>
      <c r="BS13" s="467"/>
      <c r="BT13" s="467"/>
      <c r="BU13" s="468"/>
      <c r="BV13" s="466">
        <v>
28560</v>
      </c>
      <c r="BW13" s="467"/>
      <c r="BX13" s="467"/>
      <c r="BY13" s="467"/>
      <c r="BZ13" s="467"/>
      <c r="CA13" s="467"/>
      <c r="CB13" s="467"/>
      <c r="CC13" s="468"/>
      <c r="CD13" s="475" t="s">
        <v>
143</v>
      </c>
      <c r="CE13" s="476"/>
      <c r="CF13" s="476"/>
      <c r="CG13" s="476"/>
      <c r="CH13" s="476"/>
      <c r="CI13" s="476"/>
      <c r="CJ13" s="476"/>
      <c r="CK13" s="476"/>
      <c r="CL13" s="476"/>
      <c r="CM13" s="476"/>
      <c r="CN13" s="476"/>
      <c r="CO13" s="476"/>
      <c r="CP13" s="476"/>
      <c r="CQ13" s="476"/>
      <c r="CR13" s="476"/>
      <c r="CS13" s="477"/>
      <c r="CT13" s="436">
        <v>
0.3</v>
      </c>
      <c r="CU13" s="437"/>
      <c r="CV13" s="437"/>
      <c r="CW13" s="437"/>
      <c r="CX13" s="437"/>
      <c r="CY13" s="437"/>
      <c r="CZ13" s="437"/>
      <c r="DA13" s="438"/>
      <c r="DB13" s="436">
        <v>
0.2</v>
      </c>
      <c r="DC13" s="437"/>
      <c r="DD13" s="437"/>
      <c r="DE13" s="437"/>
      <c r="DF13" s="437"/>
      <c r="DG13" s="437"/>
      <c r="DH13" s="437"/>
      <c r="DI13" s="438"/>
      <c r="DJ13" s="185"/>
      <c r="DK13" s="185"/>
      <c r="DL13" s="185"/>
      <c r="DM13" s="185"/>
      <c r="DN13" s="185"/>
      <c r="DO13" s="185"/>
    </row>
    <row r="14" spans="1:119" ht="18.75" customHeight="1" thickBot="1" x14ac:dyDescent="0.2">
      <c r="A14" s="186"/>
      <c r="B14" s="585"/>
      <c r="C14" s="586"/>
      <c r="D14" s="586"/>
      <c r="E14" s="586"/>
      <c r="F14" s="586"/>
      <c r="G14" s="586"/>
      <c r="H14" s="586"/>
      <c r="I14" s="586"/>
      <c r="J14" s="586"/>
      <c r="K14" s="587"/>
      <c r="L14" s="559" t="s">
        <v>
144</v>
      </c>
      <c r="M14" s="603"/>
      <c r="N14" s="603"/>
      <c r="O14" s="603"/>
      <c r="P14" s="603"/>
      <c r="Q14" s="604"/>
      <c r="R14" s="569">
        <v>
116896</v>
      </c>
      <c r="S14" s="570"/>
      <c r="T14" s="570"/>
      <c r="U14" s="570"/>
      <c r="V14" s="571"/>
      <c r="W14" s="572"/>
      <c r="X14" s="482"/>
      <c r="Y14" s="482"/>
      <c r="Z14" s="482"/>
      <c r="AA14" s="482"/>
      <c r="AB14" s="483"/>
      <c r="AC14" s="562">
        <v>
1.3</v>
      </c>
      <c r="AD14" s="563"/>
      <c r="AE14" s="563"/>
      <c r="AF14" s="563"/>
      <c r="AG14" s="564"/>
      <c r="AH14" s="562">
        <v>
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145</v>
      </c>
      <c r="CE14" s="473"/>
      <c r="CF14" s="473"/>
      <c r="CG14" s="473"/>
      <c r="CH14" s="473"/>
      <c r="CI14" s="473"/>
      <c r="CJ14" s="473"/>
      <c r="CK14" s="473"/>
      <c r="CL14" s="473"/>
      <c r="CM14" s="473"/>
      <c r="CN14" s="473"/>
      <c r="CO14" s="473"/>
      <c r="CP14" s="473"/>
      <c r="CQ14" s="473"/>
      <c r="CR14" s="473"/>
      <c r="CS14" s="474"/>
      <c r="CT14" s="573" t="s">
        <v>
146</v>
      </c>
      <c r="CU14" s="574"/>
      <c r="CV14" s="574"/>
      <c r="CW14" s="574"/>
      <c r="CX14" s="574"/>
      <c r="CY14" s="574"/>
      <c r="CZ14" s="574"/>
      <c r="DA14" s="575"/>
      <c r="DB14" s="573" t="s">
        <v>
137</v>
      </c>
      <c r="DC14" s="574"/>
      <c r="DD14" s="574"/>
      <c r="DE14" s="574"/>
      <c r="DF14" s="574"/>
      <c r="DG14" s="574"/>
      <c r="DH14" s="574"/>
      <c r="DI14" s="575"/>
      <c r="DJ14" s="185"/>
      <c r="DK14" s="185"/>
      <c r="DL14" s="185"/>
      <c r="DM14" s="185"/>
      <c r="DN14" s="185"/>
      <c r="DO14" s="185"/>
    </row>
    <row r="15" spans="1:119" ht="18.75" customHeight="1" x14ac:dyDescent="0.15">
      <c r="A15" s="186"/>
      <c r="B15" s="585"/>
      <c r="C15" s="586"/>
      <c r="D15" s="586"/>
      <c r="E15" s="586"/>
      <c r="F15" s="586"/>
      <c r="G15" s="586"/>
      <c r="H15" s="586"/>
      <c r="I15" s="586"/>
      <c r="J15" s="586"/>
      <c r="K15" s="587"/>
      <c r="L15" s="196"/>
      <c r="M15" s="566" t="s">
        <v>
138</v>
      </c>
      <c r="N15" s="567"/>
      <c r="O15" s="567"/>
      <c r="P15" s="567"/>
      <c r="Q15" s="568"/>
      <c r="R15" s="569">
        <v>
114804</v>
      </c>
      <c r="S15" s="570"/>
      <c r="T15" s="570"/>
      <c r="U15" s="570"/>
      <c r="V15" s="571"/>
      <c r="W15" s="557" t="s">
        <v>
147</v>
      </c>
      <c r="X15" s="479"/>
      <c r="Y15" s="479"/>
      <c r="Z15" s="479"/>
      <c r="AA15" s="479"/>
      <c r="AB15" s="480"/>
      <c r="AC15" s="442">
        <v>
9004</v>
      </c>
      <c r="AD15" s="443"/>
      <c r="AE15" s="443"/>
      <c r="AF15" s="443"/>
      <c r="AG15" s="444"/>
      <c r="AH15" s="442">
        <v>
8841</v>
      </c>
      <c r="AI15" s="443"/>
      <c r="AJ15" s="443"/>
      <c r="AK15" s="443"/>
      <c r="AL15" s="445"/>
      <c r="AM15" s="535"/>
      <c r="AN15" s="440"/>
      <c r="AO15" s="440"/>
      <c r="AP15" s="440"/>
      <c r="AQ15" s="440"/>
      <c r="AR15" s="440"/>
      <c r="AS15" s="440"/>
      <c r="AT15" s="441"/>
      <c r="AU15" s="523"/>
      <c r="AV15" s="524"/>
      <c r="AW15" s="524"/>
      <c r="AX15" s="524"/>
      <c r="AY15" s="458" t="s">
        <v>
148</v>
      </c>
      <c r="AZ15" s="459"/>
      <c r="BA15" s="459"/>
      <c r="BB15" s="459"/>
      <c r="BC15" s="459"/>
      <c r="BD15" s="459"/>
      <c r="BE15" s="459"/>
      <c r="BF15" s="459"/>
      <c r="BG15" s="459"/>
      <c r="BH15" s="459"/>
      <c r="BI15" s="459"/>
      <c r="BJ15" s="459"/>
      <c r="BK15" s="459"/>
      <c r="BL15" s="459"/>
      <c r="BM15" s="460"/>
      <c r="BN15" s="461">
        <v>
14195736</v>
      </c>
      <c r="BO15" s="462"/>
      <c r="BP15" s="462"/>
      <c r="BQ15" s="462"/>
      <c r="BR15" s="462"/>
      <c r="BS15" s="462"/>
      <c r="BT15" s="462"/>
      <c r="BU15" s="463"/>
      <c r="BV15" s="461">
        <v>
14168899</v>
      </c>
      <c r="BW15" s="462"/>
      <c r="BX15" s="462"/>
      <c r="BY15" s="462"/>
      <c r="BZ15" s="462"/>
      <c r="CA15" s="462"/>
      <c r="CB15" s="462"/>
      <c r="CC15" s="463"/>
      <c r="CD15" s="576" t="s">
        <v>
149</v>
      </c>
      <c r="CE15" s="577"/>
      <c r="CF15" s="577"/>
      <c r="CG15" s="577"/>
      <c r="CH15" s="577"/>
      <c r="CI15" s="577"/>
      <c r="CJ15" s="577"/>
      <c r="CK15" s="577"/>
      <c r="CL15" s="577"/>
      <c r="CM15" s="577"/>
      <c r="CN15" s="577"/>
      <c r="CO15" s="577"/>
      <c r="CP15" s="577"/>
      <c r="CQ15" s="577"/>
      <c r="CR15" s="577"/>
      <c r="CS15" s="57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5"/>
      <c r="C16" s="586"/>
      <c r="D16" s="586"/>
      <c r="E16" s="586"/>
      <c r="F16" s="586"/>
      <c r="G16" s="586"/>
      <c r="H16" s="586"/>
      <c r="I16" s="586"/>
      <c r="J16" s="586"/>
      <c r="K16" s="587"/>
      <c r="L16" s="559" t="s">
        <v>
150</v>
      </c>
      <c r="M16" s="560"/>
      <c r="N16" s="560"/>
      <c r="O16" s="560"/>
      <c r="P16" s="560"/>
      <c r="Q16" s="561"/>
      <c r="R16" s="554" t="s">
        <v>
151</v>
      </c>
      <c r="S16" s="555"/>
      <c r="T16" s="555"/>
      <c r="U16" s="555"/>
      <c r="V16" s="556"/>
      <c r="W16" s="572"/>
      <c r="X16" s="482"/>
      <c r="Y16" s="482"/>
      <c r="Z16" s="482"/>
      <c r="AA16" s="482"/>
      <c r="AB16" s="483"/>
      <c r="AC16" s="562">
        <v>
18.899999999999999</v>
      </c>
      <c r="AD16" s="563"/>
      <c r="AE16" s="563"/>
      <c r="AF16" s="563"/>
      <c r="AG16" s="564"/>
      <c r="AH16" s="562">
        <v>
19.3</v>
      </c>
      <c r="AI16" s="563"/>
      <c r="AJ16" s="563"/>
      <c r="AK16" s="563"/>
      <c r="AL16" s="565"/>
      <c r="AM16" s="535"/>
      <c r="AN16" s="440"/>
      <c r="AO16" s="440"/>
      <c r="AP16" s="440"/>
      <c r="AQ16" s="440"/>
      <c r="AR16" s="440"/>
      <c r="AS16" s="440"/>
      <c r="AT16" s="441"/>
      <c r="AU16" s="523"/>
      <c r="AV16" s="524"/>
      <c r="AW16" s="524"/>
      <c r="AX16" s="524"/>
      <c r="AY16" s="446" t="s">
        <v>
152</v>
      </c>
      <c r="AZ16" s="447"/>
      <c r="BA16" s="447"/>
      <c r="BB16" s="447"/>
      <c r="BC16" s="447"/>
      <c r="BD16" s="447"/>
      <c r="BE16" s="447"/>
      <c r="BF16" s="447"/>
      <c r="BG16" s="447"/>
      <c r="BH16" s="447"/>
      <c r="BI16" s="447"/>
      <c r="BJ16" s="447"/>
      <c r="BK16" s="447"/>
      <c r="BL16" s="447"/>
      <c r="BM16" s="448"/>
      <c r="BN16" s="466">
        <v>
17062546</v>
      </c>
      <c r="BO16" s="467"/>
      <c r="BP16" s="467"/>
      <c r="BQ16" s="467"/>
      <c r="BR16" s="467"/>
      <c r="BS16" s="467"/>
      <c r="BT16" s="467"/>
      <c r="BU16" s="468"/>
      <c r="BV16" s="466">
        <v>
16898575</v>
      </c>
      <c r="BW16" s="467"/>
      <c r="BX16" s="467"/>
      <c r="BY16" s="467"/>
      <c r="BZ16" s="467"/>
      <c r="CA16" s="467"/>
      <c r="CB16" s="467"/>
      <c r="CC16" s="468"/>
      <c r="CD16" s="200"/>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5"/>
      <c r="DK16" s="185"/>
      <c r="DL16" s="185"/>
      <c r="DM16" s="185"/>
      <c r="DN16" s="185"/>
      <c r="DO16" s="185"/>
    </row>
    <row r="17" spans="1:119" ht="18.75" customHeight="1" thickBot="1" x14ac:dyDescent="0.2">
      <c r="A17" s="186"/>
      <c r="B17" s="588"/>
      <c r="C17" s="589"/>
      <c r="D17" s="589"/>
      <c r="E17" s="589"/>
      <c r="F17" s="589"/>
      <c r="G17" s="589"/>
      <c r="H17" s="589"/>
      <c r="I17" s="589"/>
      <c r="J17" s="589"/>
      <c r="K17" s="590"/>
      <c r="L17" s="201"/>
      <c r="M17" s="551" t="s">
        <v>
153</v>
      </c>
      <c r="N17" s="552"/>
      <c r="O17" s="552"/>
      <c r="P17" s="552"/>
      <c r="Q17" s="553"/>
      <c r="R17" s="554" t="s">
        <v>
154</v>
      </c>
      <c r="S17" s="555"/>
      <c r="T17" s="555"/>
      <c r="U17" s="555"/>
      <c r="V17" s="556"/>
      <c r="W17" s="557" t="s">
        <v>
155</v>
      </c>
      <c r="X17" s="479"/>
      <c r="Y17" s="479"/>
      <c r="Z17" s="479"/>
      <c r="AA17" s="479"/>
      <c r="AB17" s="480"/>
      <c r="AC17" s="442">
        <v>
37978</v>
      </c>
      <c r="AD17" s="443"/>
      <c r="AE17" s="443"/>
      <c r="AF17" s="443"/>
      <c r="AG17" s="444"/>
      <c r="AH17" s="442">
        <v>
36254</v>
      </c>
      <c r="AI17" s="443"/>
      <c r="AJ17" s="443"/>
      <c r="AK17" s="443"/>
      <c r="AL17" s="445"/>
      <c r="AM17" s="535"/>
      <c r="AN17" s="440"/>
      <c r="AO17" s="440"/>
      <c r="AP17" s="440"/>
      <c r="AQ17" s="440"/>
      <c r="AR17" s="440"/>
      <c r="AS17" s="440"/>
      <c r="AT17" s="441"/>
      <c r="AU17" s="523"/>
      <c r="AV17" s="524"/>
      <c r="AW17" s="524"/>
      <c r="AX17" s="524"/>
      <c r="AY17" s="446" t="s">
        <v>
156</v>
      </c>
      <c r="AZ17" s="447"/>
      <c r="BA17" s="447"/>
      <c r="BB17" s="447"/>
      <c r="BC17" s="447"/>
      <c r="BD17" s="447"/>
      <c r="BE17" s="447"/>
      <c r="BF17" s="447"/>
      <c r="BG17" s="447"/>
      <c r="BH17" s="447"/>
      <c r="BI17" s="447"/>
      <c r="BJ17" s="447"/>
      <c r="BK17" s="447"/>
      <c r="BL17" s="447"/>
      <c r="BM17" s="448"/>
      <c r="BN17" s="466">
        <v>
18217380</v>
      </c>
      <c r="BO17" s="467"/>
      <c r="BP17" s="467"/>
      <c r="BQ17" s="467"/>
      <c r="BR17" s="467"/>
      <c r="BS17" s="467"/>
      <c r="BT17" s="467"/>
      <c r="BU17" s="468"/>
      <c r="BV17" s="466">
        <v>
18198980</v>
      </c>
      <c r="BW17" s="467"/>
      <c r="BX17" s="467"/>
      <c r="BY17" s="467"/>
      <c r="BZ17" s="467"/>
      <c r="CA17" s="467"/>
      <c r="CB17" s="467"/>
      <c r="CC17" s="468"/>
      <c r="CD17" s="200"/>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5"/>
      <c r="DK17" s="185"/>
      <c r="DL17" s="185"/>
      <c r="DM17" s="185"/>
      <c r="DN17" s="185"/>
      <c r="DO17" s="185"/>
    </row>
    <row r="18" spans="1:119" ht="18.75" customHeight="1" thickBot="1" x14ac:dyDescent="0.2">
      <c r="A18" s="186"/>
      <c r="B18" s="528" t="s">
        <v>
157</v>
      </c>
      <c r="C18" s="529"/>
      <c r="D18" s="529"/>
      <c r="E18" s="530"/>
      <c r="F18" s="530"/>
      <c r="G18" s="530"/>
      <c r="H18" s="530"/>
      <c r="I18" s="530"/>
      <c r="J18" s="530"/>
      <c r="K18" s="530"/>
      <c r="L18" s="531">
        <v>
12.88</v>
      </c>
      <c r="M18" s="531"/>
      <c r="N18" s="531"/>
      <c r="O18" s="531"/>
      <c r="P18" s="531"/>
      <c r="Q18" s="531"/>
      <c r="R18" s="532"/>
      <c r="S18" s="532"/>
      <c r="T18" s="532"/>
      <c r="U18" s="532"/>
      <c r="V18" s="533"/>
      <c r="W18" s="547"/>
      <c r="X18" s="548"/>
      <c r="Y18" s="548"/>
      <c r="Z18" s="548"/>
      <c r="AA18" s="548"/>
      <c r="AB18" s="558"/>
      <c r="AC18" s="430">
        <v>
79.8</v>
      </c>
      <c r="AD18" s="431"/>
      <c r="AE18" s="431"/>
      <c r="AF18" s="431"/>
      <c r="AG18" s="534"/>
      <c r="AH18" s="430">
        <v>
79.3</v>
      </c>
      <c r="AI18" s="431"/>
      <c r="AJ18" s="431"/>
      <c r="AK18" s="431"/>
      <c r="AL18" s="432"/>
      <c r="AM18" s="535"/>
      <c r="AN18" s="440"/>
      <c r="AO18" s="440"/>
      <c r="AP18" s="440"/>
      <c r="AQ18" s="440"/>
      <c r="AR18" s="440"/>
      <c r="AS18" s="440"/>
      <c r="AT18" s="441"/>
      <c r="AU18" s="523"/>
      <c r="AV18" s="524"/>
      <c r="AW18" s="524"/>
      <c r="AX18" s="524"/>
      <c r="AY18" s="446" t="s">
        <v>
158</v>
      </c>
      <c r="AZ18" s="447"/>
      <c r="BA18" s="447"/>
      <c r="BB18" s="447"/>
      <c r="BC18" s="447"/>
      <c r="BD18" s="447"/>
      <c r="BE18" s="447"/>
      <c r="BF18" s="447"/>
      <c r="BG18" s="447"/>
      <c r="BH18" s="447"/>
      <c r="BI18" s="447"/>
      <c r="BJ18" s="447"/>
      <c r="BK18" s="447"/>
      <c r="BL18" s="447"/>
      <c r="BM18" s="448"/>
      <c r="BN18" s="466">
        <v>
21629370</v>
      </c>
      <c r="BO18" s="467"/>
      <c r="BP18" s="467"/>
      <c r="BQ18" s="467"/>
      <c r="BR18" s="467"/>
      <c r="BS18" s="467"/>
      <c r="BT18" s="467"/>
      <c r="BU18" s="468"/>
      <c r="BV18" s="466">
        <v>
21675861</v>
      </c>
      <c r="BW18" s="467"/>
      <c r="BX18" s="467"/>
      <c r="BY18" s="467"/>
      <c r="BZ18" s="467"/>
      <c r="CA18" s="467"/>
      <c r="CB18" s="467"/>
      <c r="CC18" s="468"/>
      <c r="CD18" s="200"/>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5"/>
      <c r="DK18" s="185"/>
      <c r="DL18" s="185"/>
      <c r="DM18" s="185"/>
      <c r="DN18" s="185"/>
      <c r="DO18" s="185"/>
    </row>
    <row r="19" spans="1:119" ht="18.75" customHeight="1" thickBot="1" x14ac:dyDescent="0.2">
      <c r="A19" s="186"/>
      <c r="B19" s="528" t="s">
        <v>
159</v>
      </c>
      <c r="C19" s="529"/>
      <c r="D19" s="529"/>
      <c r="E19" s="530"/>
      <c r="F19" s="530"/>
      <c r="G19" s="530"/>
      <c r="H19" s="530"/>
      <c r="I19" s="530"/>
      <c r="J19" s="530"/>
      <c r="K19" s="530"/>
      <c r="L19" s="536">
        <v>
9055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160</v>
      </c>
      <c r="AZ19" s="447"/>
      <c r="BA19" s="447"/>
      <c r="BB19" s="447"/>
      <c r="BC19" s="447"/>
      <c r="BD19" s="447"/>
      <c r="BE19" s="447"/>
      <c r="BF19" s="447"/>
      <c r="BG19" s="447"/>
      <c r="BH19" s="447"/>
      <c r="BI19" s="447"/>
      <c r="BJ19" s="447"/>
      <c r="BK19" s="447"/>
      <c r="BL19" s="447"/>
      <c r="BM19" s="448"/>
      <c r="BN19" s="466">
        <v>
28274989</v>
      </c>
      <c r="BO19" s="467"/>
      <c r="BP19" s="467"/>
      <c r="BQ19" s="467"/>
      <c r="BR19" s="467"/>
      <c r="BS19" s="467"/>
      <c r="BT19" s="467"/>
      <c r="BU19" s="468"/>
      <c r="BV19" s="466">
        <v>
26834276</v>
      </c>
      <c r="BW19" s="467"/>
      <c r="BX19" s="467"/>
      <c r="BY19" s="467"/>
      <c r="BZ19" s="467"/>
      <c r="CA19" s="467"/>
      <c r="CB19" s="467"/>
      <c r="CC19" s="468"/>
      <c r="CD19" s="200"/>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5"/>
      <c r="DK19" s="185"/>
      <c r="DL19" s="185"/>
      <c r="DM19" s="185"/>
      <c r="DN19" s="185"/>
      <c r="DO19" s="185"/>
    </row>
    <row r="20" spans="1:119" ht="18.75" customHeight="1" thickBot="1" x14ac:dyDescent="0.2">
      <c r="A20" s="186"/>
      <c r="B20" s="528" t="s">
        <v>
161</v>
      </c>
      <c r="C20" s="529"/>
      <c r="D20" s="529"/>
      <c r="E20" s="530"/>
      <c r="F20" s="530"/>
      <c r="G20" s="530"/>
      <c r="H20" s="530"/>
      <c r="I20" s="530"/>
      <c r="J20" s="530"/>
      <c r="K20" s="530"/>
      <c r="L20" s="536">
        <v>
49902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0"/>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5"/>
      <c r="DK20" s="185"/>
      <c r="DL20" s="185"/>
      <c r="DM20" s="185"/>
      <c r="DN20" s="185"/>
      <c r="DO20" s="185"/>
    </row>
    <row r="21" spans="1:119" ht="18.75" customHeight="1" x14ac:dyDescent="0.15">
      <c r="A21" s="186"/>
      <c r="B21" s="525" t="s">
        <v>
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0"/>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5"/>
      <c r="DK21" s="185"/>
      <c r="DL21" s="185"/>
      <c r="DM21" s="185"/>
      <c r="DN21" s="185"/>
      <c r="DO21" s="185"/>
    </row>
    <row r="22" spans="1:119" ht="18.75" customHeight="1" thickBot="1" x14ac:dyDescent="0.2">
      <c r="A22" s="186"/>
      <c r="B22" s="495" t="s">
        <v>
163</v>
      </c>
      <c r="C22" s="496"/>
      <c r="D22" s="497"/>
      <c r="E22" s="504" t="s">
        <v>
1</v>
      </c>
      <c r="F22" s="479"/>
      <c r="G22" s="479"/>
      <c r="H22" s="479"/>
      <c r="I22" s="479"/>
      <c r="J22" s="479"/>
      <c r="K22" s="480"/>
      <c r="L22" s="504" t="s">
        <v>
164</v>
      </c>
      <c r="M22" s="479"/>
      <c r="N22" s="479"/>
      <c r="O22" s="479"/>
      <c r="P22" s="480"/>
      <c r="Q22" s="489" t="s">
        <v>
165</v>
      </c>
      <c r="R22" s="490"/>
      <c r="S22" s="490"/>
      <c r="T22" s="490"/>
      <c r="U22" s="490"/>
      <c r="V22" s="505"/>
      <c r="W22" s="507" t="s">
        <v>
166</v>
      </c>
      <c r="X22" s="496"/>
      <c r="Y22" s="497"/>
      <c r="Z22" s="504" t="s">
        <v>
1</v>
      </c>
      <c r="AA22" s="479"/>
      <c r="AB22" s="479"/>
      <c r="AC22" s="479"/>
      <c r="AD22" s="479"/>
      <c r="AE22" s="479"/>
      <c r="AF22" s="479"/>
      <c r="AG22" s="480"/>
      <c r="AH22" s="478" t="s">
        <v>
167</v>
      </c>
      <c r="AI22" s="479"/>
      <c r="AJ22" s="479"/>
      <c r="AK22" s="479"/>
      <c r="AL22" s="480"/>
      <c r="AM22" s="478" t="s">
        <v>
168</v>
      </c>
      <c r="AN22" s="484"/>
      <c r="AO22" s="484"/>
      <c r="AP22" s="484"/>
      <c r="AQ22" s="484"/>
      <c r="AR22" s="485"/>
      <c r="AS22" s="489" t="s">
        <v>
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0"/>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5"/>
      <c r="DK22" s="185"/>
      <c r="DL22" s="185"/>
      <c r="DM22" s="185"/>
      <c r="DN22" s="185"/>
      <c r="DO22" s="185"/>
    </row>
    <row r="23" spans="1:119" ht="18.75" customHeight="1" x14ac:dyDescent="0.15">
      <c r="A23" s="186"/>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169</v>
      </c>
      <c r="AZ23" s="459"/>
      <c r="BA23" s="459"/>
      <c r="BB23" s="459"/>
      <c r="BC23" s="459"/>
      <c r="BD23" s="459"/>
      <c r="BE23" s="459"/>
      <c r="BF23" s="459"/>
      <c r="BG23" s="459"/>
      <c r="BH23" s="459"/>
      <c r="BI23" s="459"/>
      <c r="BJ23" s="459"/>
      <c r="BK23" s="459"/>
      <c r="BL23" s="459"/>
      <c r="BM23" s="460"/>
      <c r="BN23" s="466">
        <v>
24917108</v>
      </c>
      <c r="BO23" s="467"/>
      <c r="BP23" s="467"/>
      <c r="BQ23" s="467"/>
      <c r="BR23" s="467"/>
      <c r="BS23" s="467"/>
      <c r="BT23" s="467"/>
      <c r="BU23" s="468"/>
      <c r="BV23" s="466">
        <v>
24713720</v>
      </c>
      <c r="BW23" s="467"/>
      <c r="BX23" s="467"/>
      <c r="BY23" s="467"/>
      <c r="BZ23" s="467"/>
      <c r="CA23" s="467"/>
      <c r="CB23" s="467"/>
      <c r="CC23" s="468"/>
      <c r="CD23" s="200"/>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5"/>
      <c r="DK23" s="185"/>
      <c r="DL23" s="185"/>
      <c r="DM23" s="185"/>
      <c r="DN23" s="185"/>
      <c r="DO23" s="185"/>
    </row>
    <row r="24" spans="1:119" ht="18.75" customHeight="1" thickBot="1" x14ac:dyDescent="0.2">
      <c r="A24" s="186"/>
      <c r="B24" s="498"/>
      <c r="C24" s="499"/>
      <c r="D24" s="500"/>
      <c r="E24" s="439" t="s">
        <v>
170</v>
      </c>
      <c r="F24" s="440"/>
      <c r="G24" s="440"/>
      <c r="H24" s="440"/>
      <c r="I24" s="440"/>
      <c r="J24" s="440"/>
      <c r="K24" s="441"/>
      <c r="L24" s="442">
        <v>
1</v>
      </c>
      <c r="M24" s="443"/>
      <c r="N24" s="443"/>
      <c r="O24" s="443"/>
      <c r="P24" s="444"/>
      <c r="Q24" s="442">
        <v>
9600</v>
      </c>
      <c r="R24" s="443"/>
      <c r="S24" s="443"/>
      <c r="T24" s="443"/>
      <c r="U24" s="443"/>
      <c r="V24" s="444"/>
      <c r="W24" s="508"/>
      <c r="X24" s="499"/>
      <c r="Y24" s="500"/>
      <c r="Z24" s="439" t="s">
        <v>
171</v>
      </c>
      <c r="AA24" s="440"/>
      <c r="AB24" s="440"/>
      <c r="AC24" s="440"/>
      <c r="AD24" s="440"/>
      <c r="AE24" s="440"/>
      <c r="AF24" s="440"/>
      <c r="AG24" s="441"/>
      <c r="AH24" s="442">
        <v>
539</v>
      </c>
      <c r="AI24" s="443"/>
      <c r="AJ24" s="443"/>
      <c r="AK24" s="443"/>
      <c r="AL24" s="444"/>
      <c r="AM24" s="442">
        <v>
1680063</v>
      </c>
      <c r="AN24" s="443"/>
      <c r="AO24" s="443"/>
      <c r="AP24" s="443"/>
      <c r="AQ24" s="443"/>
      <c r="AR24" s="444"/>
      <c r="AS24" s="442">
        <v>
3117</v>
      </c>
      <c r="AT24" s="443"/>
      <c r="AU24" s="443"/>
      <c r="AV24" s="443"/>
      <c r="AW24" s="443"/>
      <c r="AX24" s="445"/>
      <c r="AY24" s="433" t="s">
        <v>
172</v>
      </c>
      <c r="AZ24" s="434"/>
      <c r="BA24" s="434"/>
      <c r="BB24" s="434"/>
      <c r="BC24" s="434"/>
      <c r="BD24" s="434"/>
      <c r="BE24" s="434"/>
      <c r="BF24" s="434"/>
      <c r="BG24" s="434"/>
      <c r="BH24" s="434"/>
      <c r="BI24" s="434"/>
      <c r="BJ24" s="434"/>
      <c r="BK24" s="434"/>
      <c r="BL24" s="434"/>
      <c r="BM24" s="435"/>
      <c r="BN24" s="466">
        <v>
21086033</v>
      </c>
      <c r="BO24" s="467"/>
      <c r="BP24" s="467"/>
      <c r="BQ24" s="467"/>
      <c r="BR24" s="467"/>
      <c r="BS24" s="467"/>
      <c r="BT24" s="467"/>
      <c r="BU24" s="468"/>
      <c r="BV24" s="466">
        <v>
20887106</v>
      </c>
      <c r="BW24" s="467"/>
      <c r="BX24" s="467"/>
      <c r="BY24" s="467"/>
      <c r="BZ24" s="467"/>
      <c r="CA24" s="467"/>
      <c r="CB24" s="467"/>
      <c r="CC24" s="468"/>
      <c r="CD24" s="200"/>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5"/>
      <c r="DK24" s="185"/>
      <c r="DL24" s="185"/>
      <c r="DM24" s="185"/>
      <c r="DN24" s="185"/>
      <c r="DO24" s="185"/>
    </row>
    <row r="25" spans="1:119" s="185" customFormat="1" ht="18.75" customHeight="1" x14ac:dyDescent="0.15">
      <c r="A25" s="186"/>
      <c r="B25" s="498"/>
      <c r="C25" s="499"/>
      <c r="D25" s="500"/>
      <c r="E25" s="439" t="s">
        <v>
173</v>
      </c>
      <c r="F25" s="440"/>
      <c r="G25" s="440"/>
      <c r="H25" s="440"/>
      <c r="I25" s="440"/>
      <c r="J25" s="440"/>
      <c r="K25" s="441"/>
      <c r="L25" s="442">
        <v>
2</v>
      </c>
      <c r="M25" s="443"/>
      <c r="N25" s="443"/>
      <c r="O25" s="443"/>
      <c r="P25" s="444"/>
      <c r="Q25" s="442">
        <v>
8400</v>
      </c>
      <c r="R25" s="443"/>
      <c r="S25" s="443"/>
      <c r="T25" s="443"/>
      <c r="U25" s="443"/>
      <c r="V25" s="444"/>
      <c r="W25" s="508"/>
      <c r="X25" s="499"/>
      <c r="Y25" s="500"/>
      <c r="Z25" s="439" t="s">
        <v>
174</v>
      </c>
      <c r="AA25" s="440"/>
      <c r="AB25" s="440"/>
      <c r="AC25" s="440"/>
      <c r="AD25" s="440"/>
      <c r="AE25" s="440"/>
      <c r="AF25" s="440"/>
      <c r="AG25" s="441"/>
      <c r="AH25" s="442" t="s">
        <v>
146</v>
      </c>
      <c r="AI25" s="443"/>
      <c r="AJ25" s="443"/>
      <c r="AK25" s="443"/>
      <c r="AL25" s="444"/>
      <c r="AM25" s="442" t="s">
        <v>
146</v>
      </c>
      <c r="AN25" s="443"/>
      <c r="AO25" s="443"/>
      <c r="AP25" s="443"/>
      <c r="AQ25" s="443"/>
      <c r="AR25" s="444"/>
      <c r="AS25" s="442" t="s">
        <v>
146</v>
      </c>
      <c r="AT25" s="443"/>
      <c r="AU25" s="443"/>
      <c r="AV25" s="443"/>
      <c r="AW25" s="443"/>
      <c r="AX25" s="445"/>
      <c r="AY25" s="458" t="s">
        <v>
175</v>
      </c>
      <c r="AZ25" s="459"/>
      <c r="BA25" s="459"/>
      <c r="BB25" s="459"/>
      <c r="BC25" s="459"/>
      <c r="BD25" s="459"/>
      <c r="BE25" s="459"/>
      <c r="BF25" s="459"/>
      <c r="BG25" s="459"/>
      <c r="BH25" s="459"/>
      <c r="BI25" s="459"/>
      <c r="BJ25" s="459"/>
      <c r="BK25" s="459"/>
      <c r="BL25" s="459"/>
      <c r="BM25" s="460"/>
      <c r="BN25" s="461">
        <v>
2676209</v>
      </c>
      <c r="BO25" s="462"/>
      <c r="BP25" s="462"/>
      <c r="BQ25" s="462"/>
      <c r="BR25" s="462"/>
      <c r="BS25" s="462"/>
      <c r="BT25" s="462"/>
      <c r="BU25" s="463"/>
      <c r="BV25" s="461">
        <v>
3564107</v>
      </c>
      <c r="BW25" s="462"/>
      <c r="BX25" s="462"/>
      <c r="BY25" s="462"/>
      <c r="BZ25" s="462"/>
      <c r="CA25" s="462"/>
      <c r="CB25" s="462"/>
      <c r="CC25" s="463"/>
      <c r="CD25" s="200"/>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5" customFormat="1" ht="18.75" customHeight="1" x14ac:dyDescent="0.15">
      <c r="A26" s="186"/>
      <c r="B26" s="498"/>
      <c r="C26" s="499"/>
      <c r="D26" s="500"/>
      <c r="E26" s="439" t="s">
        <v>
176</v>
      </c>
      <c r="F26" s="440"/>
      <c r="G26" s="440"/>
      <c r="H26" s="440"/>
      <c r="I26" s="440"/>
      <c r="J26" s="440"/>
      <c r="K26" s="441"/>
      <c r="L26" s="442">
        <v>
1</v>
      </c>
      <c r="M26" s="443"/>
      <c r="N26" s="443"/>
      <c r="O26" s="443"/>
      <c r="P26" s="444"/>
      <c r="Q26" s="442">
        <v>
7700</v>
      </c>
      <c r="R26" s="443"/>
      <c r="S26" s="443"/>
      <c r="T26" s="443"/>
      <c r="U26" s="443"/>
      <c r="V26" s="444"/>
      <c r="W26" s="508"/>
      <c r="X26" s="499"/>
      <c r="Y26" s="500"/>
      <c r="Z26" s="439" t="s">
        <v>
177</v>
      </c>
      <c r="AA26" s="521"/>
      <c r="AB26" s="521"/>
      <c r="AC26" s="521"/>
      <c r="AD26" s="521"/>
      <c r="AE26" s="521"/>
      <c r="AF26" s="521"/>
      <c r="AG26" s="522"/>
      <c r="AH26" s="442">
        <v>
32</v>
      </c>
      <c r="AI26" s="443"/>
      <c r="AJ26" s="443"/>
      <c r="AK26" s="443"/>
      <c r="AL26" s="444"/>
      <c r="AM26" s="442">
        <v>
102016</v>
      </c>
      <c r="AN26" s="443"/>
      <c r="AO26" s="443"/>
      <c r="AP26" s="443"/>
      <c r="AQ26" s="443"/>
      <c r="AR26" s="444"/>
      <c r="AS26" s="442">
        <v>
3188</v>
      </c>
      <c r="AT26" s="443"/>
      <c r="AU26" s="443"/>
      <c r="AV26" s="443"/>
      <c r="AW26" s="443"/>
      <c r="AX26" s="445"/>
      <c r="AY26" s="475" t="s">
        <v>
178</v>
      </c>
      <c r="AZ26" s="476"/>
      <c r="BA26" s="476"/>
      <c r="BB26" s="476"/>
      <c r="BC26" s="476"/>
      <c r="BD26" s="476"/>
      <c r="BE26" s="476"/>
      <c r="BF26" s="476"/>
      <c r="BG26" s="476"/>
      <c r="BH26" s="476"/>
      <c r="BI26" s="476"/>
      <c r="BJ26" s="476"/>
      <c r="BK26" s="476"/>
      <c r="BL26" s="476"/>
      <c r="BM26" s="477"/>
      <c r="BN26" s="466" t="s">
        <v>
128</v>
      </c>
      <c r="BO26" s="467"/>
      <c r="BP26" s="467"/>
      <c r="BQ26" s="467"/>
      <c r="BR26" s="467"/>
      <c r="BS26" s="467"/>
      <c r="BT26" s="467"/>
      <c r="BU26" s="468"/>
      <c r="BV26" s="466" t="s">
        <v>
146</v>
      </c>
      <c r="BW26" s="467"/>
      <c r="BX26" s="467"/>
      <c r="BY26" s="467"/>
      <c r="BZ26" s="467"/>
      <c r="CA26" s="467"/>
      <c r="CB26" s="467"/>
      <c r="CC26" s="468"/>
      <c r="CD26" s="200"/>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6"/>
      <c r="B27" s="498"/>
      <c r="C27" s="499"/>
      <c r="D27" s="500"/>
      <c r="E27" s="439" t="s">
        <v>
179</v>
      </c>
      <c r="F27" s="440"/>
      <c r="G27" s="440"/>
      <c r="H27" s="440"/>
      <c r="I27" s="440"/>
      <c r="J27" s="440"/>
      <c r="K27" s="441"/>
      <c r="L27" s="442">
        <v>
1</v>
      </c>
      <c r="M27" s="443"/>
      <c r="N27" s="443"/>
      <c r="O27" s="443"/>
      <c r="P27" s="444"/>
      <c r="Q27" s="442">
        <v>
5500</v>
      </c>
      <c r="R27" s="443"/>
      <c r="S27" s="443"/>
      <c r="T27" s="443"/>
      <c r="U27" s="443"/>
      <c r="V27" s="444"/>
      <c r="W27" s="508"/>
      <c r="X27" s="499"/>
      <c r="Y27" s="500"/>
      <c r="Z27" s="439" t="s">
        <v>
180</v>
      </c>
      <c r="AA27" s="440"/>
      <c r="AB27" s="440"/>
      <c r="AC27" s="440"/>
      <c r="AD27" s="440"/>
      <c r="AE27" s="440"/>
      <c r="AF27" s="440"/>
      <c r="AG27" s="441"/>
      <c r="AH27" s="442">
        <v>
2</v>
      </c>
      <c r="AI27" s="443"/>
      <c r="AJ27" s="443"/>
      <c r="AK27" s="443"/>
      <c r="AL27" s="444"/>
      <c r="AM27" s="442" t="s">
        <v>
181</v>
      </c>
      <c r="AN27" s="443"/>
      <c r="AO27" s="443"/>
      <c r="AP27" s="443"/>
      <c r="AQ27" s="443"/>
      <c r="AR27" s="444"/>
      <c r="AS27" s="442" t="s">
        <v>
181</v>
      </c>
      <c r="AT27" s="443"/>
      <c r="AU27" s="443"/>
      <c r="AV27" s="443"/>
      <c r="AW27" s="443"/>
      <c r="AX27" s="445"/>
      <c r="AY27" s="472" t="s">
        <v>
182</v>
      </c>
      <c r="AZ27" s="473"/>
      <c r="BA27" s="473"/>
      <c r="BB27" s="473"/>
      <c r="BC27" s="473"/>
      <c r="BD27" s="473"/>
      <c r="BE27" s="473"/>
      <c r="BF27" s="473"/>
      <c r="BG27" s="473"/>
      <c r="BH27" s="473"/>
      <c r="BI27" s="473"/>
      <c r="BJ27" s="473"/>
      <c r="BK27" s="473"/>
      <c r="BL27" s="473"/>
      <c r="BM27" s="474"/>
      <c r="BN27" s="469" t="s">
        <v>
146</v>
      </c>
      <c r="BO27" s="470"/>
      <c r="BP27" s="470"/>
      <c r="BQ27" s="470"/>
      <c r="BR27" s="470"/>
      <c r="BS27" s="470"/>
      <c r="BT27" s="470"/>
      <c r="BU27" s="471"/>
      <c r="BV27" s="469" t="s">
        <v>
146</v>
      </c>
      <c r="BW27" s="470"/>
      <c r="BX27" s="470"/>
      <c r="BY27" s="470"/>
      <c r="BZ27" s="470"/>
      <c r="CA27" s="470"/>
      <c r="CB27" s="470"/>
      <c r="CC27" s="471"/>
      <c r="CD27" s="202"/>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5"/>
      <c r="DK27" s="185"/>
      <c r="DL27" s="185"/>
      <c r="DM27" s="185"/>
      <c r="DN27" s="185"/>
      <c r="DO27" s="185"/>
    </row>
    <row r="28" spans="1:119" ht="18.75" customHeight="1" x14ac:dyDescent="0.15">
      <c r="A28" s="186"/>
      <c r="B28" s="498"/>
      <c r="C28" s="499"/>
      <c r="D28" s="500"/>
      <c r="E28" s="439" t="s">
        <v>
183</v>
      </c>
      <c r="F28" s="440"/>
      <c r="G28" s="440"/>
      <c r="H28" s="440"/>
      <c r="I28" s="440"/>
      <c r="J28" s="440"/>
      <c r="K28" s="441"/>
      <c r="L28" s="442">
        <v>
1</v>
      </c>
      <c r="M28" s="443"/>
      <c r="N28" s="443"/>
      <c r="O28" s="443"/>
      <c r="P28" s="444"/>
      <c r="Q28" s="442">
        <v>
5100</v>
      </c>
      <c r="R28" s="443"/>
      <c r="S28" s="443"/>
      <c r="T28" s="443"/>
      <c r="U28" s="443"/>
      <c r="V28" s="444"/>
      <c r="W28" s="508"/>
      <c r="X28" s="499"/>
      <c r="Y28" s="500"/>
      <c r="Z28" s="439" t="s">
        <v>
184</v>
      </c>
      <c r="AA28" s="440"/>
      <c r="AB28" s="440"/>
      <c r="AC28" s="440"/>
      <c r="AD28" s="440"/>
      <c r="AE28" s="440"/>
      <c r="AF28" s="440"/>
      <c r="AG28" s="441"/>
      <c r="AH28" s="442" t="s">
        <v>
146</v>
      </c>
      <c r="AI28" s="443"/>
      <c r="AJ28" s="443"/>
      <c r="AK28" s="443"/>
      <c r="AL28" s="444"/>
      <c r="AM28" s="442" t="s">
        <v>
146</v>
      </c>
      <c r="AN28" s="443"/>
      <c r="AO28" s="443"/>
      <c r="AP28" s="443"/>
      <c r="AQ28" s="443"/>
      <c r="AR28" s="444"/>
      <c r="AS28" s="442" t="s">
        <v>
185</v>
      </c>
      <c r="AT28" s="443"/>
      <c r="AU28" s="443"/>
      <c r="AV28" s="443"/>
      <c r="AW28" s="443"/>
      <c r="AX28" s="445"/>
      <c r="AY28" s="449" t="s">
        <v>
186</v>
      </c>
      <c r="AZ28" s="450"/>
      <c r="BA28" s="450"/>
      <c r="BB28" s="451"/>
      <c r="BC28" s="458" t="s">
        <v>
48</v>
      </c>
      <c r="BD28" s="459"/>
      <c r="BE28" s="459"/>
      <c r="BF28" s="459"/>
      <c r="BG28" s="459"/>
      <c r="BH28" s="459"/>
      <c r="BI28" s="459"/>
      <c r="BJ28" s="459"/>
      <c r="BK28" s="459"/>
      <c r="BL28" s="459"/>
      <c r="BM28" s="460"/>
      <c r="BN28" s="461">
        <v>
3023236</v>
      </c>
      <c r="BO28" s="462"/>
      <c r="BP28" s="462"/>
      <c r="BQ28" s="462"/>
      <c r="BR28" s="462"/>
      <c r="BS28" s="462"/>
      <c r="BT28" s="462"/>
      <c r="BU28" s="463"/>
      <c r="BV28" s="461">
        <v>
3497222</v>
      </c>
      <c r="BW28" s="462"/>
      <c r="BX28" s="462"/>
      <c r="BY28" s="462"/>
      <c r="BZ28" s="462"/>
      <c r="CA28" s="462"/>
      <c r="CB28" s="462"/>
      <c r="CC28" s="463"/>
      <c r="CD28" s="200"/>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5"/>
      <c r="DK28" s="185"/>
      <c r="DL28" s="185"/>
      <c r="DM28" s="185"/>
      <c r="DN28" s="185"/>
      <c r="DO28" s="185"/>
    </row>
    <row r="29" spans="1:119" ht="18.75" customHeight="1" x14ac:dyDescent="0.15">
      <c r="A29" s="186"/>
      <c r="B29" s="498"/>
      <c r="C29" s="499"/>
      <c r="D29" s="500"/>
      <c r="E29" s="439" t="s">
        <v>
187</v>
      </c>
      <c r="F29" s="440"/>
      <c r="G29" s="440"/>
      <c r="H29" s="440"/>
      <c r="I29" s="440"/>
      <c r="J29" s="440"/>
      <c r="K29" s="441"/>
      <c r="L29" s="442">
        <v>
20</v>
      </c>
      <c r="M29" s="443"/>
      <c r="N29" s="443"/>
      <c r="O29" s="443"/>
      <c r="P29" s="444"/>
      <c r="Q29" s="442">
        <v>
4800</v>
      </c>
      <c r="R29" s="443"/>
      <c r="S29" s="443"/>
      <c r="T29" s="443"/>
      <c r="U29" s="443"/>
      <c r="V29" s="444"/>
      <c r="W29" s="509"/>
      <c r="X29" s="510"/>
      <c r="Y29" s="511"/>
      <c r="Z29" s="439" t="s">
        <v>
188</v>
      </c>
      <c r="AA29" s="440"/>
      <c r="AB29" s="440"/>
      <c r="AC29" s="440"/>
      <c r="AD29" s="440"/>
      <c r="AE29" s="440"/>
      <c r="AF29" s="440"/>
      <c r="AG29" s="441"/>
      <c r="AH29" s="442">
        <v>
541</v>
      </c>
      <c r="AI29" s="443"/>
      <c r="AJ29" s="443"/>
      <c r="AK29" s="443"/>
      <c r="AL29" s="444"/>
      <c r="AM29" s="442">
        <v>
1689159</v>
      </c>
      <c r="AN29" s="443"/>
      <c r="AO29" s="443"/>
      <c r="AP29" s="443"/>
      <c r="AQ29" s="443"/>
      <c r="AR29" s="444"/>
      <c r="AS29" s="442">
        <v>
3122</v>
      </c>
      <c r="AT29" s="443"/>
      <c r="AU29" s="443"/>
      <c r="AV29" s="443"/>
      <c r="AW29" s="443"/>
      <c r="AX29" s="445"/>
      <c r="AY29" s="452"/>
      <c r="AZ29" s="453"/>
      <c r="BA29" s="453"/>
      <c r="BB29" s="454"/>
      <c r="BC29" s="446" t="s">
        <v>
189</v>
      </c>
      <c r="BD29" s="447"/>
      <c r="BE29" s="447"/>
      <c r="BF29" s="447"/>
      <c r="BG29" s="447"/>
      <c r="BH29" s="447"/>
      <c r="BI29" s="447"/>
      <c r="BJ29" s="447"/>
      <c r="BK29" s="447"/>
      <c r="BL29" s="447"/>
      <c r="BM29" s="448"/>
      <c r="BN29" s="466">
        <v>
322</v>
      </c>
      <c r="BO29" s="467"/>
      <c r="BP29" s="467"/>
      <c r="BQ29" s="467"/>
      <c r="BR29" s="467"/>
      <c r="BS29" s="467"/>
      <c r="BT29" s="467"/>
      <c r="BU29" s="468"/>
      <c r="BV29" s="466">
        <v>
322</v>
      </c>
      <c r="BW29" s="467"/>
      <c r="BX29" s="467"/>
      <c r="BY29" s="467"/>
      <c r="BZ29" s="467"/>
      <c r="CA29" s="467"/>
      <c r="CB29" s="467"/>
      <c r="CC29" s="468"/>
      <c r="CD29" s="202"/>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5"/>
      <c r="DK29" s="185"/>
      <c r="DL29" s="185"/>
      <c r="DM29" s="185"/>
      <c r="DN29" s="185"/>
      <c r="DO29" s="185"/>
    </row>
    <row r="30" spans="1:119" ht="18.75" customHeight="1" thickBot="1" x14ac:dyDescent="0.2">
      <c r="A30" s="186"/>
      <c r="B30" s="501"/>
      <c r="C30" s="502"/>
      <c r="D30" s="503"/>
      <c r="E30" s="512"/>
      <c r="F30" s="513"/>
      <c r="G30" s="513"/>
      <c r="H30" s="513"/>
      <c r="I30" s="513"/>
      <c r="J30" s="513"/>
      <c r="K30" s="514"/>
      <c r="L30" s="515"/>
      <c r="M30" s="516"/>
      <c r="N30" s="516"/>
      <c r="O30" s="516"/>
      <c r="P30" s="517"/>
      <c r="Q30" s="515"/>
      <c r="R30" s="516"/>
      <c r="S30" s="516"/>
      <c r="T30" s="516"/>
      <c r="U30" s="516"/>
      <c r="V30" s="517"/>
      <c r="W30" s="518" t="s">
        <v>
190</v>
      </c>
      <c r="X30" s="519"/>
      <c r="Y30" s="519"/>
      <c r="Z30" s="519"/>
      <c r="AA30" s="519"/>
      <c r="AB30" s="519"/>
      <c r="AC30" s="519"/>
      <c r="AD30" s="519"/>
      <c r="AE30" s="519"/>
      <c r="AF30" s="519"/>
      <c r="AG30" s="520"/>
      <c r="AH30" s="430">
        <v>
100.3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50</v>
      </c>
      <c r="BD30" s="434"/>
      <c r="BE30" s="434"/>
      <c r="BF30" s="434"/>
      <c r="BG30" s="434"/>
      <c r="BH30" s="434"/>
      <c r="BI30" s="434"/>
      <c r="BJ30" s="434"/>
      <c r="BK30" s="434"/>
      <c r="BL30" s="434"/>
      <c r="BM30" s="435"/>
      <c r="BN30" s="469">
        <v>
2735982</v>
      </c>
      <c r="BO30" s="470"/>
      <c r="BP30" s="470"/>
      <c r="BQ30" s="470"/>
      <c r="BR30" s="470"/>
      <c r="BS30" s="470"/>
      <c r="BT30" s="470"/>
      <c r="BU30" s="471"/>
      <c r="BV30" s="469">
        <v>
2301828</v>
      </c>
      <c r="BW30" s="470"/>
      <c r="BX30" s="470"/>
      <c r="BY30" s="470"/>
      <c r="BZ30" s="470"/>
      <c r="CA30" s="470"/>
      <c r="CB30" s="470"/>
      <c r="CC30" s="47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
191</v>
      </c>
      <c r="D32" s="213"/>
      <c r="E32" s="213"/>
      <c r="F32" s="210"/>
      <c r="G32" s="210"/>
      <c r="H32" s="210"/>
      <c r="I32" s="210"/>
      <c r="J32" s="210"/>
      <c r="K32" s="210"/>
      <c r="L32" s="210"/>
      <c r="M32" s="210"/>
      <c r="N32" s="210"/>
      <c r="O32" s="210"/>
      <c r="P32" s="210"/>
      <c r="Q32" s="210"/>
      <c r="R32" s="210"/>
      <c r="S32" s="210"/>
      <c r="T32" s="210"/>
      <c r="U32" s="210" t="s">
        <v>
192</v>
      </c>
      <c r="V32" s="210"/>
      <c r="W32" s="210"/>
      <c r="X32" s="210"/>
      <c r="Y32" s="210"/>
      <c r="Z32" s="210"/>
      <c r="AA32" s="210"/>
      <c r="AB32" s="210"/>
      <c r="AC32" s="210"/>
      <c r="AD32" s="210"/>
      <c r="AE32" s="210"/>
      <c r="AF32" s="210"/>
      <c r="AG32" s="210"/>
      <c r="AH32" s="210"/>
      <c r="AI32" s="210"/>
      <c r="AJ32" s="210"/>
      <c r="AK32" s="210"/>
      <c r="AL32" s="210"/>
      <c r="AM32" s="214" t="s">
        <v>
193</v>
      </c>
      <c r="AN32" s="210"/>
      <c r="AO32" s="210"/>
      <c r="AP32" s="210"/>
      <c r="AQ32" s="210"/>
      <c r="AR32" s="210"/>
      <c r="AS32" s="214"/>
      <c r="AT32" s="214"/>
      <c r="AU32" s="214"/>
      <c r="AV32" s="214"/>
      <c r="AW32" s="214"/>
      <c r="AX32" s="214"/>
      <c r="AY32" s="214"/>
      <c r="AZ32" s="214"/>
      <c r="BA32" s="214"/>
      <c r="BB32" s="210"/>
      <c r="BC32" s="214"/>
      <c r="BD32" s="210"/>
      <c r="BE32" s="214" t="s">
        <v>
194</v>
      </c>
      <c r="BF32" s="210"/>
      <c r="BG32" s="210"/>
      <c r="BH32" s="210"/>
      <c r="BI32" s="210"/>
      <c r="BJ32" s="214"/>
      <c r="BK32" s="214"/>
      <c r="BL32" s="214"/>
      <c r="BM32" s="214"/>
      <c r="BN32" s="214"/>
      <c r="BO32" s="214"/>
      <c r="BP32" s="214"/>
      <c r="BQ32" s="214"/>
      <c r="BR32" s="210"/>
      <c r="BS32" s="210"/>
      <c r="BT32" s="210"/>
      <c r="BU32" s="210"/>
      <c r="BV32" s="210"/>
      <c r="BW32" s="210" t="s">
        <v>
195</v>
      </c>
      <c r="BX32" s="210"/>
      <c r="BY32" s="210"/>
      <c r="BZ32" s="210"/>
      <c r="CA32" s="210"/>
      <c r="CB32" s="214"/>
      <c r="CC32" s="214"/>
      <c r="CD32" s="214"/>
      <c r="CE32" s="214"/>
      <c r="CF32" s="214"/>
      <c r="CG32" s="214"/>
      <c r="CH32" s="214"/>
      <c r="CI32" s="214"/>
      <c r="CJ32" s="214"/>
      <c r="CK32" s="214"/>
      <c r="CL32" s="214"/>
      <c r="CM32" s="214"/>
      <c r="CN32" s="214"/>
      <c r="CO32" s="214" t="s">
        <v>
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9" t="s">
        <v>
197</v>
      </c>
      <c r="D33" s="429"/>
      <c r="E33" s="428" t="s">
        <v>
198</v>
      </c>
      <c r="F33" s="428"/>
      <c r="G33" s="428"/>
      <c r="H33" s="428"/>
      <c r="I33" s="428"/>
      <c r="J33" s="428"/>
      <c r="K33" s="428"/>
      <c r="L33" s="428"/>
      <c r="M33" s="428"/>
      <c r="N33" s="428"/>
      <c r="O33" s="428"/>
      <c r="P33" s="428"/>
      <c r="Q33" s="428"/>
      <c r="R33" s="428"/>
      <c r="S33" s="428"/>
      <c r="T33" s="215"/>
      <c r="U33" s="429" t="s">
        <v>
197</v>
      </c>
      <c r="V33" s="429"/>
      <c r="W33" s="428" t="s">
        <v>
198</v>
      </c>
      <c r="X33" s="428"/>
      <c r="Y33" s="428"/>
      <c r="Z33" s="428"/>
      <c r="AA33" s="428"/>
      <c r="AB33" s="428"/>
      <c r="AC33" s="428"/>
      <c r="AD33" s="428"/>
      <c r="AE33" s="428"/>
      <c r="AF33" s="428"/>
      <c r="AG33" s="428"/>
      <c r="AH33" s="428"/>
      <c r="AI33" s="428"/>
      <c r="AJ33" s="428"/>
      <c r="AK33" s="428"/>
      <c r="AL33" s="215"/>
      <c r="AM33" s="429" t="s">
        <v>
199</v>
      </c>
      <c r="AN33" s="429"/>
      <c r="AO33" s="428" t="s">
        <v>
198</v>
      </c>
      <c r="AP33" s="428"/>
      <c r="AQ33" s="428"/>
      <c r="AR33" s="428"/>
      <c r="AS33" s="428"/>
      <c r="AT33" s="428"/>
      <c r="AU33" s="428"/>
      <c r="AV33" s="428"/>
      <c r="AW33" s="428"/>
      <c r="AX33" s="428"/>
      <c r="AY33" s="428"/>
      <c r="AZ33" s="428"/>
      <c r="BA33" s="428"/>
      <c r="BB33" s="428"/>
      <c r="BC33" s="428"/>
      <c r="BD33" s="216"/>
      <c r="BE33" s="428" t="s">
        <v>
200</v>
      </c>
      <c r="BF33" s="428"/>
      <c r="BG33" s="428" t="s">
        <v>
201</v>
      </c>
      <c r="BH33" s="428"/>
      <c r="BI33" s="428"/>
      <c r="BJ33" s="428"/>
      <c r="BK33" s="428"/>
      <c r="BL33" s="428"/>
      <c r="BM33" s="428"/>
      <c r="BN33" s="428"/>
      <c r="BO33" s="428"/>
      <c r="BP33" s="428"/>
      <c r="BQ33" s="428"/>
      <c r="BR33" s="428"/>
      <c r="BS33" s="428"/>
      <c r="BT33" s="428"/>
      <c r="BU33" s="428"/>
      <c r="BV33" s="216"/>
      <c r="BW33" s="429" t="s">
        <v>
200</v>
      </c>
      <c r="BX33" s="429"/>
      <c r="BY33" s="428" t="s">
        <v>
202</v>
      </c>
      <c r="BZ33" s="428"/>
      <c r="CA33" s="428"/>
      <c r="CB33" s="428"/>
      <c r="CC33" s="428"/>
      <c r="CD33" s="428"/>
      <c r="CE33" s="428"/>
      <c r="CF33" s="428"/>
      <c r="CG33" s="428"/>
      <c r="CH33" s="428"/>
      <c r="CI33" s="428"/>
      <c r="CJ33" s="428"/>
      <c r="CK33" s="428"/>
      <c r="CL33" s="428"/>
      <c r="CM33" s="428"/>
      <c r="CN33" s="215"/>
      <c r="CO33" s="429" t="s">
        <v>
199</v>
      </c>
      <c r="CP33" s="429"/>
      <c r="CQ33" s="428" t="s">
        <v>
203</v>
      </c>
      <c r="CR33" s="428"/>
      <c r="CS33" s="428"/>
      <c r="CT33" s="428"/>
      <c r="CU33" s="428"/>
      <c r="CV33" s="428"/>
      <c r="CW33" s="428"/>
      <c r="CX33" s="428"/>
      <c r="CY33" s="428"/>
      <c r="CZ33" s="428"/>
      <c r="DA33" s="428"/>
      <c r="DB33" s="428"/>
      <c r="DC33" s="428"/>
      <c r="DD33" s="428"/>
      <c r="DE33" s="428"/>
      <c r="DF33" s="215"/>
      <c r="DG33" s="427" t="s">
        <v>
204</v>
      </c>
      <c r="DH33" s="427"/>
      <c r="DI33" s="217"/>
      <c r="DJ33" s="185"/>
      <c r="DK33" s="185"/>
      <c r="DL33" s="185"/>
      <c r="DM33" s="185"/>
      <c r="DN33" s="185"/>
      <c r="DO33" s="185"/>
    </row>
    <row r="34" spans="1:119" ht="32.25" customHeight="1" x14ac:dyDescent="0.15">
      <c r="A34" s="186"/>
      <c r="B34" s="212"/>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3"/>
      <c r="U34" s="425">
        <f>
IF(W34="","",MAX(C34:D43)+1)</f>
        <v>
2</v>
      </c>
      <c r="V34" s="425"/>
      <c r="W34" s="424" t="str">
        <f>
IF('各会計、関係団体の財政状況及び健全化判断比率'!B28="","",'各会計、関係団体の財政状況及び健全化判断比率'!B28)</f>
        <v>
国民健康保険事業会計</v>
      </c>
      <c r="X34" s="424"/>
      <c r="Y34" s="424"/>
      <c r="Z34" s="424"/>
      <c r="AA34" s="424"/>
      <c r="AB34" s="424"/>
      <c r="AC34" s="424"/>
      <c r="AD34" s="424"/>
      <c r="AE34" s="424"/>
      <c r="AF34" s="424"/>
      <c r="AG34" s="424"/>
      <c r="AH34" s="424"/>
      <c r="AI34" s="424"/>
      <c r="AJ34" s="424"/>
      <c r="AK34" s="424"/>
      <c r="AL34" s="213"/>
      <c r="AM34" s="425" t="str">
        <f>
IF(AO34="","",MAX(C34:D43,U34:V43)+1)</f>
        <v/>
      </c>
      <c r="AN34" s="425"/>
      <c r="AO34" s="424"/>
      <c r="AP34" s="424"/>
      <c r="AQ34" s="424"/>
      <c r="AR34" s="424"/>
      <c r="AS34" s="424"/>
      <c r="AT34" s="424"/>
      <c r="AU34" s="424"/>
      <c r="AV34" s="424"/>
      <c r="AW34" s="424"/>
      <c r="AX34" s="424"/>
      <c r="AY34" s="424"/>
      <c r="AZ34" s="424"/>
      <c r="BA34" s="424"/>
      <c r="BB34" s="424"/>
      <c r="BC34" s="424"/>
      <c r="BD34" s="213"/>
      <c r="BE34" s="425">
        <f>
IF(BG34="","",MAX(C34:D43,U34:V43,AM34:AN43)+1)</f>
        <v>
5</v>
      </c>
      <c r="BF34" s="425"/>
      <c r="BG34" s="424" t="str">
        <f>
IF('各会計、関係団体の財政状況及び健全化判断比率'!B31="","",'各会計、関係団体の財政状況及び健全化判断比率'!B31)</f>
        <v>
下水道事業特別会計</v>
      </c>
      <c r="BH34" s="424"/>
      <c r="BI34" s="424"/>
      <c r="BJ34" s="424"/>
      <c r="BK34" s="424"/>
      <c r="BL34" s="424"/>
      <c r="BM34" s="424"/>
      <c r="BN34" s="424"/>
      <c r="BO34" s="424"/>
      <c r="BP34" s="424"/>
      <c r="BQ34" s="424"/>
      <c r="BR34" s="424"/>
      <c r="BS34" s="424"/>
      <c r="BT34" s="424"/>
      <c r="BU34" s="424"/>
      <c r="BV34" s="213"/>
      <c r="BW34" s="425">
        <f>
IF(BY34="","",MAX(C34:D43,U34:V43,AM34:AN43,BE34:BF43)+1)</f>
        <v>
6</v>
      </c>
      <c r="BX34" s="425"/>
      <c r="BY34" s="424" t="str">
        <f>
IF('各会計、関係団体の財政状況及び健全化判断比率'!B68="","",'各会計、関係団体の財政状況及び健全化判断比率'!B68)</f>
        <v>
昭和病院企業団</v>
      </c>
      <c r="BZ34" s="424"/>
      <c r="CA34" s="424"/>
      <c r="CB34" s="424"/>
      <c r="CC34" s="424"/>
      <c r="CD34" s="424"/>
      <c r="CE34" s="424"/>
      <c r="CF34" s="424"/>
      <c r="CG34" s="424"/>
      <c r="CH34" s="424"/>
      <c r="CI34" s="424"/>
      <c r="CJ34" s="424"/>
      <c r="CK34" s="424"/>
      <c r="CL34" s="424"/>
      <c r="CM34" s="424"/>
      <c r="CN34" s="213"/>
      <c r="CO34" s="425">
        <f>
IF(CQ34="","",MAX(C34:D43,U34:V43,AM34:AN43,BE34:BF43,BW34:BX43)+1)</f>
        <v>
16</v>
      </c>
      <c r="CP34" s="425"/>
      <c r="CQ34" s="424" t="str">
        <f>
IF('各会計、関係団体の財政状況及び健全化判断比率'!BS7="","",'各会計、関係団体の財政状況及び健全化判断比率'!BS7)</f>
        <v>
東久留米市土地開発公社</v>
      </c>
      <c r="CR34" s="424"/>
      <c r="CS34" s="424"/>
      <c r="CT34" s="424"/>
      <c r="CU34" s="424"/>
      <c r="CV34" s="424"/>
      <c r="CW34" s="424"/>
      <c r="CX34" s="424"/>
      <c r="CY34" s="424"/>
      <c r="CZ34" s="424"/>
      <c r="DA34" s="424"/>
      <c r="DB34" s="424"/>
      <c r="DC34" s="424"/>
      <c r="DD34" s="424"/>
      <c r="DE34" s="424"/>
      <c r="DF34" s="210"/>
      <c r="DG34" s="426" t="str">
        <f>
IF('各会計、関係団体の財政状況及び健全化判断比率'!BR7="","",'各会計、関係団体の財政状況及び健全化判断比率'!BR7)</f>
        <v>
〇</v>
      </c>
      <c r="DH34" s="426"/>
      <c r="DI34" s="217"/>
      <c r="DJ34" s="185"/>
      <c r="DK34" s="185"/>
      <c r="DL34" s="185"/>
      <c r="DM34" s="185"/>
      <c r="DN34" s="185"/>
      <c r="DO34" s="185"/>
    </row>
    <row r="35" spans="1:119" ht="32.25" customHeight="1" x14ac:dyDescent="0.15">
      <c r="A35" s="186"/>
      <c r="B35" s="212"/>
      <c r="C35" s="425" t="str">
        <f>
IF(E35="","",C34+1)</f>
        <v/>
      </c>
      <c r="D35" s="425"/>
      <c r="E35" s="424" t="str">
        <f>
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3"/>
      <c r="U35" s="425">
        <f>
IF(W35="","",U34+1)</f>
        <v>
3</v>
      </c>
      <c r="V35" s="425"/>
      <c r="W35" s="424" t="str">
        <f>
IF('各会計、関係団体の財政状況及び健全化判断比率'!B29="","",'各会計、関係団体の財政状況及び健全化判断比率'!B29)</f>
        <v>
介護保険事業会計</v>
      </c>
      <c r="X35" s="424"/>
      <c r="Y35" s="424"/>
      <c r="Z35" s="424"/>
      <c r="AA35" s="424"/>
      <c r="AB35" s="424"/>
      <c r="AC35" s="424"/>
      <c r="AD35" s="424"/>
      <c r="AE35" s="424"/>
      <c r="AF35" s="424"/>
      <c r="AG35" s="424"/>
      <c r="AH35" s="424"/>
      <c r="AI35" s="424"/>
      <c r="AJ35" s="424"/>
      <c r="AK35" s="424"/>
      <c r="AL35" s="213"/>
      <c r="AM35" s="425" t="str">
        <f t="shared" ref="AM35:AM43" si="0">
IF(AO35="","",AM34+1)</f>
        <v/>
      </c>
      <c r="AN35" s="425"/>
      <c r="AO35" s="424"/>
      <c r="AP35" s="424"/>
      <c r="AQ35" s="424"/>
      <c r="AR35" s="424"/>
      <c r="AS35" s="424"/>
      <c r="AT35" s="424"/>
      <c r="AU35" s="424"/>
      <c r="AV35" s="424"/>
      <c r="AW35" s="424"/>
      <c r="AX35" s="424"/>
      <c r="AY35" s="424"/>
      <c r="AZ35" s="424"/>
      <c r="BA35" s="424"/>
      <c r="BB35" s="424"/>
      <c r="BC35" s="424"/>
      <c r="BD35" s="213"/>
      <c r="BE35" s="425" t="str">
        <f t="shared" ref="BE35:BE43" si="1">
IF(BG35="","",BE34+1)</f>
        <v/>
      </c>
      <c r="BF35" s="425"/>
      <c r="BG35" s="424"/>
      <c r="BH35" s="424"/>
      <c r="BI35" s="424"/>
      <c r="BJ35" s="424"/>
      <c r="BK35" s="424"/>
      <c r="BL35" s="424"/>
      <c r="BM35" s="424"/>
      <c r="BN35" s="424"/>
      <c r="BO35" s="424"/>
      <c r="BP35" s="424"/>
      <c r="BQ35" s="424"/>
      <c r="BR35" s="424"/>
      <c r="BS35" s="424"/>
      <c r="BT35" s="424"/>
      <c r="BU35" s="424"/>
      <c r="BV35" s="213"/>
      <c r="BW35" s="425">
        <f t="shared" ref="BW35:BW43" si="2">
IF(BY35="","",BW34+1)</f>
        <v>
7</v>
      </c>
      <c r="BX35" s="425"/>
      <c r="BY35" s="424" t="str">
        <f>
IF('各会計、関係団体の財政状況及び健全化判断比率'!B69="","",'各会計、関係団体の財政状況及び健全化判断比率'!B69)</f>
        <v>
柳泉園組合</v>
      </c>
      <c r="BZ35" s="424"/>
      <c r="CA35" s="424"/>
      <c r="CB35" s="424"/>
      <c r="CC35" s="424"/>
      <c r="CD35" s="424"/>
      <c r="CE35" s="424"/>
      <c r="CF35" s="424"/>
      <c r="CG35" s="424"/>
      <c r="CH35" s="424"/>
      <c r="CI35" s="424"/>
      <c r="CJ35" s="424"/>
      <c r="CK35" s="424"/>
      <c r="CL35" s="424"/>
      <c r="CM35" s="424"/>
      <c r="CN35" s="213"/>
      <c r="CO35" s="425" t="str">
        <f t="shared" ref="CO35:CO43" si="3">
IF(CQ35="","",CO34+1)</f>
        <v/>
      </c>
      <c r="CP35" s="425"/>
      <c r="CQ35" s="424" t="str">
        <f>
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0"/>
      <c r="DG35" s="426" t="str">
        <f>
IF('各会計、関係団体の財政状況及び健全化判断比率'!BR8="","",'各会計、関係団体の財政状況及び健全化判断比率'!BR8)</f>
        <v/>
      </c>
      <c r="DH35" s="426"/>
      <c r="DI35" s="217"/>
      <c r="DJ35" s="185"/>
      <c r="DK35" s="185"/>
      <c r="DL35" s="185"/>
      <c r="DM35" s="185"/>
      <c r="DN35" s="185"/>
      <c r="DO35" s="185"/>
    </row>
    <row r="36" spans="1:119" ht="32.25" customHeight="1" x14ac:dyDescent="0.15">
      <c r="A36" s="186"/>
      <c r="B36" s="212"/>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3"/>
      <c r="U36" s="425">
        <f t="shared" ref="U36:U43" si="4">
IF(W36="","",U35+1)</f>
        <v>
4</v>
      </c>
      <c r="V36" s="425"/>
      <c r="W36" s="424" t="str">
        <f>
IF('各会計、関係団体の財政状況及び健全化判断比率'!B30="","",'各会計、関係団体の財政状況及び健全化判断比率'!B30)</f>
        <v>
後期高齢者医療事業会計</v>
      </c>
      <c r="X36" s="424"/>
      <c r="Y36" s="424"/>
      <c r="Z36" s="424"/>
      <c r="AA36" s="424"/>
      <c r="AB36" s="424"/>
      <c r="AC36" s="424"/>
      <c r="AD36" s="424"/>
      <c r="AE36" s="424"/>
      <c r="AF36" s="424"/>
      <c r="AG36" s="424"/>
      <c r="AH36" s="424"/>
      <c r="AI36" s="424"/>
      <c r="AJ36" s="424"/>
      <c r="AK36" s="424"/>
      <c r="AL36" s="213"/>
      <c r="AM36" s="425" t="str">
        <f t="shared" si="0"/>
        <v/>
      </c>
      <c r="AN36" s="425"/>
      <c r="AO36" s="424"/>
      <c r="AP36" s="424"/>
      <c r="AQ36" s="424"/>
      <c r="AR36" s="424"/>
      <c r="AS36" s="424"/>
      <c r="AT36" s="424"/>
      <c r="AU36" s="424"/>
      <c r="AV36" s="424"/>
      <c r="AW36" s="424"/>
      <c r="AX36" s="424"/>
      <c r="AY36" s="424"/>
      <c r="AZ36" s="424"/>
      <c r="BA36" s="424"/>
      <c r="BB36" s="424"/>
      <c r="BC36" s="424"/>
      <c r="BD36" s="213"/>
      <c r="BE36" s="425" t="str">
        <f t="shared" si="1"/>
        <v/>
      </c>
      <c r="BF36" s="425"/>
      <c r="BG36" s="424"/>
      <c r="BH36" s="424"/>
      <c r="BI36" s="424"/>
      <c r="BJ36" s="424"/>
      <c r="BK36" s="424"/>
      <c r="BL36" s="424"/>
      <c r="BM36" s="424"/>
      <c r="BN36" s="424"/>
      <c r="BO36" s="424"/>
      <c r="BP36" s="424"/>
      <c r="BQ36" s="424"/>
      <c r="BR36" s="424"/>
      <c r="BS36" s="424"/>
      <c r="BT36" s="424"/>
      <c r="BU36" s="424"/>
      <c r="BV36" s="213"/>
      <c r="BW36" s="425">
        <f t="shared" si="2"/>
        <v>
8</v>
      </c>
      <c r="BX36" s="425"/>
      <c r="BY36" s="424" t="str">
        <f>
IF('各会計、関係団体の財政状況及び健全化判断比率'!B70="","",'各会計、関係団体の財政状況及び健全化判断比率'!B70)</f>
        <v>
東京たま広域資源循環組合</v>
      </c>
      <c r="BZ36" s="424"/>
      <c r="CA36" s="424"/>
      <c r="CB36" s="424"/>
      <c r="CC36" s="424"/>
      <c r="CD36" s="424"/>
      <c r="CE36" s="424"/>
      <c r="CF36" s="424"/>
      <c r="CG36" s="424"/>
      <c r="CH36" s="424"/>
      <c r="CI36" s="424"/>
      <c r="CJ36" s="424"/>
      <c r="CK36" s="424"/>
      <c r="CL36" s="424"/>
      <c r="CM36" s="424"/>
      <c r="CN36" s="213"/>
      <c r="CO36" s="425" t="str">
        <f t="shared" si="3"/>
        <v/>
      </c>
      <c r="CP36" s="425"/>
      <c r="CQ36" s="424" t="str">
        <f>
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0"/>
      <c r="DG36" s="426" t="str">
        <f>
IF('各会計、関係団体の財政状況及び健全化判断比率'!BR9="","",'各会計、関係団体の財政状況及び健全化判断比率'!BR9)</f>
        <v/>
      </c>
      <c r="DH36" s="426"/>
      <c r="DI36" s="217"/>
      <c r="DJ36" s="185"/>
      <c r="DK36" s="185"/>
      <c r="DL36" s="185"/>
      <c r="DM36" s="185"/>
      <c r="DN36" s="185"/>
      <c r="DO36" s="185"/>
    </row>
    <row r="37" spans="1:119" ht="32.25" customHeight="1" x14ac:dyDescent="0.15">
      <c r="A37" s="186"/>
      <c r="B37" s="212"/>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3"/>
      <c r="U37" s="425" t="str">
        <f t="shared" si="4"/>
        <v/>
      </c>
      <c r="V37" s="425"/>
      <c r="W37" s="424"/>
      <c r="X37" s="424"/>
      <c r="Y37" s="424"/>
      <c r="Z37" s="424"/>
      <c r="AA37" s="424"/>
      <c r="AB37" s="424"/>
      <c r="AC37" s="424"/>
      <c r="AD37" s="424"/>
      <c r="AE37" s="424"/>
      <c r="AF37" s="424"/>
      <c r="AG37" s="424"/>
      <c r="AH37" s="424"/>
      <c r="AI37" s="424"/>
      <c r="AJ37" s="424"/>
      <c r="AK37" s="424"/>
      <c r="AL37" s="213"/>
      <c r="AM37" s="425" t="str">
        <f t="shared" si="0"/>
        <v/>
      </c>
      <c r="AN37" s="425"/>
      <c r="AO37" s="424"/>
      <c r="AP37" s="424"/>
      <c r="AQ37" s="424"/>
      <c r="AR37" s="424"/>
      <c r="AS37" s="424"/>
      <c r="AT37" s="424"/>
      <c r="AU37" s="424"/>
      <c r="AV37" s="424"/>
      <c r="AW37" s="424"/>
      <c r="AX37" s="424"/>
      <c r="AY37" s="424"/>
      <c r="AZ37" s="424"/>
      <c r="BA37" s="424"/>
      <c r="BB37" s="424"/>
      <c r="BC37" s="424"/>
      <c r="BD37" s="213"/>
      <c r="BE37" s="425" t="str">
        <f t="shared" si="1"/>
        <v/>
      </c>
      <c r="BF37" s="425"/>
      <c r="BG37" s="424"/>
      <c r="BH37" s="424"/>
      <c r="BI37" s="424"/>
      <c r="BJ37" s="424"/>
      <c r="BK37" s="424"/>
      <c r="BL37" s="424"/>
      <c r="BM37" s="424"/>
      <c r="BN37" s="424"/>
      <c r="BO37" s="424"/>
      <c r="BP37" s="424"/>
      <c r="BQ37" s="424"/>
      <c r="BR37" s="424"/>
      <c r="BS37" s="424"/>
      <c r="BT37" s="424"/>
      <c r="BU37" s="424"/>
      <c r="BV37" s="213"/>
      <c r="BW37" s="425">
        <f t="shared" si="2"/>
        <v>
9</v>
      </c>
      <c r="BX37" s="425"/>
      <c r="BY37" s="424" t="str">
        <f>
IF('各会計、関係団体の財政状況及び健全化判断比率'!B71="","",'各会計、関係団体の財政状況及び健全化判断比率'!B71)</f>
        <v>
多摩六都科学館組合</v>
      </c>
      <c r="BZ37" s="424"/>
      <c r="CA37" s="424"/>
      <c r="CB37" s="424"/>
      <c r="CC37" s="424"/>
      <c r="CD37" s="424"/>
      <c r="CE37" s="424"/>
      <c r="CF37" s="424"/>
      <c r="CG37" s="424"/>
      <c r="CH37" s="424"/>
      <c r="CI37" s="424"/>
      <c r="CJ37" s="424"/>
      <c r="CK37" s="424"/>
      <c r="CL37" s="424"/>
      <c r="CM37" s="424"/>
      <c r="CN37" s="213"/>
      <c r="CO37" s="425" t="str">
        <f t="shared" si="3"/>
        <v/>
      </c>
      <c r="CP37" s="425"/>
      <c r="CQ37" s="424" t="str">
        <f>
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0"/>
      <c r="DG37" s="426" t="str">
        <f>
IF('各会計、関係団体の財政状況及び健全化判断比率'!BR10="","",'各会計、関係団体の財政状況及び健全化判断比率'!BR10)</f>
        <v/>
      </c>
      <c r="DH37" s="426"/>
      <c r="DI37" s="217"/>
      <c r="DJ37" s="185"/>
      <c r="DK37" s="185"/>
      <c r="DL37" s="185"/>
      <c r="DM37" s="185"/>
      <c r="DN37" s="185"/>
      <c r="DO37" s="185"/>
    </row>
    <row r="38" spans="1:119" ht="32.25" customHeight="1" x14ac:dyDescent="0.15">
      <c r="A38" s="186"/>
      <c r="B38" s="212"/>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3"/>
      <c r="U38" s="425" t="str">
        <f t="shared" si="4"/>
        <v/>
      </c>
      <c r="V38" s="425"/>
      <c r="W38" s="424"/>
      <c r="X38" s="424"/>
      <c r="Y38" s="424"/>
      <c r="Z38" s="424"/>
      <c r="AA38" s="424"/>
      <c r="AB38" s="424"/>
      <c r="AC38" s="424"/>
      <c r="AD38" s="424"/>
      <c r="AE38" s="424"/>
      <c r="AF38" s="424"/>
      <c r="AG38" s="424"/>
      <c r="AH38" s="424"/>
      <c r="AI38" s="424"/>
      <c r="AJ38" s="424"/>
      <c r="AK38" s="424"/>
      <c r="AL38" s="213"/>
      <c r="AM38" s="425" t="str">
        <f t="shared" si="0"/>
        <v/>
      </c>
      <c r="AN38" s="425"/>
      <c r="AO38" s="424"/>
      <c r="AP38" s="424"/>
      <c r="AQ38" s="424"/>
      <c r="AR38" s="424"/>
      <c r="AS38" s="424"/>
      <c r="AT38" s="424"/>
      <c r="AU38" s="424"/>
      <c r="AV38" s="424"/>
      <c r="AW38" s="424"/>
      <c r="AX38" s="424"/>
      <c r="AY38" s="424"/>
      <c r="AZ38" s="424"/>
      <c r="BA38" s="424"/>
      <c r="BB38" s="424"/>
      <c r="BC38" s="424"/>
      <c r="BD38" s="213"/>
      <c r="BE38" s="425" t="str">
        <f t="shared" si="1"/>
        <v/>
      </c>
      <c r="BF38" s="425"/>
      <c r="BG38" s="424"/>
      <c r="BH38" s="424"/>
      <c r="BI38" s="424"/>
      <c r="BJ38" s="424"/>
      <c r="BK38" s="424"/>
      <c r="BL38" s="424"/>
      <c r="BM38" s="424"/>
      <c r="BN38" s="424"/>
      <c r="BO38" s="424"/>
      <c r="BP38" s="424"/>
      <c r="BQ38" s="424"/>
      <c r="BR38" s="424"/>
      <c r="BS38" s="424"/>
      <c r="BT38" s="424"/>
      <c r="BU38" s="424"/>
      <c r="BV38" s="213"/>
      <c r="BW38" s="425">
        <f t="shared" si="2"/>
        <v>
10</v>
      </c>
      <c r="BX38" s="425"/>
      <c r="BY38" s="424" t="str">
        <f>
IF('各会計、関係団体の財政状況及び健全化判断比率'!B72="","",'各会計、関係団体の財政状況及び健全化判断比率'!B72)</f>
        <v>
東京市町村総合事務組合(一般会計)</v>
      </c>
      <c r="BZ38" s="424"/>
      <c r="CA38" s="424"/>
      <c r="CB38" s="424"/>
      <c r="CC38" s="424"/>
      <c r="CD38" s="424"/>
      <c r="CE38" s="424"/>
      <c r="CF38" s="424"/>
      <c r="CG38" s="424"/>
      <c r="CH38" s="424"/>
      <c r="CI38" s="424"/>
      <c r="CJ38" s="424"/>
      <c r="CK38" s="424"/>
      <c r="CL38" s="424"/>
      <c r="CM38" s="424"/>
      <c r="CN38" s="213"/>
      <c r="CO38" s="425" t="str">
        <f t="shared" si="3"/>
        <v/>
      </c>
      <c r="CP38" s="425"/>
      <c r="CQ38" s="424" t="str">
        <f>
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0"/>
      <c r="DG38" s="426" t="str">
        <f>
IF('各会計、関係団体の財政状況及び健全化判断比率'!BR11="","",'各会計、関係団体の財政状況及び健全化判断比率'!BR11)</f>
        <v/>
      </c>
      <c r="DH38" s="426"/>
      <c r="DI38" s="217"/>
      <c r="DJ38" s="185"/>
      <c r="DK38" s="185"/>
      <c r="DL38" s="185"/>
      <c r="DM38" s="185"/>
      <c r="DN38" s="185"/>
      <c r="DO38" s="185"/>
    </row>
    <row r="39" spans="1:119" ht="32.25" customHeight="1" x14ac:dyDescent="0.15">
      <c r="A39" s="186"/>
      <c r="B39" s="212"/>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3"/>
      <c r="U39" s="425" t="str">
        <f t="shared" si="4"/>
        <v/>
      </c>
      <c r="V39" s="425"/>
      <c r="W39" s="424"/>
      <c r="X39" s="424"/>
      <c r="Y39" s="424"/>
      <c r="Z39" s="424"/>
      <c r="AA39" s="424"/>
      <c r="AB39" s="424"/>
      <c r="AC39" s="424"/>
      <c r="AD39" s="424"/>
      <c r="AE39" s="424"/>
      <c r="AF39" s="424"/>
      <c r="AG39" s="424"/>
      <c r="AH39" s="424"/>
      <c r="AI39" s="424"/>
      <c r="AJ39" s="424"/>
      <c r="AK39" s="424"/>
      <c r="AL39" s="213"/>
      <c r="AM39" s="425" t="str">
        <f t="shared" si="0"/>
        <v/>
      </c>
      <c r="AN39" s="425"/>
      <c r="AO39" s="424"/>
      <c r="AP39" s="424"/>
      <c r="AQ39" s="424"/>
      <c r="AR39" s="424"/>
      <c r="AS39" s="424"/>
      <c r="AT39" s="424"/>
      <c r="AU39" s="424"/>
      <c r="AV39" s="424"/>
      <c r="AW39" s="424"/>
      <c r="AX39" s="424"/>
      <c r="AY39" s="424"/>
      <c r="AZ39" s="424"/>
      <c r="BA39" s="424"/>
      <c r="BB39" s="424"/>
      <c r="BC39" s="424"/>
      <c r="BD39" s="213"/>
      <c r="BE39" s="425" t="str">
        <f t="shared" si="1"/>
        <v/>
      </c>
      <c r="BF39" s="425"/>
      <c r="BG39" s="424"/>
      <c r="BH39" s="424"/>
      <c r="BI39" s="424"/>
      <c r="BJ39" s="424"/>
      <c r="BK39" s="424"/>
      <c r="BL39" s="424"/>
      <c r="BM39" s="424"/>
      <c r="BN39" s="424"/>
      <c r="BO39" s="424"/>
      <c r="BP39" s="424"/>
      <c r="BQ39" s="424"/>
      <c r="BR39" s="424"/>
      <c r="BS39" s="424"/>
      <c r="BT39" s="424"/>
      <c r="BU39" s="424"/>
      <c r="BV39" s="213"/>
      <c r="BW39" s="425">
        <f t="shared" si="2"/>
        <v>
11</v>
      </c>
      <c r="BX39" s="425"/>
      <c r="BY39" s="424" t="str">
        <f>
IF('各会計、関係団体の財政状況及び健全化判断比率'!B73="","",'各会計、関係団体の財政状況及び健全化判断比率'!B73)</f>
        <v>
東京市町村総合事務組合(交通災害共済事業特別会計)</v>
      </c>
      <c r="BZ39" s="424"/>
      <c r="CA39" s="424"/>
      <c r="CB39" s="424"/>
      <c r="CC39" s="424"/>
      <c r="CD39" s="424"/>
      <c r="CE39" s="424"/>
      <c r="CF39" s="424"/>
      <c r="CG39" s="424"/>
      <c r="CH39" s="424"/>
      <c r="CI39" s="424"/>
      <c r="CJ39" s="424"/>
      <c r="CK39" s="424"/>
      <c r="CL39" s="424"/>
      <c r="CM39" s="424"/>
      <c r="CN39" s="213"/>
      <c r="CO39" s="425" t="str">
        <f t="shared" si="3"/>
        <v/>
      </c>
      <c r="CP39" s="425"/>
      <c r="CQ39" s="424" t="str">
        <f>
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0"/>
      <c r="DG39" s="426" t="str">
        <f>
IF('各会計、関係団体の財政状況及び健全化判断比率'!BR12="","",'各会計、関係団体の財政状況及び健全化判断比率'!BR12)</f>
        <v/>
      </c>
      <c r="DH39" s="426"/>
      <c r="DI39" s="217"/>
      <c r="DJ39" s="185"/>
      <c r="DK39" s="185"/>
      <c r="DL39" s="185"/>
      <c r="DM39" s="185"/>
      <c r="DN39" s="185"/>
      <c r="DO39" s="185"/>
    </row>
    <row r="40" spans="1:119" ht="32.25" customHeight="1" x14ac:dyDescent="0.15">
      <c r="A40" s="186"/>
      <c r="B40" s="212"/>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3"/>
      <c r="U40" s="425" t="str">
        <f t="shared" si="4"/>
        <v/>
      </c>
      <c r="V40" s="425"/>
      <c r="W40" s="424"/>
      <c r="X40" s="424"/>
      <c r="Y40" s="424"/>
      <c r="Z40" s="424"/>
      <c r="AA40" s="424"/>
      <c r="AB40" s="424"/>
      <c r="AC40" s="424"/>
      <c r="AD40" s="424"/>
      <c r="AE40" s="424"/>
      <c r="AF40" s="424"/>
      <c r="AG40" s="424"/>
      <c r="AH40" s="424"/>
      <c r="AI40" s="424"/>
      <c r="AJ40" s="424"/>
      <c r="AK40" s="424"/>
      <c r="AL40" s="213"/>
      <c r="AM40" s="425" t="str">
        <f t="shared" si="0"/>
        <v/>
      </c>
      <c r="AN40" s="425"/>
      <c r="AO40" s="424"/>
      <c r="AP40" s="424"/>
      <c r="AQ40" s="424"/>
      <c r="AR40" s="424"/>
      <c r="AS40" s="424"/>
      <c r="AT40" s="424"/>
      <c r="AU40" s="424"/>
      <c r="AV40" s="424"/>
      <c r="AW40" s="424"/>
      <c r="AX40" s="424"/>
      <c r="AY40" s="424"/>
      <c r="AZ40" s="424"/>
      <c r="BA40" s="424"/>
      <c r="BB40" s="424"/>
      <c r="BC40" s="424"/>
      <c r="BD40" s="213"/>
      <c r="BE40" s="425" t="str">
        <f t="shared" si="1"/>
        <v/>
      </c>
      <c r="BF40" s="425"/>
      <c r="BG40" s="424"/>
      <c r="BH40" s="424"/>
      <c r="BI40" s="424"/>
      <c r="BJ40" s="424"/>
      <c r="BK40" s="424"/>
      <c r="BL40" s="424"/>
      <c r="BM40" s="424"/>
      <c r="BN40" s="424"/>
      <c r="BO40" s="424"/>
      <c r="BP40" s="424"/>
      <c r="BQ40" s="424"/>
      <c r="BR40" s="424"/>
      <c r="BS40" s="424"/>
      <c r="BT40" s="424"/>
      <c r="BU40" s="424"/>
      <c r="BV40" s="213"/>
      <c r="BW40" s="425">
        <f t="shared" si="2"/>
        <v>
12</v>
      </c>
      <c r="BX40" s="425"/>
      <c r="BY40" s="424" t="str">
        <f>
IF('各会計、関係団体の財政状況及び健全化判断比率'!B74="","",'各会計、関係団体の財政状況及び健全化判断比率'!B74)</f>
        <v>
東京都市町村職員退職手当組合</v>
      </c>
      <c r="BZ40" s="424"/>
      <c r="CA40" s="424"/>
      <c r="CB40" s="424"/>
      <c r="CC40" s="424"/>
      <c r="CD40" s="424"/>
      <c r="CE40" s="424"/>
      <c r="CF40" s="424"/>
      <c r="CG40" s="424"/>
      <c r="CH40" s="424"/>
      <c r="CI40" s="424"/>
      <c r="CJ40" s="424"/>
      <c r="CK40" s="424"/>
      <c r="CL40" s="424"/>
      <c r="CM40" s="424"/>
      <c r="CN40" s="213"/>
      <c r="CO40" s="425" t="str">
        <f t="shared" si="3"/>
        <v/>
      </c>
      <c r="CP40" s="425"/>
      <c r="CQ40" s="424" t="str">
        <f>
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0"/>
      <c r="DG40" s="426" t="str">
        <f>
IF('各会計、関係団体の財政状況及び健全化判断比率'!BR13="","",'各会計、関係団体の財政状況及び健全化判断比率'!BR13)</f>
        <v/>
      </c>
      <c r="DH40" s="426"/>
      <c r="DI40" s="217"/>
      <c r="DJ40" s="185"/>
      <c r="DK40" s="185"/>
      <c r="DL40" s="185"/>
      <c r="DM40" s="185"/>
      <c r="DN40" s="185"/>
      <c r="DO40" s="185"/>
    </row>
    <row r="41" spans="1:119" ht="32.25" customHeight="1" x14ac:dyDescent="0.15">
      <c r="A41" s="186"/>
      <c r="B41" s="212"/>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3"/>
      <c r="U41" s="425" t="str">
        <f t="shared" si="4"/>
        <v/>
      </c>
      <c r="V41" s="425"/>
      <c r="W41" s="424"/>
      <c r="X41" s="424"/>
      <c r="Y41" s="424"/>
      <c r="Z41" s="424"/>
      <c r="AA41" s="424"/>
      <c r="AB41" s="424"/>
      <c r="AC41" s="424"/>
      <c r="AD41" s="424"/>
      <c r="AE41" s="424"/>
      <c r="AF41" s="424"/>
      <c r="AG41" s="424"/>
      <c r="AH41" s="424"/>
      <c r="AI41" s="424"/>
      <c r="AJ41" s="424"/>
      <c r="AK41" s="424"/>
      <c r="AL41" s="213"/>
      <c r="AM41" s="425" t="str">
        <f t="shared" si="0"/>
        <v/>
      </c>
      <c r="AN41" s="425"/>
      <c r="AO41" s="424"/>
      <c r="AP41" s="424"/>
      <c r="AQ41" s="424"/>
      <c r="AR41" s="424"/>
      <c r="AS41" s="424"/>
      <c r="AT41" s="424"/>
      <c r="AU41" s="424"/>
      <c r="AV41" s="424"/>
      <c r="AW41" s="424"/>
      <c r="AX41" s="424"/>
      <c r="AY41" s="424"/>
      <c r="AZ41" s="424"/>
      <c r="BA41" s="424"/>
      <c r="BB41" s="424"/>
      <c r="BC41" s="424"/>
      <c r="BD41" s="213"/>
      <c r="BE41" s="425" t="str">
        <f t="shared" si="1"/>
        <v/>
      </c>
      <c r="BF41" s="425"/>
      <c r="BG41" s="424"/>
      <c r="BH41" s="424"/>
      <c r="BI41" s="424"/>
      <c r="BJ41" s="424"/>
      <c r="BK41" s="424"/>
      <c r="BL41" s="424"/>
      <c r="BM41" s="424"/>
      <c r="BN41" s="424"/>
      <c r="BO41" s="424"/>
      <c r="BP41" s="424"/>
      <c r="BQ41" s="424"/>
      <c r="BR41" s="424"/>
      <c r="BS41" s="424"/>
      <c r="BT41" s="424"/>
      <c r="BU41" s="424"/>
      <c r="BV41" s="213"/>
      <c r="BW41" s="425">
        <f t="shared" si="2"/>
        <v>
13</v>
      </c>
      <c r="BX41" s="425"/>
      <c r="BY41" s="424" t="str">
        <f>
IF('各会計、関係団体の財政状況及び健全化判断比率'!B75="","",'各会計、関係団体の財政状況及び健全化判断比率'!B75)</f>
        <v>
東京都市町村議会議員公務災害補償等組合</v>
      </c>
      <c r="BZ41" s="424"/>
      <c r="CA41" s="424"/>
      <c r="CB41" s="424"/>
      <c r="CC41" s="424"/>
      <c r="CD41" s="424"/>
      <c r="CE41" s="424"/>
      <c r="CF41" s="424"/>
      <c r="CG41" s="424"/>
      <c r="CH41" s="424"/>
      <c r="CI41" s="424"/>
      <c r="CJ41" s="424"/>
      <c r="CK41" s="424"/>
      <c r="CL41" s="424"/>
      <c r="CM41" s="424"/>
      <c r="CN41" s="213"/>
      <c r="CO41" s="425" t="str">
        <f t="shared" si="3"/>
        <v/>
      </c>
      <c r="CP41" s="425"/>
      <c r="CQ41" s="424" t="str">
        <f>
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0"/>
      <c r="DG41" s="426" t="str">
        <f>
IF('各会計、関係団体の財政状況及び健全化判断比率'!BR14="","",'各会計、関係団体の財政状況及び健全化判断比率'!BR14)</f>
        <v/>
      </c>
      <c r="DH41" s="426"/>
      <c r="DI41" s="217"/>
      <c r="DJ41" s="185"/>
      <c r="DK41" s="185"/>
      <c r="DL41" s="185"/>
      <c r="DM41" s="185"/>
      <c r="DN41" s="185"/>
      <c r="DO41" s="185"/>
    </row>
    <row r="42" spans="1:119" ht="32.25" customHeight="1" x14ac:dyDescent="0.15">
      <c r="A42" s="185"/>
      <c r="B42" s="212"/>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3"/>
      <c r="U42" s="425" t="str">
        <f t="shared" si="4"/>
        <v/>
      </c>
      <c r="V42" s="425"/>
      <c r="W42" s="424"/>
      <c r="X42" s="424"/>
      <c r="Y42" s="424"/>
      <c r="Z42" s="424"/>
      <c r="AA42" s="424"/>
      <c r="AB42" s="424"/>
      <c r="AC42" s="424"/>
      <c r="AD42" s="424"/>
      <c r="AE42" s="424"/>
      <c r="AF42" s="424"/>
      <c r="AG42" s="424"/>
      <c r="AH42" s="424"/>
      <c r="AI42" s="424"/>
      <c r="AJ42" s="424"/>
      <c r="AK42" s="424"/>
      <c r="AL42" s="213"/>
      <c r="AM42" s="425" t="str">
        <f t="shared" si="0"/>
        <v/>
      </c>
      <c r="AN42" s="425"/>
      <c r="AO42" s="424"/>
      <c r="AP42" s="424"/>
      <c r="AQ42" s="424"/>
      <c r="AR42" s="424"/>
      <c r="AS42" s="424"/>
      <c r="AT42" s="424"/>
      <c r="AU42" s="424"/>
      <c r="AV42" s="424"/>
      <c r="AW42" s="424"/>
      <c r="AX42" s="424"/>
      <c r="AY42" s="424"/>
      <c r="AZ42" s="424"/>
      <c r="BA42" s="424"/>
      <c r="BB42" s="424"/>
      <c r="BC42" s="424"/>
      <c r="BD42" s="213"/>
      <c r="BE42" s="425" t="str">
        <f t="shared" si="1"/>
        <v/>
      </c>
      <c r="BF42" s="425"/>
      <c r="BG42" s="424"/>
      <c r="BH42" s="424"/>
      <c r="BI42" s="424"/>
      <c r="BJ42" s="424"/>
      <c r="BK42" s="424"/>
      <c r="BL42" s="424"/>
      <c r="BM42" s="424"/>
      <c r="BN42" s="424"/>
      <c r="BO42" s="424"/>
      <c r="BP42" s="424"/>
      <c r="BQ42" s="424"/>
      <c r="BR42" s="424"/>
      <c r="BS42" s="424"/>
      <c r="BT42" s="424"/>
      <c r="BU42" s="424"/>
      <c r="BV42" s="213"/>
      <c r="BW42" s="425">
        <f t="shared" si="2"/>
        <v>
14</v>
      </c>
      <c r="BX42" s="425"/>
      <c r="BY42" s="424" t="str">
        <f>
IF('各会計、関係団体の財政状況及び健全化判断比率'!B76="","",'各会計、関係団体の財政状況及び健全化判断比率'!B76)</f>
        <v>
東京都後期高齢者医療広域連合(一般会計)</v>
      </c>
      <c r="BZ42" s="424"/>
      <c r="CA42" s="424"/>
      <c r="CB42" s="424"/>
      <c r="CC42" s="424"/>
      <c r="CD42" s="424"/>
      <c r="CE42" s="424"/>
      <c r="CF42" s="424"/>
      <c r="CG42" s="424"/>
      <c r="CH42" s="424"/>
      <c r="CI42" s="424"/>
      <c r="CJ42" s="424"/>
      <c r="CK42" s="424"/>
      <c r="CL42" s="424"/>
      <c r="CM42" s="424"/>
      <c r="CN42" s="213"/>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0"/>
      <c r="DG42" s="426" t="str">
        <f>
IF('各会計、関係団体の財政状況及び健全化判断比率'!BR15="","",'各会計、関係団体の財政状況及び健全化判断比率'!BR15)</f>
        <v/>
      </c>
      <c r="DH42" s="426"/>
      <c r="DI42" s="217"/>
      <c r="DJ42" s="185"/>
      <c r="DK42" s="185"/>
      <c r="DL42" s="185"/>
      <c r="DM42" s="185"/>
      <c r="DN42" s="185"/>
      <c r="DO42" s="185"/>
    </row>
    <row r="43" spans="1:119" ht="32.25" customHeight="1" x14ac:dyDescent="0.15">
      <c r="A43" s="185"/>
      <c r="B43" s="212"/>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3"/>
      <c r="U43" s="425" t="str">
        <f t="shared" si="4"/>
        <v/>
      </c>
      <c r="V43" s="425"/>
      <c r="W43" s="424"/>
      <c r="X43" s="424"/>
      <c r="Y43" s="424"/>
      <c r="Z43" s="424"/>
      <c r="AA43" s="424"/>
      <c r="AB43" s="424"/>
      <c r="AC43" s="424"/>
      <c r="AD43" s="424"/>
      <c r="AE43" s="424"/>
      <c r="AF43" s="424"/>
      <c r="AG43" s="424"/>
      <c r="AH43" s="424"/>
      <c r="AI43" s="424"/>
      <c r="AJ43" s="424"/>
      <c r="AK43" s="424"/>
      <c r="AL43" s="213"/>
      <c r="AM43" s="425" t="str">
        <f t="shared" si="0"/>
        <v/>
      </c>
      <c r="AN43" s="425"/>
      <c r="AO43" s="424"/>
      <c r="AP43" s="424"/>
      <c r="AQ43" s="424"/>
      <c r="AR43" s="424"/>
      <c r="AS43" s="424"/>
      <c r="AT43" s="424"/>
      <c r="AU43" s="424"/>
      <c r="AV43" s="424"/>
      <c r="AW43" s="424"/>
      <c r="AX43" s="424"/>
      <c r="AY43" s="424"/>
      <c r="AZ43" s="424"/>
      <c r="BA43" s="424"/>
      <c r="BB43" s="424"/>
      <c r="BC43" s="424"/>
      <c r="BD43" s="213"/>
      <c r="BE43" s="425" t="str">
        <f t="shared" si="1"/>
        <v/>
      </c>
      <c r="BF43" s="425"/>
      <c r="BG43" s="424"/>
      <c r="BH43" s="424"/>
      <c r="BI43" s="424"/>
      <c r="BJ43" s="424"/>
      <c r="BK43" s="424"/>
      <c r="BL43" s="424"/>
      <c r="BM43" s="424"/>
      <c r="BN43" s="424"/>
      <c r="BO43" s="424"/>
      <c r="BP43" s="424"/>
      <c r="BQ43" s="424"/>
      <c r="BR43" s="424"/>
      <c r="BS43" s="424"/>
      <c r="BT43" s="424"/>
      <c r="BU43" s="424"/>
      <c r="BV43" s="213"/>
      <c r="BW43" s="425">
        <f t="shared" si="2"/>
        <v>
15</v>
      </c>
      <c r="BX43" s="425"/>
      <c r="BY43" s="424" t="str">
        <f>
IF('各会計、関係団体の財政状況及び健全化判断比率'!B77="","",'各会計、関係団体の財政状況及び健全化判断比率'!B77)</f>
        <v>
東京都後期高齢者医療広域連合(後期高齢者医療特別会計)</v>
      </c>
      <c r="BZ43" s="424"/>
      <c r="CA43" s="424"/>
      <c r="CB43" s="424"/>
      <c r="CC43" s="424"/>
      <c r="CD43" s="424"/>
      <c r="CE43" s="424"/>
      <c r="CF43" s="424"/>
      <c r="CG43" s="424"/>
      <c r="CH43" s="424"/>
      <c r="CI43" s="424"/>
      <c r="CJ43" s="424"/>
      <c r="CK43" s="424"/>
      <c r="CL43" s="424"/>
      <c r="CM43" s="424"/>
      <c r="CN43" s="213"/>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0"/>
      <c r="DG43" s="426" t="str">
        <f>
IF('各会計、関係団体の財政状況及び健全化判断比率'!BR16="","",'各会計、関係団体の財政状況及び健全化判断比率'!BR16)</f>
        <v/>
      </c>
      <c r="DH43" s="42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
205</v>
      </c>
      <c r="C46" s="185"/>
      <c r="D46" s="185"/>
      <c r="E46" s="185" t="s">
        <v>
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
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
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
209</v>
      </c>
    </row>
    <row r="50" spans="5:5" x14ac:dyDescent="0.15">
      <c r="E50" s="187" t="s">
        <v>
210</v>
      </c>
    </row>
    <row r="51" spans="5:5" x14ac:dyDescent="0.15">
      <c r="E51" s="187" t="s">
        <v>
211</v>
      </c>
    </row>
    <row r="52" spans="5:5" x14ac:dyDescent="0.15">
      <c r="E52" s="187" t="s">
        <v>
212</v>
      </c>
    </row>
    <row r="53" spans="5:5" x14ac:dyDescent="0.15"/>
    <row r="54" spans="5:5" x14ac:dyDescent="0.15"/>
    <row r="55" spans="5:5" x14ac:dyDescent="0.15"/>
    <row r="56" spans="5:5" x14ac:dyDescent="0.15"/>
  </sheetData>
  <sheetProtection algorithmName="SHA-512" hashValue="yltULniDQbjp6R5pOs16yvzlsVIHVOmOEIz0SQgBRQm4MKxWaMxR3FMDtSv83BqR2NiJ/7m+JRuCX69a5xVwHA==" saltValue="MtM0B3neuJ8kZdmPfjd3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7" t="s">
        <v>
213</v>
      </c>
      <c r="DI1" s="798"/>
      <c r="DJ1" s="798"/>
      <c r="DK1" s="798"/>
      <c r="DL1" s="798"/>
      <c r="DM1" s="798"/>
      <c r="DN1" s="799"/>
      <c r="DO1" s="225"/>
      <c r="DP1" s="797" t="s">
        <v>
214</v>
      </c>
      <c r="DQ1" s="798"/>
      <c r="DR1" s="798"/>
      <c r="DS1" s="798"/>
      <c r="DT1" s="798"/>
      <c r="DU1" s="798"/>
      <c r="DV1" s="798"/>
      <c r="DW1" s="798"/>
      <c r="DX1" s="798"/>
      <c r="DY1" s="798"/>
      <c r="DZ1" s="798"/>
      <c r="EA1" s="798"/>
      <c r="EB1" s="798"/>
      <c r="EC1" s="799"/>
      <c r="ED1" s="223"/>
      <c r="EE1" s="223"/>
      <c r="EF1" s="223"/>
      <c r="EG1" s="223"/>
      <c r="EH1" s="223"/>
      <c r="EI1" s="223"/>
      <c r="EJ1" s="223"/>
      <c r="EK1" s="223"/>
      <c r="EL1" s="223"/>
      <c r="EM1" s="223"/>
    </row>
    <row r="2" spans="2:143" ht="22.5" customHeight="1" x14ac:dyDescent="0.15">
      <c r="B2" s="226" t="s">
        <v>
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9" t="s">
        <v>
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
1</v>
      </c>
      <c r="C4" s="740"/>
      <c r="D4" s="740"/>
      <c r="E4" s="740"/>
      <c r="F4" s="740"/>
      <c r="G4" s="740"/>
      <c r="H4" s="740"/>
      <c r="I4" s="740"/>
      <c r="J4" s="740"/>
      <c r="K4" s="740"/>
      <c r="L4" s="740"/>
      <c r="M4" s="740"/>
      <c r="N4" s="740"/>
      <c r="O4" s="740"/>
      <c r="P4" s="740"/>
      <c r="Q4" s="741"/>
      <c r="R4" s="739" t="s">
        <v>
219</v>
      </c>
      <c r="S4" s="740"/>
      <c r="T4" s="740"/>
      <c r="U4" s="740"/>
      <c r="V4" s="740"/>
      <c r="W4" s="740"/>
      <c r="X4" s="740"/>
      <c r="Y4" s="741"/>
      <c r="Z4" s="739" t="s">
        <v>
220</v>
      </c>
      <c r="AA4" s="740"/>
      <c r="AB4" s="740"/>
      <c r="AC4" s="741"/>
      <c r="AD4" s="739" t="s">
        <v>
221</v>
      </c>
      <c r="AE4" s="740"/>
      <c r="AF4" s="740"/>
      <c r="AG4" s="740"/>
      <c r="AH4" s="740"/>
      <c r="AI4" s="740"/>
      <c r="AJ4" s="740"/>
      <c r="AK4" s="741"/>
      <c r="AL4" s="739" t="s">
        <v>
220</v>
      </c>
      <c r="AM4" s="740"/>
      <c r="AN4" s="740"/>
      <c r="AO4" s="741"/>
      <c r="AP4" s="800" t="s">
        <v>
222</v>
      </c>
      <c r="AQ4" s="800"/>
      <c r="AR4" s="800"/>
      <c r="AS4" s="800"/>
      <c r="AT4" s="800"/>
      <c r="AU4" s="800"/>
      <c r="AV4" s="800"/>
      <c r="AW4" s="800"/>
      <c r="AX4" s="800"/>
      <c r="AY4" s="800"/>
      <c r="AZ4" s="800"/>
      <c r="BA4" s="800"/>
      <c r="BB4" s="800"/>
      <c r="BC4" s="800"/>
      <c r="BD4" s="800"/>
      <c r="BE4" s="800"/>
      <c r="BF4" s="800"/>
      <c r="BG4" s="800" t="s">
        <v>
223</v>
      </c>
      <c r="BH4" s="800"/>
      <c r="BI4" s="800"/>
      <c r="BJ4" s="800"/>
      <c r="BK4" s="800"/>
      <c r="BL4" s="800"/>
      <c r="BM4" s="800"/>
      <c r="BN4" s="800"/>
      <c r="BO4" s="800" t="s">
        <v>
220</v>
      </c>
      <c r="BP4" s="800"/>
      <c r="BQ4" s="800"/>
      <c r="BR4" s="800"/>
      <c r="BS4" s="800" t="s">
        <v>
224</v>
      </c>
      <c r="BT4" s="800"/>
      <c r="BU4" s="800"/>
      <c r="BV4" s="800"/>
      <c r="BW4" s="800"/>
      <c r="BX4" s="800"/>
      <c r="BY4" s="800"/>
      <c r="BZ4" s="800"/>
      <c r="CA4" s="800"/>
      <c r="CB4" s="800"/>
      <c r="CD4" s="782" t="s">
        <v>
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9" customFormat="1" ht="11.25" customHeight="1" x14ac:dyDescent="0.15">
      <c r="B5" s="744" t="s">
        <v>
226</v>
      </c>
      <c r="C5" s="745"/>
      <c r="D5" s="745"/>
      <c r="E5" s="745"/>
      <c r="F5" s="745"/>
      <c r="G5" s="745"/>
      <c r="H5" s="745"/>
      <c r="I5" s="745"/>
      <c r="J5" s="745"/>
      <c r="K5" s="745"/>
      <c r="L5" s="745"/>
      <c r="M5" s="745"/>
      <c r="N5" s="745"/>
      <c r="O5" s="745"/>
      <c r="P5" s="745"/>
      <c r="Q5" s="746"/>
      <c r="R5" s="733">
        <v>
17213914</v>
      </c>
      <c r="S5" s="734"/>
      <c r="T5" s="734"/>
      <c r="U5" s="734"/>
      <c r="V5" s="734"/>
      <c r="W5" s="734"/>
      <c r="X5" s="734"/>
      <c r="Y5" s="777"/>
      <c r="Z5" s="795">
        <v>
38.799999999999997</v>
      </c>
      <c r="AA5" s="795"/>
      <c r="AB5" s="795"/>
      <c r="AC5" s="795"/>
      <c r="AD5" s="796">
        <v>
15880357</v>
      </c>
      <c r="AE5" s="796"/>
      <c r="AF5" s="796"/>
      <c r="AG5" s="796"/>
      <c r="AH5" s="796"/>
      <c r="AI5" s="796"/>
      <c r="AJ5" s="796"/>
      <c r="AK5" s="796"/>
      <c r="AL5" s="778">
        <v>
73.7</v>
      </c>
      <c r="AM5" s="749"/>
      <c r="AN5" s="749"/>
      <c r="AO5" s="779"/>
      <c r="AP5" s="744" t="s">
        <v>
227</v>
      </c>
      <c r="AQ5" s="745"/>
      <c r="AR5" s="745"/>
      <c r="AS5" s="745"/>
      <c r="AT5" s="745"/>
      <c r="AU5" s="745"/>
      <c r="AV5" s="745"/>
      <c r="AW5" s="745"/>
      <c r="AX5" s="745"/>
      <c r="AY5" s="745"/>
      <c r="AZ5" s="745"/>
      <c r="BA5" s="745"/>
      <c r="BB5" s="745"/>
      <c r="BC5" s="745"/>
      <c r="BD5" s="745"/>
      <c r="BE5" s="745"/>
      <c r="BF5" s="746"/>
      <c r="BG5" s="678">
        <v>
15880358</v>
      </c>
      <c r="BH5" s="679"/>
      <c r="BI5" s="679"/>
      <c r="BJ5" s="679"/>
      <c r="BK5" s="679"/>
      <c r="BL5" s="679"/>
      <c r="BM5" s="679"/>
      <c r="BN5" s="680"/>
      <c r="BO5" s="715">
        <v>
92.3</v>
      </c>
      <c r="BP5" s="715"/>
      <c r="BQ5" s="715"/>
      <c r="BR5" s="715"/>
      <c r="BS5" s="716">
        <v>
59477</v>
      </c>
      <c r="BT5" s="716"/>
      <c r="BU5" s="716"/>
      <c r="BV5" s="716"/>
      <c r="BW5" s="716"/>
      <c r="BX5" s="716"/>
      <c r="BY5" s="716"/>
      <c r="BZ5" s="716"/>
      <c r="CA5" s="716"/>
      <c r="CB5" s="775"/>
      <c r="CD5" s="782" t="s">
        <v>
222</v>
      </c>
      <c r="CE5" s="783"/>
      <c r="CF5" s="783"/>
      <c r="CG5" s="783"/>
      <c r="CH5" s="783"/>
      <c r="CI5" s="783"/>
      <c r="CJ5" s="783"/>
      <c r="CK5" s="783"/>
      <c r="CL5" s="783"/>
      <c r="CM5" s="783"/>
      <c r="CN5" s="783"/>
      <c r="CO5" s="783"/>
      <c r="CP5" s="783"/>
      <c r="CQ5" s="784"/>
      <c r="CR5" s="782" t="s">
        <v>
228</v>
      </c>
      <c r="CS5" s="783"/>
      <c r="CT5" s="783"/>
      <c r="CU5" s="783"/>
      <c r="CV5" s="783"/>
      <c r="CW5" s="783"/>
      <c r="CX5" s="783"/>
      <c r="CY5" s="784"/>
      <c r="CZ5" s="782" t="s">
        <v>
220</v>
      </c>
      <c r="DA5" s="783"/>
      <c r="DB5" s="783"/>
      <c r="DC5" s="784"/>
      <c r="DD5" s="782" t="s">
        <v>
229</v>
      </c>
      <c r="DE5" s="783"/>
      <c r="DF5" s="783"/>
      <c r="DG5" s="783"/>
      <c r="DH5" s="783"/>
      <c r="DI5" s="783"/>
      <c r="DJ5" s="783"/>
      <c r="DK5" s="783"/>
      <c r="DL5" s="783"/>
      <c r="DM5" s="783"/>
      <c r="DN5" s="783"/>
      <c r="DO5" s="783"/>
      <c r="DP5" s="784"/>
      <c r="DQ5" s="782" t="s">
        <v>
230</v>
      </c>
      <c r="DR5" s="783"/>
      <c r="DS5" s="783"/>
      <c r="DT5" s="783"/>
      <c r="DU5" s="783"/>
      <c r="DV5" s="783"/>
      <c r="DW5" s="783"/>
      <c r="DX5" s="783"/>
      <c r="DY5" s="783"/>
      <c r="DZ5" s="783"/>
      <c r="EA5" s="783"/>
      <c r="EB5" s="783"/>
      <c r="EC5" s="784"/>
    </row>
    <row r="6" spans="2:143" ht="11.25" customHeight="1" x14ac:dyDescent="0.15">
      <c r="B6" s="675" t="s">
        <v>
231</v>
      </c>
      <c r="C6" s="676"/>
      <c r="D6" s="676"/>
      <c r="E6" s="676"/>
      <c r="F6" s="676"/>
      <c r="G6" s="676"/>
      <c r="H6" s="676"/>
      <c r="I6" s="676"/>
      <c r="J6" s="676"/>
      <c r="K6" s="676"/>
      <c r="L6" s="676"/>
      <c r="M6" s="676"/>
      <c r="N6" s="676"/>
      <c r="O6" s="676"/>
      <c r="P6" s="676"/>
      <c r="Q6" s="677"/>
      <c r="R6" s="678">
        <v>
188406</v>
      </c>
      <c r="S6" s="679"/>
      <c r="T6" s="679"/>
      <c r="U6" s="679"/>
      <c r="V6" s="679"/>
      <c r="W6" s="679"/>
      <c r="X6" s="679"/>
      <c r="Y6" s="680"/>
      <c r="Z6" s="715">
        <v>
0.4</v>
      </c>
      <c r="AA6" s="715"/>
      <c r="AB6" s="715"/>
      <c r="AC6" s="715"/>
      <c r="AD6" s="716">
        <v>
188406</v>
      </c>
      <c r="AE6" s="716"/>
      <c r="AF6" s="716"/>
      <c r="AG6" s="716"/>
      <c r="AH6" s="716"/>
      <c r="AI6" s="716"/>
      <c r="AJ6" s="716"/>
      <c r="AK6" s="716"/>
      <c r="AL6" s="681">
        <v>
0.9</v>
      </c>
      <c r="AM6" s="682"/>
      <c r="AN6" s="682"/>
      <c r="AO6" s="717"/>
      <c r="AP6" s="675" t="s">
        <v>
232</v>
      </c>
      <c r="AQ6" s="676"/>
      <c r="AR6" s="676"/>
      <c r="AS6" s="676"/>
      <c r="AT6" s="676"/>
      <c r="AU6" s="676"/>
      <c r="AV6" s="676"/>
      <c r="AW6" s="676"/>
      <c r="AX6" s="676"/>
      <c r="AY6" s="676"/>
      <c r="AZ6" s="676"/>
      <c r="BA6" s="676"/>
      <c r="BB6" s="676"/>
      <c r="BC6" s="676"/>
      <c r="BD6" s="676"/>
      <c r="BE6" s="676"/>
      <c r="BF6" s="677"/>
      <c r="BG6" s="678">
        <v>
15880358</v>
      </c>
      <c r="BH6" s="679"/>
      <c r="BI6" s="679"/>
      <c r="BJ6" s="679"/>
      <c r="BK6" s="679"/>
      <c r="BL6" s="679"/>
      <c r="BM6" s="679"/>
      <c r="BN6" s="680"/>
      <c r="BO6" s="715">
        <v>
92.3</v>
      </c>
      <c r="BP6" s="715"/>
      <c r="BQ6" s="715"/>
      <c r="BR6" s="715"/>
      <c r="BS6" s="716">
        <v>
59477</v>
      </c>
      <c r="BT6" s="716"/>
      <c r="BU6" s="716"/>
      <c r="BV6" s="716"/>
      <c r="BW6" s="716"/>
      <c r="BX6" s="716"/>
      <c r="BY6" s="716"/>
      <c r="BZ6" s="716"/>
      <c r="CA6" s="716"/>
      <c r="CB6" s="775"/>
      <c r="CD6" s="736" t="s">
        <v>
233</v>
      </c>
      <c r="CE6" s="737"/>
      <c r="CF6" s="737"/>
      <c r="CG6" s="737"/>
      <c r="CH6" s="737"/>
      <c r="CI6" s="737"/>
      <c r="CJ6" s="737"/>
      <c r="CK6" s="737"/>
      <c r="CL6" s="737"/>
      <c r="CM6" s="737"/>
      <c r="CN6" s="737"/>
      <c r="CO6" s="737"/>
      <c r="CP6" s="737"/>
      <c r="CQ6" s="738"/>
      <c r="CR6" s="678">
        <v>
307644</v>
      </c>
      <c r="CS6" s="679"/>
      <c r="CT6" s="679"/>
      <c r="CU6" s="679"/>
      <c r="CV6" s="679"/>
      <c r="CW6" s="679"/>
      <c r="CX6" s="679"/>
      <c r="CY6" s="680"/>
      <c r="CZ6" s="778">
        <v>
0.7</v>
      </c>
      <c r="DA6" s="749"/>
      <c r="DB6" s="749"/>
      <c r="DC6" s="781"/>
      <c r="DD6" s="684">
        <v>
16310</v>
      </c>
      <c r="DE6" s="679"/>
      <c r="DF6" s="679"/>
      <c r="DG6" s="679"/>
      <c r="DH6" s="679"/>
      <c r="DI6" s="679"/>
      <c r="DJ6" s="679"/>
      <c r="DK6" s="679"/>
      <c r="DL6" s="679"/>
      <c r="DM6" s="679"/>
      <c r="DN6" s="679"/>
      <c r="DO6" s="679"/>
      <c r="DP6" s="680"/>
      <c r="DQ6" s="684">
        <v>
306699</v>
      </c>
      <c r="DR6" s="679"/>
      <c r="DS6" s="679"/>
      <c r="DT6" s="679"/>
      <c r="DU6" s="679"/>
      <c r="DV6" s="679"/>
      <c r="DW6" s="679"/>
      <c r="DX6" s="679"/>
      <c r="DY6" s="679"/>
      <c r="DZ6" s="679"/>
      <c r="EA6" s="679"/>
      <c r="EB6" s="679"/>
      <c r="EC6" s="722"/>
    </row>
    <row r="7" spans="2:143" ht="11.25" customHeight="1" x14ac:dyDescent="0.15">
      <c r="B7" s="675" t="s">
        <v>
234</v>
      </c>
      <c r="C7" s="676"/>
      <c r="D7" s="676"/>
      <c r="E7" s="676"/>
      <c r="F7" s="676"/>
      <c r="G7" s="676"/>
      <c r="H7" s="676"/>
      <c r="I7" s="676"/>
      <c r="J7" s="676"/>
      <c r="K7" s="676"/>
      <c r="L7" s="676"/>
      <c r="M7" s="676"/>
      <c r="N7" s="676"/>
      <c r="O7" s="676"/>
      <c r="P7" s="676"/>
      <c r="Q7" s="677"/>
      <c r="R7" s="678">
        <v>
25126</v>
      </c>
      <c r="S7" s="679"/>
      <c r="T7" s="679"/>
      <c r="U7" s="679"/>
      <c r="V7" s="679"/>
      <c r="W7" s="679"/>
      <c r="X7" s="679"/>
      <c r="Y7" s="680"/>
      <c r="Z7" s="715">
        <v>
0.1</v>
      </c>
      <c r="AA7" s="715"/>
      <c r="AB7" s="715"/>
      <c r="AC7" s="715"/>
      <c r="AD7" s="716">
        <v>
25126</v>
      </c>
      <c r="AE7" s="716"/>
      <c r="AF7" s="716"/>
      <c r="AG7" s="716"/>
      <c r="AH7" s="716"/>
      <c r="AI7" s="716"/>
      <c r="AJ7" s="716"/>
      <c r="AK7" s="716"/>
      <c r="AL7" s="681">
        <v>
0.1</v>
      </c>
      <c r="AM7" s="682"/>
      <c r="AN7" s="682"/>
      <c r="AO7" s="717"/>
      <c r="AP7" s="675" t="s">
        <v>
235</v>
      </c>
      <c r="AQ7" s="676"/>
      <c r="AR7" s="676"/>
      <c r="AS7" s="676"/>
      <c r="AT7" s="676"/>
      <c r="AU7" s="676"/>
      <c r="AV7" s="676"/>
      <c r="AW7" s="676"/>
      <c r="AX7" s="676"/>
      <c r="AY7" s="676"/>
      <c r="AZ7" s="676"/>
      <c r="BA7" s="676"/>
      <c r="BB7" s="676"/>
      <c r="BC7" s="676"/>
      <c r="BD7" s="676"/>
      <c r="BE7" s="676"/>
      <c r="BF7" s="677"/>
      <c r="BG7" s="678">
        <v>
8413745</v>
      </c>
      <c r="BH7" s="679"/>
      <c r="BI7" s="679"/>
      <c r="BJ7" s="679"/>
      <c r="BK7" s="679"/>
      <c r="BL7" s="679"/>
      <c r="BM7" s="679"/>
      <c r="BN7" s="680"/>
      <c r="BO7" s="715">
        <v>
48.9</v>
      </c>
      <c r="BP7" s="715"/>
      <c r="BQ7" s="715"/>
      <c r="BR7" s="715"/>
      <c r="BS7" s="716">
        <v>
59477</v>
      </c>
      <c r="BT7" s="716"/>
      <c r="BU7" s="716"/>
      <c r="BV7" s="716"/>
      <c r="BW7" s="716"/>
      <c r="BX7" s="716"/>
      <c r="BY7" s="716"/>
      <c r="BZ7" s="716"/>
      <c r="CA7" s="716"/>
      <c r="CB7" s="775"/>
      <c r="CD7" s="711" t="s">
        <v>
236</v>
      </c>
      <c r="CE7" s="712"/>
      <c r="CF7" s="712"/>
      <c r="CG7" s="712"/>
      <c r="CH7" s="712"/>
      <c r="CI7" s="712"/>
      <c r="CJ7" s="712"/>
      <c r="CK7" s="712"/>
      <c r="CL7" s="712"/>
      <c r="CM7" s="712"/>
      <c r="CN7" s="712"/>
      <c r="CO7" s="712"/>
      <c r="CP7" s="712"/>
      <c r="CQ7" s="713"/>
      <c r="CR7" s="678">
        <v>
4953398</v>
      </c>
      <c r="CS7" s="679"/>
      <c r="CT7" s="679"/>
      <c r="CU7" s="679"/>
      <c r="CV7" s="679"/>
      <c r="CW7" s="679"/>
      <c r="CX7" s="679"/>
      <c r="CY7" s="680"/>
      <c r="CZ7" s="715">
        <v>
11.7</v>
      </c>
      <c r="DA7" s="715"/>
      <c r="DB7" s="715"/>
      <c r="DC7" s="715"/>
      <c r="DD7" s="684">
        <v>
297040</v>
      </c>
      <c r="DE7" s="679"/>
      <c r="DF7" s="679"/>
      <c r="DG7" s="679"/>
      <c r="DH7" s="679"/>
      <c r="DI7" s="679"/>
      <c r="DJ7" s="679"/>
      <c r="DK7" s="679"/>
      <c r="DL7" s="679"/>
      <c r="DM7" s="679"/>
      <c r="DN7" s="679"/>
      <c r="DO7" s="679"/>
      <c r="DP7" s="680"/>
      <c r="DQ7" s="684">
        <v>
4232203</v>
      </c>
      <c r="DR7" s="679"/>
      <c r="DS7" s="679"/>
      <c r="DT7" s="679"/>
      <c r="DU7" s="679"/>
      <c r="DV7" s="679"/>
      <c r="DW7" s="679"/>
      <c r="DX7" s="679"/>
      <c r="DY7" s="679"/>
      <c r="DZ7" s="679"/>
      <c r="EA7" s="679"/>
      <c r="EB7" s="679"/>
      <c r="EC7" s="722"/>
    </row>
    <row r="8" spans="2:143" ht="11.25" customHeight="1" x14ac:dyDescent="0.15">
      <c r="B8" s="675" t="s">
        <v>
237</v>
      </c>
      <c r="C8" s="676"/>
      <c r="D8" s="676"/>
      <c r="E8" s="676"/>
      <c r="F8" s="676"/>
      <c r="G8" s="676"/>
      <c r="H8" s="676"/>
      <c r="I8" s="676"/>
      <c r="J8" s="676"/>
      <c r="K8" s="676"/>
      <c r="L8" s="676"/>
      <c r="M8" s="676"/>
      <c r="N8" s="676"/>
      <c r="O8" s="676"/>
      <c r="P8" s="676"/>
      <c r="Q8" s="677"/>
      <c r="R8" s="678">
        <v>
124886</v>
      </c>
      <c r="S8" s="679"/>
      <c r="T8" s="679"/>
      <c r="U8" s="679"/>
      <c r="V8" s="679"/>
      <c r="W8" s="679"/>
      <c r="X8" s="679"/>
      <c r="Y8" s="680"/>
      <c r="Z8" s="715">
        <v>
0.3</v>
      </c>
      <c r="AA8" s="715"/>
      <c r="AB8" s="715"/>
      <c r="AC8" s="715"/>
      <c r="AD8" s="716">
        <v>
124886</v>
      </c>
      <c r="AE8" s="716"/>
      <c r="AF8" s="716"/>
      <c r="AG8" s="716"/>
      <c r="AH8" s="716"/>
      <c r="AI8" s="716"/>
      <c r="AJ8" s="716"/>
      <c r="AK8" s="716"/>
      <c r="AL8" s="681">
        <v>
0.6</v>
      </c>
      <c r="AM8" s="682"/>
      <c r="AN8" s="682"/>
      <c r="AO8" s="717"/>
      <c r="AP8" s="675" t="s">
        <v>
238</v>
      </c>
      <c r="AQ8" s="676"/>
      <c r="AR8" s="676"/>
      <c r="AS8" s="676"/>
      <c r="AT8" s="676"/>
      <c r="AU8" s="676"/>
      <c r="AV8" s="676"/>
      <c r="AW8" s="676"/>
      <c r="AX8" s="676"/>
      <c r="AY8" s="676"/>
      <c r="AZ8" s="676"/>
      <c r="BA8" s="676"/>
      <c r="BB8" s="676"/>
      <c r="BC8" s="676"/>
      <c r="BD8" s="676"/>
      <c r="BE8" s="676"/>
      <c r="BF8" s="677"/>
      <c r="BG8" s="678">
        <v>
203308</v>
      </c>
      <c r="BH8" s="679"/>
      <c r="BI8" s="679"/>
      <c r="BJ8" s="679"/>
      <c r="BK8" s="679"/>
      <c r="BL8" s="679"/>
      <c r="BM8" s="679"/>
      <c r="BN8" s="680"/>
      <c r="BO8" s="715">
        <v>
1.2</v>
      </c>
      <c r="BP8" s="715"/>
      <c r="BQ8" s="715"/>
      <c r="BR8" s="715"/>
      <c r="BS8" s="684" t="s">
        <v>
239</v>
      </c>
      <c r="BT8" s="679"/>
      <c r="BU8" s="679"/>
      <c r="BV8" s="679"/>
      <c r="BW8" s="679"/>
      <c r="BX8" s="679"/>
      <c r="BY8" s="679"/>
      <c r="BZ8" s="679"/>
      <c r="CA8" s="679"/>
      <c r="CB8" s="722"/>
      <c r="CD8" s="711" t="s">
        <v>
240</v>
      </c>
      <c r="CE8" s="712"/>
      <c r="CF8" s="712"/>
      <c r="CG8" s="712"/>
      <c r="CH8" s="712"/>
      <c r="CI8" s="712"/>
      <c r="CJ8" s="712"/>
      <c r="CK8" s="712"/>
      <c r="CL8" s="712"/>
      <c r="CM8" s="712"/>
      <c r="CN8" s="712"/>
      <c r="CO8" s="712"/>
      <c r="CP8" s="712"/>
      <c r="CQ8" s="713"/>
      <c r="CR8" s="678">
        <v>
22382091</v>
      </c>
      <c r="CS8" s="679"/>
      <c r="CT8" s="679"/>
      <c r="CU8" s="679"/>
      <c r="CV8" s="679"/>
      <c r="CW8" s="679"/>
      <c r="CX8" s="679"/>
      <c r="CY8" s="680"/>
      <c r="CZ8" s="715">
        <v>
52.9</v>
      </c>
      <c r="DA8" s="715"/>
      <c r="DB8" s="715"/>
      <c r="DC8" s="715"/>
      <c r="DD8" s="684">
        <v>
106158</v>
      </c>
      <c r="DE8" s="679"/>
      <c r="DF8" s="679"/>
      <c r="DG8" s="679"/>
      <c r="DH8" s="679"/>
      <c r="DI8" s="679"/>
      <c r="DJ8" s="679"/>
      <c r="DK8" s="679"/>
      <c r="DL8" s="679"/>
      <c r="DM8" s="679"/>
      <c r="DN8" s="679"/>
      <c r="DO8" s="679"/>
      <c r="DP8" s="680"/>
      <c r="DQ8" s="684">
        <v>
10710628</v>
      </c>
      <c r="DR8" s="679"/>
      <c r="DS8" s="679"/>
      <c r="DT8" s="679"/>
      <c r="DU8" s="679"/>
      <c r="DV8" s="679"/>
      <c r="DW8" s="679"/>
      <c r="DX8" s="679"/>
      <c r="DY8" s="679"/>
      <c r="DZ8" s="679"/>
      <c r="EA8" s="679"/>
      <c r="EB8" s="679"/>
      <c r="EC8" s="722"/>
    </row>
    <row r="9" spans="2:143" ht="11.25" customHeight="1" x14ac:dyDescent="0.15">
      <c r="B9" s="675" t="s">
        <v>
241</v>
      </c>
      <c r="C9" s="676"/>
      <c r="D9" s="676"/>
      <c r="E9" s="676"/>
      <c r="F9" s="676"/>
      <c r="G9" s="676"/>
      <c r="H9" s="676"/>
      <c r="I9" s="676"/>
      <c r="J9" s="676"/>
      <c r="K9" s="676"/>
      <c r="L9" s="676"/>
      <c r="M9" s="676"/>
      <c r="N9" s="676"/>
      <c r="O9" s="676"/>
      <c r="P9" s="676"/>
      <c r="Q9" s="677"/>
      <c r="R9" s="678">
        <v>
76991</v>
      </c>
      <c r="S9" s="679"/>
      <c r="T9" s="679"/>
      <c r="U9" s="679"/>
      <c r="V9" s="679"/>
      <c r="W9" s="679"/>
      <c r="X9" s="679"/>
      <c r="Y9" s="680"/>
      <c r="Z9" s="715">
        <v>
0.2</v>
      </c>
      <c r="AA9" s="715"/>
      <c r="AB9" s="715"/>
      <c r="AC9" s="715"/>
      <c r="AD9" s="716">
        <v>
76991</v>
      </c>
      <c r="AE9" s="716"/>
      <c r="AF9" s="716"/>
      <c r="AG9" s="716"/>
      <c r="AH9" s="716"/>
      <c r="AI9" s="716"/>
      <c r="AJ9" s="716"/>
      <c r="AK9" s="716"/>
      <c r="AL9" s="681">
        <v>
0.4</v>
      </c>
      <c r="AM9" s="682"/>
      <c r="AN9" s="682"/>
      <c r="AO9" s="717"/>
      <c r="AP9" s="675" t="s">
        <v>
242</v>
      </c>
      <c r="AQ9" s="676"/>
      <c r="AR9" s="676"/>
      <c r="AS9" s="676"/>
      <c r="AT9" s="676"/>
      <c r="AU9" s="676"/>
      <c r="AV9" s="676"/>
      <c r="AW9" s="676"/>
      <c r="AX9" s="676"/>
      <c r="AY9" s="676"/>
      <c r="AZ9" s="676"/>
      <c r="BA9" s="676"/>
      <c r="BB9" s="676"/>
      <c r="BC9" s="676"/>
      <c r="BD9" s="676"/>
      <c r="BE9" s="676"/>
      <c r="BF9" s="677"/>
      <c r="BG9" s="678">
        <v>
7508767</v>
      </c>
      <c r="BH9" s="679"/>
      <c r="BI9" s="679"/>
      <c r="BJ9" s="679"/>
      <c r="BK9" s="679"/>
      <c r="BL9" s="679"/>
      <c r="BM9" s="679"/>
      <c r="BN9" s="680"/>
      <c r="BO9" s="715">
        <v>
43.6</v>
      </c>
      <c r="BP9" s="715"/>
      <c r="BQ9" s="715"/>
      <c r="BR9" s="715"/>
      <c r="BS9" s="684" t="s">
        <v>
137</v>
      </c>
      <c r="BT9" s="679"/>
      <c r="BU9" s="679"/>
      <c r="BV9" s="679"/>
      <c r="BW9" s="679"/>
      <c r="BX9" s="679"/>
      <c r="BY9" s="679"/>
      <c r="BZ9" s="679"/>
      <c r="CA9" s="679"/>
      <c r="CB9" s="722"/>
      <c r="CD9" s="711" t="s">
        <v>
243</v>
      </c>
      <c r="CE9" s="712"/>
      <c r="CF9" s="712"/>
      <c r="CG9" s="712"/>
      <c r="CH9" s="712"/>
      <c r="CI9" s="712"/>
      <c r="CJ9" s="712"/>
      <c r="CK9" s="712"/>
      <c r="CL9" s="712"/>
      <c r="CM9" s="712"/>
      <c r="CN9" s="712"/>
      <c r="CO9" s="712"/>
      <c r="CP9" s="712"/>
      <c r="CQ9" s="713"/>
      <c r="CR9" s="678">
        <v>
3033328</v>
      </c>
      <c r="CS9" s="679"/>
      <c r="CT9" s="679"/>
      <c r="CU9" s="679"/>
      <c r="CV9" s="679"/>
      <c r="CW9" s="679"/>
      <c r="CX9" s="679"/>
      <c r="CY9" s="680"/>
      <c r="CZ9" s="715">
        <v>
7.2</v>
      </c>
      <c r="DA9" s="715"/>
      <c r="DB9" s="715"/>
      <c r="DC9" s="715"/>
      <c r="DD9" s="684" t="s">
        <v>
239</v>
      </c>
      <c r="DE9" s="679"/>
      <c r="DF9" s="679"/>
      <c r="DG9" s="679"/>
      <c r="DH9" s="679"/>
      <c r="DI9" s="679"/>
      <c r="DJ9" s="679"/>
      <c r="DK9" s="679"/>
      <c r="DL9" s="679"/>
      <c r="DM9" s="679"/>
      <c r="DN9" s="679"/>
      <c r="DO9" s="679"/>
      <c r="DP9" s="680"/>
      <c r="DQ9" s="684">
        <v>
2383907</v>
      </c>
      <c r="DR9" s="679"/>
      <c r="DS9" s="679"/>
      <c r="DT9" s="679"/>
      <c r="DU9" s="679"/>
      <c r="DV9" s="679"/>
      <c r="DW9" s="679"/>
      <c r="DX9" s="679"/>
      <c r="DY9" s="679"/>
      <c r="DZ9" s="679"/>
      <c r="EA9" s="679"/>
      <c r="EB9" s="679"/>
      <c r="EC9" s="722"/>
    </row>
    <row r="10" spans="2:143" ht="11.25" customHeight="1" x14ac:dyDescent="0.15">
      <c r="B10" s="675" t="s">
        <v>
244</v>
      </c>
      <c r="C10" s="676"/>
      <c r="D10" s="676"/>
      <c r="E10" s="676"/>
      <c r="F10" s="676"/>
      <c r="G10" s="676"/>
      <c r="H10" s="676"/>
      <c r="I10" s="676"/>
      <c r="J10" s="676"/>
      <c r="K10" s="676"/>
      <c r="L10" s="676"/>
      <c r="M10" s="676"/>
      <c r="N10" s="676"/>
      <c r="O10" s="676"/>
      <c r="P10" s="676"/>
      <c r="Q10" s="677"/>
      <c r="R10" s="678" t="s">
        <v>
137</v>
      </c>
      <c r="S10" s="679"/>
      <c r="T10" s="679"/>
      <c r="U10" s="679"/>
      <c r="V10" s="679"/>
      <c r="W10" s="679"/>
      <c r="X10" s="679"/>
      <c r="Y10" s="680"/>
      <c r="Z10" s="715" t="s">
        <v>
137</v>
      </c>
      <c r="AA10" s="715"/>
      <c r="AB10" s="715"/>
      <c r="AC10" s="715"/>
      <c r="AD10" s="716" t="s">
        <v>
137</v>
      </c>
      <c r="AE10" s="716"/>
      <c r="AF10" s="716"/>
      <c r="AG10" s="716"/>
      <c r="AH10" s="716"/>
      <c r="AI10" s="716"/>
      <c r="AJ10" s="716"/>
      <c r="AK10" s="716"/>
      <c r="AL10" s="681" t="s">
        <v>
239</v>
      </c>
      <c r="AM10" s="682"/>
      <c r="AN10" s="682"/>
      <c r="AO10" s="717"/>
      <c r="AP10" s="675" t="s">
        <v>
245</v>
      </c>
      <c r="AQ10" s="676"/>
      <c r="AR10" s="676"/>
      <c r="AS10" s="676"/>
      <c r="AT10" s="676"/>
      <c r="AU10" s="676"/>
      <c r="AV10" s="676"/>
      <c r="AW10" s="676"/>
      <c r="AX10" s="676"/>
      <c r="AY10" s="676"/>
      <c r="AZ10" s="676"/>
      <c r="BA10" s="676"/>
      <c r="BB10" s="676"/>
      <c r="BC10" s="676"/>
      <c r="BD10" s="676"/>
      <c r="BE10" s="676"/>
      <c r="BF10" s="677"/>
      <c r="BG10" s="678">
        <v>
250281</v>
      </c>
      <c r="BH10" s="679"/>
      <c r="BI10" s="679"/>
      <c r="BJ10" s="679"/>
      <c r="BK10" s="679"/>
      <c r="BL10" s="679"/>
      <c r="BM10" s="679"/>
      <c r="BN10" s="680"/>
      <c r="BO10" s="715">
        <v>
1.5</v>
      </c>
      <c r="BP10" s="715"/>
      <c r="BQ10" s="715"/>
      <c r="BR10" s="715"/>
      <c r="BS10" s="684" t="s">
        <v>
137</v>
      </c>
      <c r="BT10" s="679"/>
      <c r="BU10" s="679"/>
      <c r="BV10" s="679"/>
      <c r="BW10" s="679"/>
      <c r="BX10" s="679"/>
      <c r="BY10" s="679"/>
      <c r="BZ10" s="679"/>
      <c r="CA10" s="679"/>
      <c r="CB10" s="722"/>
      <c r="CD10" s="711" t="s">
        <v>
246</v>
      </c>
      <c r="CE10" s="712"/>
      <c r="CF10" s="712"/>
      <c r="CG10" s="712"/>
      <c r="CH10" s="712"/>
      <c r="CI10" s="712"/>
      <c r="CJ10" s="712"/>
      <c r="CK10" s="712"/>
      <c r="CL10" s="712"/>
      <c r="CM10" s="712"/>
      <c r="CN10" s="712"/>
      <c r="CO10" s="712"/>
      <c r="CP10" s="712"/>
      <c r="CQ10" s="713"/>
      <c r="CR10" s="678">
        <v>
200237</v>
      </c>
      <c r="CS10" s="679"/>
      <c r="CT10" s="679"/>
      <c r="CU10" s="679"/>
      <c r="CV10" s="679"/>
      <c r="CW10" s="679"/>
      <c r="CX10" s="679"/>
      <c r="CY10" s="680"/>
      <c r="CZ10" s="715">
        <v>
0.5</v>
      </c>
      <c r="DA10" s="715"/>
      <c r="DB10" s="715"/>
      <c r="DC10" s="715"/>
      <c r="DD10" s="684" t="s">
        <v>
137</v>
      </c>
      <c r="DE10" s="679"/>
      <c r="DF10" s="679"/>
      <c r="DG10" s="679"/>
      <c r="DH10" s="679"/>
      <c r="DI10" s="679"/>
      <c r="DJ10" s="679"/>
      <c r="DK10" s="679"/>
      <c r="DL10" s="679"/>
      <c r="DM10" s="679"/>
      <c r="DN10" s="679"/>
      <c r="DO10" s="679"/>
      <c r="DP10" s="680"/>
      <c r="DQ10" s="684">
        <v>
151326</v>
      </c>
      <c r="DR10" s="679"/>
      <c r="DS10" s="679"/>
      <c r="DT10" s="679"/>
      <c r="DU10" s="679"/>
      <c r="DV10" s="679"/>
      <c r="DW10" s="679"/>
      <c r="DX10" s="679"/>
      <c r="DY10" s="679"/>
      <c r="DZ10" s="679"/>
      <c r="EA10" s="679"/>
      <c r="EB10" s="679"/>
      <c r="EC10" s="722"/>
    </row>
    <row r="11" spans="2:143" ht="11.25" customHeight="1" x14ac:dyDescent="0.15">
      <c r="B11" s="675" t="s">
        <v>
247</v>
      </c>
      <c r="C11" s="676"/>
      <c r="D11" s="676"/>
      <c r="E11" s="676"/>
      <c r="F11" s="676"/>
      <c r="G11" s="676"/>
      <c r="H11" s="676"/>
      <c r="I11" s="676"/>
      <c r="J11" s="676"/>
      <c r="K11" s="676"/>
      <c r="L11" s="676"/>
      <c r="M11" s="676"/>
      <c r="N11" s="676"/>
      <c r="O11" s="676"/>
      <c r="P11" s="676"/>
      <c r="Q11" s="677"/>
      <c r="R11" s="678">
        <v>
1858571</v>
      </c>
      <c r="S11" s="679"/>
      <c r="T11" s="679"/>
      <c r="U11" s="679"/>
      <c r="V11" s="679"/>
      <c r="W11" s="679"/>
      <c r="X11" s="679"/>
      <c r="Y11" s="680"/>
      <c r="Z11" s="681">
        <v>
4.2</v>
      </c>
      <c r="AA11" s="682"/>
      <c r="AB11" s="682"/>
      <c r="AC11" s="683"/>
      <c r="AD11" s="684">
        <v>
1858571</v>
      </c>
      <c r="AE11" s="679"/>
      <c r="AF11" s="679"/>
      <c r="AG11" s="679"/>
      <c r="AH11" s="679"/>
      <c r="AI11" s="679"/>
      <c r="AJ11" s="679"/>
      <c r="AK11" s="680"/>
      <c r="AL11" s="681">
        <v>
8.6</v>
      </c>
      <c r="AM11" s="682"/>
      <c r="AN11" s="682"/>
      <c r="AO11" s="717"/>
      <c r="AP11" s="675" t="s">
        <v>
248</v>
      </c>
      <c r="AQ11" s="676"/>
      <c r="AR11" s="676"/>
      <c r="AS11" s="676"/>
      <c r="AT11" s="676"/>
      <c r="AU11" s="676"/>
      <c r="AV11" s="676"/>
      <c r="AW11" s="676"/>
      <c r="AX11" s="676"/>
      <c r="AY11" s="676"/>
      <c r="AZ11" s="676"/>
      <c r="BA11" s="676"/>
      <c r="BB11" s="676"/>
      <c r="BC11" s="676"/>
      <c r="BD11" s="676"/>
      <c r="BE11" s="676"/>
      <c r="BF11" s="677"/>
      <c r="BG11" s="678">
        <v>
451389</v>
      </c>
      <c r="BH11" s="679"/>
      <c r="BI11" s="679"/>
      <c r="BJ11" s="679"/>
      <c r="BK11" s="679"/>
      <c r="BL11" s="679"/>
      <c r="BM11" s="679"/>
      <c r="BN11" s="680"/>
      <c r="BO11" s="715">
        <v>
2.6</v>
      </c>
      <c r="BP11" s="715"/>
      <c r="BQ11" s="715"/>
      <c r="BR11" s="715"/>
      <c r="BS11" s="684">
        <v>
59477</v>
      </c>
      <c r="BT11" s="679"/>
      <c r="BU11" s="679"/>
      <c r="BV11" s="679"/>
      <c r="BW11" s="679"/>
      <c r="BX11" s="679"/>
      <c r="BY11" s="679"/>
      <c r="BZ11" s="679"/>
      <c r="CA11" s="679"/>
      <c r="CB11" s="722"/>
      <c r="CD11" s="711" t="s">
        <v>
249</v>
      </c>
      <c r="CE11" s="712"/>
      <c r="CF11" s="712"/>
      <c r="CG11" s="712"/>
      <c r="CH11" s="712"/>
      <c r="CI11" s="712"/>
      <c r="CJ11" s="712"/>
      <c r="CK11" s="712"/>
      <c r="CL11" s="712"/>
      <c r="CM11" s="712"/>
      <c r="CN11" s="712"/>
      <c r="CO11" s="712"/>
      <c r="CP11" s="712"/>
      <c r="CQ11" s="713"/>
      <c r="CR11" s="678">
        <v>
69165</v>
      </c>
      <c r="CS11" s="679"/>
      <c r="CT11" s="679"/>
      <c r="CU11" s="679"/>
      <c r="CV11" s="679"/>
      <c r="CW11" s="679"/>
      <c r="CX11" s="679"/>
      <c r="CY11" s="680"/>
      <c r="CZ11" s="715">
        <v>
0.2</v>
      </c>
      <c r="DA11" s="715"/>
      <c r="DB11" s="715"/>
      <c r="DC11" s="715"/>
      <c r="DD11" s="684" t="s">
        <v>
137</v>
      </c>
      <c r="DE11" s="679"/>
      <c r="DF11" s="679"/>
      <c r="DG11" s="679"/>
      <c r="DH11" s="679"/>
      <c r="DI11" s="679"/>
      <c r="DJ11" s="679"/>
      <c r="DK11" s="679"/>
      <c r="DL11" s="679"/>
      <c r="DM11" s="679"/>
      <c r="DN11" s="679"/>
      <c r="DO11" s="679"/>
      <c r="DP11" s="680"/>
      <c r="DQ11" s="684">
        <v>
50456</v>
      </c>
      <c r="DR11" s="679"/>
      <c r="DS11" s="679"/>
      <c r="DT11" s="679"/>
      <c r="DU11" s="679"/>
      <c r="DV11" s="679"/>
      <c r="DW11" s="679"/>
      <c r="DX11" s="679"/>
      <c r="DY11" s="679"/>
      <c r="DZ11" s="679"/>
      <c r="EA11" s="679"/>
      <c r="EB11" s="679"/>
      <c r="EC11" s="722"/>
    </row>
    <row r="12" spans="2:143" ht="11.25" customHeight="1" x14ac:dyDescent="0.15">
      <c r="B12" s="675" t="s">
        <v>
250</v>
      </c>
      <c r="C12" s="676"/>
      <c r="D12" s="676"/>
      <c r="E12" s="676"/>
      <c r="F12" s="676"/>
      <c r="G12" s="676"/>
      <c r="H12" s="676"/>
      <c r="I12" s="676"/>
      <c r="J12" s="676"/>
      <c r="K12" s="676"/>
      <c r="L12" s="676"/>
      <c r="M12" s="676"/>
      <c r="N12" s="676"/>
      <c r="O12" s="676"/>
      <c r="P12" s="676"/>
      <c r="Q12" s="677"/>
      <c r="R12" s="678" t="s">
        <v>
137</v>
      </c>
      <c r="S12" s="679"/>
      <c r="T12" s="679"/>
      <c r="U12" s="679"/>
      <c r="V12" s="679"/>
      <c r="W12" s="679"/>
      <c r="X12" s="679"/>
      <c r="Y12" s="680"/>
      <c r="Z12" s="715" t="s">
        <v>
137</v>
      </c>
      <c r="AA12" s="715"/>
      <c r="AB12" s="715"/>
      <c r="AC12" s="715"/>
      <c r="AD12" s="716" t="s">
        <v>
137</v>
      </c>
      <c r="AE12" s="716"/>
      <c r="AF12" s="716"/>
      <c r="AG12" s="716"/>
      <c r="AH12" s="716"/>
      <c r="AI12" s="716"/>
      <c r="AJ12" s="716"/>
      <c r="AK12" s="716"/>
      <c r="AL12" s="681" t="s">
        <v>
239</v>
      </c>
      <c r="AM12" s="682"/>
      <c r="AN12" s="682"/>
      <c r="AO12" s="717"/>
      <c r="AP12" s="675" t="s">
        <v>
251</v>
      </c>
      <c r="AQ12" s="676"/>
      <c r="AR12" s="676"/>
      <c r="AS12" s="676"/>
      <c r="AT12" s="676"/>
      <c r="AU12" s="676"/>
      <c r="AV12" s="676"/>
      <c r="AW12" s="676"/>
      <c r="AX12" s="676"/>
      <c r="AY12" s="676"/>
      <c r="AZ12" s="676"/>
      <c r="BA12" s="676"/>
      <c r="BB12" s="676"/>
      <c r="BC12" s="676"/>
      <c r="BD12" s="676"/>
      <c r="BE12" s="676"/>
      <c r="BF12" s="677"/>
      <c r="BG12" s="678">
        <v>
6788448</v>
      </c>
      <c r="BH12" s="679"/>
      <c r="BI12" s="679"/>
      <c r="BJ12" s="679"/>
      <c r="BK12" s="679"/>
      <c r="BL12" s="679"/>
      <c r="BM12" s="679"/>
      <c r="BN12" s="680"/>
      <c r="BO12" s="715">
        <v>
39.4</v>
      </c>
      <c r="BP12" s="715"/>
      <c r="BQ12" s="715"/>
      <c r="BR12" s="715"/>
      <c r="BS12" s="684" t="s">
        <v>
239</v>
      </c>
      <c r="BT12" s="679"/>
      <c r="BU12" s="679"/>
      <c r="BV12" s="679"/>
      <c r="BW12" s="679"/>
      <c r="BX12" s="679"/>
      <c r="BY12" s="679"/>
      <c r="BZ12" s="679"/>
      <c r="CA12" s="679"/>
      <c r="CB12" s="722"/>
      <c r="CD12" s="711" t="s">
        <v>
252</v>
      </c>
      <c r="CE12" s="712"/>
      <c r="CF12" s="712"/>
      <c r="CG12" s="712"/>
      <c r="CH12" s="712"/>
      <c r="CI12" s="712"/>
      <c r="CJ12" s="712"/>
      <c r="CK12" s="712"/>
      <c r="CL12" s="712"/>
      <c r="CM12" s="712"/>
      <c r="CN12" s="712"/>
      <c r="CO12" s="712"/>
      <c r="CP12" s="712"/>
      <c r="CQ12" s="713"/>
      <c r="CR12" s="678">
        <v>
71155</v>
      </c>
      <c r="CS12" s="679"/>
      <c r="CT12" s="679"/>
      <c r="CU12" s="679"/>
      <c r="CV12" s="679"/>
      <c r="CW12" s="679"/>
      <c r="CX12" s="679"/>
      <c r="CY12" s="680"/>
      <c r="CZ12" s="715">
        <v>
0.2</v>
      </c>
      <c r="DA12" s="715"/>
      <c r="DB12" s="715"/>
      <c r="DC12" s="715"/>
      <c r="DD12" s="684" t="s">
        <v>
239</v>
      </c>
      <c r="DE12" s="679"/>
      <c r="DF12" s="679"/>
      <c r="DG12" s="679"/>
      <c r="DH12" s="679"/>
      <c r="DI12" s="679"/>
      <c r="DJ12" s="679"/>
      <c r="DK12" s="679"/>
      <c r="DL12" s="679"/>
      <c r="DM12" s="679"/>
      <c r="DN12" s="679"/>
      <c r="DO12" s="679"/>
      <c r="DP12" s="680"/>
      <c r="DQ12" s="684">
        <v>
65288</v>
      </c>
      <c r="DR12" s="679"/>
      <c r="DS12" s="679"/>
      <c r="DT12" s="679"/>
      <c r="DU12" s="679"/>
      <c r="DV12" s="679"/>
      <c r="DW12" s="679"/>
      <c r="DX12" s="679"/>
      <c r="DY12" s="679"/>
      <c r="DZ12" s="679"/>
      <c r="EA12" s="679"/>
      <c r="EB12" s="679"/>
      <c r="EC12" s="722"/>
    </row>
    <row r="13" spans="2:143" ht="11.25" customHeight="1" x14ac:dyDescent="0.15">
      <c r="B13" s="675" t="s">
        <v>
253</v>
      </c>
      <c r="C13" s="676"/>
      <c r="D13" s="676"/>
      <c r="E13" s="676"/>
      <c r="F13" s="676"/>
      <c r="G13" s="676"/>
      <c r="H13" s="676"/>
      <c r="I13" s="676"/>
      <c r="J13" s="676"/>
      <c r="K13" s="676"/>
      <c r="L13" s="676"/>
      <c r="M13" s="676"/>
      <c r="N13" s="676"/>
      <c r="O13" s="676"/>
      <c r="P13" s="676"/>
      <c r="Q13" s="677"/>
      <c r="R13" s="678" t="s">
        <v>
239</v>
      </c>
      <c r="S13" s="679"/>
      <c r="T13" s="679"/>
      <c r="U13" s="679"/>
      <c r="V13" s="679"/>
      <c r="W13" s="679"/>
      <c r="X13" s="679"/>
      <c r="Y13" s="680"/>
      <c r="Z13" s="715" t="s">
        <v>
239</v>
      </c>
      <c r="AA13" s="715"/>
      <c r="AB13" s="715"/>
      <c r="AC13" s="715"/>
      <c r="AD13" s="716" t="s">
        <v>
239</v>
      </c>
      <c r="AE13" s="716"/>
      <c r="AF13" s="716"/>
      <c r="AG13" s="716"/>
      <c r="AH13" s="716"/>
      <c r="AI13" s="716"/>
      <c r="AJ13" s="716"/>
      <c r="AK13" s="716"/>
      <c r="AL13" s="681" t="s">
        <v>
137</v>
      </c>
      <c r="AM13" s="682"/>
      <c r="AN13" s="682"/>
      <c r="AO13" s="717"/>
      <c r="AP13" s="675" t="s">
        <v>
254</v>
      </c>
      <c r="AQ13" s="676"/>
      <c r="AR13" s="676"/>
      <c r="AS13" s="676"/>
      <c r="AT13" s="676"/>
      <c r="AU13" s="676"/>
      <c r="AV13" s="676"/>
      <c r="AW13" s="676"/>
      <c r="AX13" s="676"/>
      <c r="AY13" s="676"/>
      <c r="AZ13" s="676"/>
      <c r="BA13" s="676"/>
      <c r="BB13" s="676"/>
      <c r="BC13" s="676"/>
      <c r="BD13" s="676"/>
      <c r="BE13" s="676"/>
      <c r="BF13" s="677"/>
      <c r="BG13" s="678">
        <v>
6566661</v>
      </c>
      <c r="BH13" s="679"/>
      <c r="BI13" s="679"/>
      <c r="BJ13" s="679"/>
      <c r="BK13" s="679"/>
      <c r="BL13" s="679"/>
      <c r="BM13" s="679"/>
      <c r="BN13" s="680"/>
      <c r="BO13" s="715">
        <v>
38.1</v>
      </c>
      <c r="BP13" s="715"/>
      <c r="BQ13" s="715"/>
      <c r="BR13" s="715"/>
      <c r="BS13" s="684" t="s">
        <v>
239</v>
      </c>
      <c r="BT13" s="679"/>
      <c r="BU13" s="679"/>
      <c r="BV13" s="679"/>
      <c r="BW13" s="679"/>
      <c r="BX13" s="679"/>
      <c r="BY13" s="679"/>
      <c r="BZ13" s="679"/>
      <c r="CA13" s="679"/>
      <c r="CB13" s="722"/>
      <c r="CD13" s="711" t="s">
        <v>
255</v>
      </c>
      <c r="CE13" s="712"/>
      <c r="CF13" s="712"/>
      <c r="CG13" s="712"/>
      <c r="CH13" s="712"/>
      <c r="CI13" s="712"/>
      <c r="CJ13" s="712"/>
      <c r="CK13" s="712"/>
      <c r="CL13" s="712"/>
      <c r="CM13" s="712"/>
      <c r="CN13" s="712"/>
      <c r="CO13" s="712"/>
      <c r="CP13" s="712"/>
      <c r="CQ13" s="713"/>
      <c r="CR13" s="678">
        <v>
2527330</v>
      </c>
      <c r="CS13" s="679"/>
      <c r="CT13" s="679"/>
      <c r="CU13" s="679"/>
      <c r="CV13" s="679"/>
      <c r="CW13" s="679"/>
      <c r="CX13" s="679"/>
      <c r="CY13" s="680"/>
      <c r="CZ13" s="715">
        <v>
6</v>
      </c>
      <c r="DA13" s="715"/>
      <c r="DB13" s="715"/>
      <c r="DC13" s="715"/>
      <c r="DD13" s="684">
        <v>
706816</v>
      </c>
      <c r="DE13" s="679"/>
      <c r="DF13" s="679"/>
      <c r="DG13" s="679"/>
      <c r="DH13" s="679"/>
      <c r="DI13" s="679"/>
      <c r="DJ13" s="679"/>
      <c r="DK13" s="679"/>
      <c r="DL13" s="679"/>
      <c r="DM13" s="679"/>
      <c r="DN13" s="679"/>
      <c r="DO13" s="679"/>
      <c r="DP13" s="680"/>
      <c r="DQ13" s="684">
        <v>
1880020</v>
      </c>
      <c r="DR13" s="679"/>
      <c r="DS13" s="679"/>
      <c r="DT13" s="679"/>
      <c r="DU13" s="679"/>
      <c r="DV13" s="679"/>
      <c r="DW13" s="679"/>
      <c r="DX13" s="679"/>
      <c r="DY13" s="679"/>
      <c r="DZ13" s="679"/>
      <c r="EA13" s="679"/>
      <c r="EB13" s="679"/>
      <c r="EC13" s="722"/>
    </row>
    <row r="14" spans="2:143" ht="11.25" customHeight="1" x14ac:dyDescent="0.15">
      <c r="B14" s="675" t="s">
        <v>
256</v>
      </c>
      <c r="C14" s="676"/>
      <c r="D14" s="676"/>
      <c r="E14" s="676"/>
      <c r="F14" s="676"/>
      <c r="G14" s="676"/>
      <c r="H14" s="676"/>
      <c r="I14" s="676"/>
      <c r="J14" s="676"/>
      <c r="K14" s="676"/>
      <c r="L14" s="676"/>
      <c r="M14" s="676"/>
      <c r="N14" s="676"/>
      <c r="O14" s="676"/>
      <c r="P14" s="676"/>
      <c r="Q14" s="677"/>
      <c r="R14" s="678">
        <v>
55470</v>
      </c>
      <c r="S14" s="679"/>
      <c r="T14" s="679"/>
      <c r="U14" s="679"/>
      <c r="V14" s="679"/>
      <c r="W14" s="679"/>
      <c r="X14" s="679"/>
      <c r="Y14" s="680"/>
      <c r="Z14" s="715">
        <v>
0.1</v>
      </c>
      <c r="AA14" s="715"/>
      <c r="AB14" s="715"/>
      <c r="AC14" s="715"/>
      <c r="AD14" s="716">
        <v>
55470</v>
      </c>
      <c r="AE14" s="716"/>
      <c r="AF14" s="716"/>
      <c r="AG14" s="716"/>
      <c r="AH14" s="716"/>
      <c r="AI14" s="716"/>
      <c r="AJ14" s="716"/>
      <c r="AK14" s="716"/>
      <c r="AL14" s="681">
        <v>
0.3</v>
      </c>
      <c r="AM14" s="682"/>
      <c r="AN14" s="682"/>
      <c r="AO14" s="717"/>
      <c r="AP14" s="675" t="s">
        <v>
257</v>
      </c>
      <c r="AQ14" s="676"/>
      <c r="AR14" s="676"/>
      <c r="AS14" s="676"/>
      <c r="AT14" s="676"/>
      <c r="AU14" s="676"/>
      <c r="AV14" s="676"/>
      <c r="AW14" s="676"/>
      <c r="AX14" s="676"/>
      <c r="AY14" s="676"/>
      <c r="AZ14" s="676"/>
      <c r="BA14" s="676"/>
      <c r="BB14" s="676"/>
      <c r="BC14" s="676"/>
      <c r="BD14" s="676"/>
      <c r="BE14" s="676"/>
      <c r="BF14" s="677"/>
      <c r="BG14" s="678">
        <v>
109814</v>
      </c>
      <c r="BH14" s="679"/>
      <c r="BI14" s="679"/>
      <c r="BJ14" s="679"/>
      <c r="BK14" s="679"/>
      <c r="BL14" s="679"/>
      <c r="BM14" s="679"/>
      <c r="BN14" s="680"/>
      <c r="BO14" s="715">
        <v>
0.6</v>
      </c>
      <c r="BP14" s="715"/>
      <c r="BQ14" s="715"/>
      <c r="BR14" s="715"/>
      <c r="BS14" s="684" t="s">
        <v>
137</v>
      </c>
      <c r="BT14" s="679"/>
      <c r="BU14" s="679"/>
      <c r="BV14" s="679"/>
      <c r="BW14" s="679"/>
      <c r="BX14" s="679"/>
      <c r="BY14" s="679"/>
      <c r="BZ14" s="679"/>
      <c r="CA14" s="679"/>
      <c r="CB14" s="722"/>
      <c r="CD14" s="711" t="s">
        <v>
258</v>
      </c>
      <c r="CE14" s="712"/>
      <c r="CF14" s="712"/>
      <c r="CG14" s="712"/>
      <c r="CH14" s="712"/>
      <c r="CI14" s="712"/>
      <c r="CJ14" s="712"/>
      <c r="CK14" s="712"/>
      <c r="CL14" s="712"/>
      <c r="CM14" s="712"/>
      <c r="CN14" s="712"/>
      <c r="CO14" s="712"/>
      <c r="CP14" s="712"/>
      <c r="CQ14" s="713"/>
      <c r="CR14" s="678">
        <v>
1579924</v>
      </c>
      <c r="CS14" s="679"/>
      <c r="CT14" s="679"/>
      <c r="CU14" s="679"/>
      <c r="CV14" s="679"/>
      <c r="CW14" s="679"/>
      <c r="CX14" s="679"/>
      <c r="CY14" s="680"/>
      <c r="CZ14" s="715">
        <v>
3.7</v>
      </c>
      <c r="DA14" s="715"/>
      <c r="DB14" s="715"/>
      <c r="DC14" s="715"/>
      <c r="DD14" s="684">
        <v>
808</v>
      </c>
      <c r="DE14" s="679"/>
      <c r="DF14" s="679"/>
      <c r="DG14" s="679"/>
      <c r="DH14" s="679"/>
      <c r="DI14" s="679"/>
      <c r="DJ14" s="679"/>
      <c r="DK14" s="679"/>
      <c r="DL14" s="679"/>
      <c r="DM14" s="679"/>
      <c r="DN14" s="679"/>
      <c r="DO14" s="679"/>
      <c r="DP14" s="680"/>
      <c r="DQ14" s="684">
        <v>
1332270</v>
      </c>
      <c r="DR14" s="679"/>
      <c r="DS14" s="679"/>
      <c r="DT14" s="679"/>
      <c r="DU14" s="679"/>
      <c r="DV14" s="679"/>
      <c r="DW14" s="679"/>
      <c r="DX14" s="679"/>
      <c r="DY14" s="679"/>
      <c r="DZ14" s="679"/>
      <c r="EA14" s="679"/>
      <c r="EB14" s="679"/>
      <c r="EC14" s="722"/>
    </row>
    <row r="15" spans="2:143" ht="11.25" customHeight="1" x14ac:dyDescent="0.15">
      <c r="B15" s="675" t="s">
        <v>
259</v>
      </c>
      <c r="C15" s="676"/>
      <c r="D15" s="676"/>
      <c r="E15" s="676"/>
      <c r="F15" s="676"/>
      <c r="G15" s="676"/>
      <c r="H15" s="676"/>
      <c r="I15" s="676"/>
      <c r="J15" s="676"/>
      <c r="K15" s="676"/>
      <c r="L15" s="676"/>
      <c r="M15" s="676"/>
      <c r="N15" s="676"/>
      <c r="O15" s="676"/>
      <c r="P15" s="676"/>
      <c r="Q15" s="677"/>
      <c r="R15" s="678" t="s">
        <v>
239</v>
      </c>
      <c r="S15" s="679"/>
      <c r="T15" s="679"/>
      <c r="U15" s="679"/>
      <c r="V15" s="679"/>
      <c r="W15" s="679"/>
      <c r="X15" s="679"/>
      <c r="Y15" s="680"/>
      <c r="Z15" s="715" t="s">
        <v>
137</v>
      </c>
      <c r="AA15" s="715"/>
      <c r="AB15" s="715"/>
      <c r="AC15" s="715"/>
      <c r="AD15" s="716" t="s">
        <v>
137</v>
      </c>
      <c r="AE15" s="716"/>
      <c r="AF15" s="716"/>
      <c r="AG15" s="716"/>
      <c r="AH15" s="716"/>
      <c r="AI15" s="716"/>
      <c r="AJ15" s="716"/>
      <c r="AK15" s="716"/>
      <c r="AL15" s="681" t="s">
        <v>
137</v>
      </c>
      <c r="AM15" s="682"/>
      <c r="AN15" s="682"/>
      <c r="AO15" s="717"/>
      <c r="AP15" s="675" t="s">
        <v>
260</v>
      </c>
      <c r="AQ15" s="676"/>
      <c r="AR15" s="676"/>
      <c r="AS15" s="676"/>
      <c r="AT15" s="676"/>
      <c r="AU15" s="676"/>
      <c r="AV15" s="676"/>
      <c r="AW15" s="676"/>
      <c r="AX15" s="676"/>
      <c r="AY15" s="676"/>
      <c r="AZ15" s="676"/>
      <c r="BA15" s="676"/>
      <c r="BB15" s="676"/>
      <c r="BC15" s="676"/>
      <c r="BD15" s="676"/>
      <c r="BE15" s="676"/>
      <c r="BF15" s="677"/>
      <c r="BG15" s="678">
        <v>
568351</v>
      </c>
      <c r="BH15" s="679"/>
      <c r="BI15" s="679"/>
      <c r="BJ15" s="679"/>
      <c r="BK15" s="679"/>
      <c r="BL15" s="679"/>
      <c r="BM15" s="679"/>
      <c r="BN15" s="680"/>
      <c r="BO15" s="715">
        <v>
3.3</v>
      </c>
      <c r="BP15" s="715"/>
      <c r="BQ15" s="715"/>
      <c r="BR15" s="715"/>
      <c r="BS15" s="684" t="s">
        <v>
137</v>
      </c>
      <c r="BT15" s="679"/>
      <c r="BU15" s="679"/>
      <c r="BV15" s="679"/>
      <c r="BW15" s="679"/>
      <c r="BX15" s="679"/>
      <c r="BY15" s="679"/>
      <c r="BZ15" s="679"/>
      <c r="CA15" s="679"/>
      <c r="CB15" s="722"/>
      <c r="CD15" s="711" t="s">
        <v>
261</v>
      </c>
      <c r="CE15" s="712"/>
      <c r="CF15" s="712"/>
      <c r="CG15" s="712"/>
      <c r="CH15" s="712"/>
      <c r="CI15" s="712"/>
      <c r="CJ15" s="712"/>
      <c r="CK15" s="712"/>
      <c r="CL15" s="712"/>
      <c r="CM15" s="712"/>
      <c r="CN15" s="712"/>
      <c r="CO15" s="712"/>
      <c r="CP15" s="712"/>
      <c r="CQ15" s="713"/>
      <c r="CR15" s="678">
        <v>
4934786</v>
      </c>
      <c r="CS15" s="679"/>
      <c r="CT15" s="679"/>
      <c r="CU15" s="679"/>
      <c r="CV15" s="679"/>
      <c r="CW15" s="679"/>
      <c r="CX15" s="679"/>
      <c r="CY15" s="680"/>
      <c r="CZ15" s="715">
        <v>
11.7</v>
      </c>
      <c r="DA15" s="715"/>
      <c r="DB15" s="715"/>
      <c r="DC15" s="715"/>
      <c r="DD15" s="684">
        <v>
1472788</v>
      </c>
      <c r="DE15" s="679"/>
      <c r="DF15" s="679"/>
      <c r="DG15" s="679"/>
      <c r="DH15" s="679"/>
      <c r="DI15" s="679"/>
      <c r="DJ15" s="679"/>
      <c r="DK15" s="679"/>
      <c r="DL15" s="679"/>
      <c r="DM15" s="679"/>
      <c r="DN15" s="679"/>
      <c r="DO15" s="679"/>
      <c r="DP15" s="680"/>
      <c r="DQ15" s="684">
        <v>
2835969</v>
      </c>
      <c r="DR15" s="679"/>
      <c r="DS15" s="679"/>
      <c r="DT15" s="679"/>
      <c r="DU15" s="679"/>
      <c r="DV15" s="679"/>
      <c r="DW15" s="679"/>
      <c r="DX15" s="679"/>
      <c r="DY15" s="679"/>
      <c r="DZ15" s="679"/>
      <c r="EA15" s="679"/>
      <c r="EB15" s="679"/>
      <c r="EC15" s="722"/>
    </row>
    <row r="16" spans="2:143" ht="11.25" customHeight="1" x14ac:dyDescent="0.15">
      <c r="B16" s="675" t="s">
        <v>
262</v>
      </c>
      <c r="C16" s="676"/>
      <c r="D16" s="676"/>
      <c r="E16" s="676"/>
      <c r="F16" s="676"/>
      <c r="G16" s="676"/>
      <c r="H16" s="676"/>
      <c r="I16" s="676"/>
      <c r="J16" s="676"/>
      <c r="K16" s="676"/>
      <c r="L16" s="676"/>
      <c r="M16" s="676"/>
      <c r="N16" s="676"/>
      <c r="O16" s="676"/>
      <c r="P16" s="676"/>
      <c r="Q16" s="677"/>
      <c r="R16" s="678">
        <v>
19600</v>
      </c>
      <c r="S16" s="679"/>
      <c r="T16" s="679"/>
      <c r="U16" s="679"/>
      <c r="V16" s="679"/>
      <c r="W16" s="679"/>
      <c r="X16" s="679"/>
      <c r="Y16" s="680"/>
      <c r="Z16" s="715">
        <v>
0</v>
      </c>
      <c r="AA16" s="715"/>
      <c r="AB16" s="715"/>
      <c r="AC16" s="715"/>
      <c r="AD16" s="716">
        <v>
19600</v>
      </c>
      <c r="AE16" s="716"/>
      <c r="AF16" s="716"/>
      <c r="AG16" s="716"/>
      <c r="AH16" s="716"/>
      <c r="AI16" s="716"/>
      <c r="AJ16" s="716"/>
      <c r="AK16" s="716"/>
      <c r="AL16" s="681">
        <v>
0.1</v>
      </c>
      <c r="AM16" s="682"/>
      <c r="AN16" s="682"/>
      <c r="AO16" s="717"/>
      <c r="AP16" s="675" t="s">
        <v>
263</v>
      </c>
      <c r="AQ16" s="676"/>
      <c r="AR16" s="676"/>
      <c r="AS16" s="676"/>
      <c r="AT16" s="676"/>
      <c r="AU16" s="676"/>
      <c r="AV16" s="676"/>
      <c r="AW16" s="676"/>
      <c r="AX16" s="676"/>
      <c r="AY16" s="676"/>
      <c r="AZ16" s="676"/>
      <c r="BA16" s="676"/>
      <c r="BB16" s="676"/>
      <c r="BC16" s="676"/>
      <c r="BD16" s="676"/>
      <c r="BE16" s="676"/>
      <c r="BF16" s="677"/>
      <c r="BG16" s="678" t="s">
        <v>
137</v>
      </c>
      <c r="BH16" s="679"/>
      <c r="BI16" s="679"/>
      <c r="BJ16" s="679"/>
      <c r="BK16" s="679"/>
      <c r="BL16" s="679"/>
      <c r="BM16" s="679"/>
      <c r="BN16" s="680"/>
      <c r="BO16" s="715" t="s">
        <v>
239</v>
      </c>
      <c r="BP16" s="715"/>
      <c r="BQ16" s="715"/>
      <c r="BR16" s="715"/>
      <c r="BS16" s="684" t="s">
        <v>
239</v>
      </c>
      <c r="BT16" s="679"/>
      <c r="BU16" s="679"/>
      <c r="BV16" s="679"/>
      <c r="BW16" s="679"/>
      <c r="BX16" s="679"/>
      <c r="BY16" s="679"/>
      <c r="BZ16" s="679"/>
      <c r="CA16" s="679"/>
      <c r="CB16" s="722"/>
      <c r="CD16" s="711" t="s">
        <v>
264</v>
      </c>
      <c r="CE16" s="712"/>
      <c r="CF16" s="712"/>
      <c r="CG16" s="712"/>
      <c r="CH16" s="712"/>
      <c r="CI16" s="712"/>
      <c r="CJ16" s="712"/>
      <c r="CK16" s="712"/>
      <c r="CL16" s="712"/>
      <c r="CM16" s="712"/>
      <c r="CN16" s="712"/>
      <c r="CO16" s="712"/>
      <c r="CP16" s="712"/>
      <c r="CQ16" s="713"/>
      <c r="CR16" s="678" t="s">
        <v>
137</v>
      </c>
      <c r="CS16" s="679"/>
      <c r="CT16" s="679"/>
      <c r="CU16" s="679"/>
      <c r="CV16" s="679"/>
      <c r="CW16" s="679"/>
      <c r="CX16" s="679"/>
      <c r="CY16" s="680"/>
      <c r="CZ16" s="715" t="s">
        <v>
137</v>
      </c>
      <c r="DA16" s="715"/>
      <c r="DB16" s="715"/>
      <c r="DC16" s="715"/>
      <c r="DD16" s="684" t="s">
        <v>
239</v>
      </c>
      <c r="DE16" s="679"/>
      <c r="DF16" s="679"/>
      <c r="DG16" s="679"/>
      <c r="DH16" s="679"/>
      <c r="DI16" s="679"/>
      <c r="DJ16" s="679"/>
      <c r="DK16" s="679"/>
      <c r="DL16" s="679"/>
      <c r="DM16" s="679"/>
      <c r="DN16" s="679"/>
      <c r="DO16" s="679"/>
      <c r="DP16" s="680"/>
      <c r="DQ16" s="684" t="s">
        <v>
137</v>
      </c>
      <c r="DR16" s="679"/>
      <c r="DS16" s="679"/>
      <c r="DT16" s="679"/>
      <c r="DU16" s="679"/>
      <c r="DV16" s="679"/>
      <c r="DW16" s="679"/>
      <c r="DX16" s="679"/>
      <c r="DY16" s="679"/>
      <c r="DZ16" s="679"/>
      <c r="EA16" s="679"/>
      <c r="EB16" s="679"/>
      <c r="EC16" s="722"/>
    </row>
    <row r="17" spans="2:133" ht="11.25" customHeight="1" x14ac:dyDescent="0.15">
      <c r="B17" s="675" t="s">
        <v>
265</v>
      </c>
      <c r="C17" s="676"/>
      <c r="D17" s="676"/>
      <c r="E17" s="676"/>
      <c r="F17" s="676"/>
      <c r="G17" s="676"/>
      <c r="H17" s="676"/>
      <c r="I17" s="676"/>
      <c r="J17" s="676"/>
      <c r="K17" s="676"/>
      <c r="L17" s="676"/>
      <c r="M17" s="676"/>
      <c r="N17" s="676"/>
      <c r="O17" s="676"/>
      <c r="P17" s="676"/>
      <c r="Q17" s="677"/>
      <c r="R17" s="678">
        <v>
327039</v>
      </c>
      <c r="S17" s="679"/>
      <c r="T17" s="679"/>
      <c r="U17" s="679"/>
      <c r="V17" s="679"/>
      <c r="W17" s="679"/>
      <c r="X17" s="679"/>
      <c r="Y17" s="680"/>
      <c r="Z17" s="715">
        <v>
0.7</v>
      </c>
      <c r="AA17" s="715"/>
      <c r="AB17" s="715"/>
      <c r="AC17" s="715"/>
      <c r="AD17" s="716">
        <v>
327039</v>
      </c>
      <c r="AE17" s="716"/>
      <c r="AF17" s="716"/>
      <c r="AG17" s="716"/>
      <c r="AH17" s="716"/>
      <c r="AI17" s="716"/>
      <c r="AJ17" s="716"/>
      <c r="AK17" s="716"/>
      <c r="AL17" s="681">
        <v>
1.5</v>
      </c>
      <c r="AM17" s="682"/>
      <c r="AN17" s="682"/>
      <c r="AO17" s="717"/>
      <c r="AP17" s="675" t="s">
        <v>
266</v>
      </c>
      <c r="AQ17" s="676"/>
      <c r="AR17" s="676"/>
      <c r="AS17" s="676"/>
      <c r="AT17" s="676"/>
      <c r="AU17" s="676"/>
      <c r="AV17" s="676"/>
      <c r="AW17" s="676"/>
      <c r="AX17" s="676"/>
      <c r="AY17" s="676"/>
      <c r="AZ17" s="676"/>
      <c r="BA17" s="676"/>
      <c r="BB17" s="676"/>
      <c r="BC17" s="676"/>
      <c r="BD17" s="676"/>
      <c r="BE17" s="676"/>
      <c r="BF17" s="677"/>
      <c r="BG17" s="678" t="s">
        <v>
137</v>
      </c>
      <c r="BH17" s="679"/>
      <c r="BI17" s="679"/>
      <c r="BJ17" s="679"/>
      <c r="BK17" s="679"/>
      <c r="BL17" s="679"/>
      <c r="BM17" s="679"/>
      <c r="BN17" s="680"/>
      <c r="BO17" s="715" t="s">
        <v>
137</v>
      </c>
      <c r="BP17" s="715"/>
      <c r="BQ17" s="715"/>
      <c r="BR17" s="715"/>
      <c r="BS17" s="684" t="s">
        <v>
137</v>
      </c>
      <c r="BT17" s="679"/>
      <c r="BU17" s="679"/>
      <c r="BV17" s="679"/>
      <c r="BW17" s="679"/>
      <c r="BX17" s="679"/>
      <c r="BY17" s="679"/>
      <c r="BZ17" s="679"/>
      <c r="CA17" s="679"/>
      <c r="CB17" s="722"/>
      <c r="CD17" s="711" t="s">
        <v>
267</v>
      </c>
      <c r="CE17" s="712"/>
      <c r="CF17" s="712"/>
      <c r="CG17" s="712"/>
      <c r="CH17" s="712"/>
      <c r="CI17" s="712"/>
      <c r="CJ17" s="712"/>
      <c r="CK17" s="712"/>
      <c r="CL17" s="712"/>
      <c r="CM17" s="712"/>
      <c r="CN17" s="712"/>
      <c r="CO17" s="712"/>
      <c r="CP17" s="712"/>
      <c r="CQ17" s="713"/>
      <c r="CR17" s="678">
        <v>
2269771</v>
      </c>
      <c r="CS17" s="679"/>
      <c r="CT17" s="679"/>
      <c r="CU17" s="679"/>
      <c r="CV17" s="679"/>
      <c r="CW17" s="679"/>
      <c r="CX17" s="679"/>
      <c r="CY17" s="680"/>
      <c r="CZ17" s="715">
        <v>
5.4</v>
      </c>
      <c r="DA17" s="715"/>
      <c r="DB17" s="715"/>
      <c r="DC17" s="715"/>
      <c r="DD17" s="684" t="s">
        <v>
239</v>
      </c>
      <c r="DE17" s="679"/>
      <c r="DF17" s="679"/>
      <c r="DG17" s="679"/>
      <c r="DH17" s="679"/>
      <c r="DI17" s="679"/>
      <c r="DJ17" s="679"/>
      <c r="DK17" s="679"/>
      <c r="DL17" s="679"/>
      <c r="DM17" s="679"/>
      <c r="DN17" s="679"/>
      <c r="DO17" s="679"/>
      <c r="DP17" s="680"/>
      <c r="DQ17" s="684">
        <v>
2269771</v>
      </c>
      <c r="DR17" s="679"/>
      <c r="DS17" s="679"/>
      <c r="DT17" s="679"/>
      <c r="DU17" s="679"/>
      <c r="DV17" s="679"/>
      <c r="DW17" s="679"/>
      <c r="DX17" s="679"/>
      <c r="DY17" s="679"/>
      <c r="DZ17" s="679"/>
      <c r="EA17" s="679"/>
      <c r="EB17" s="679"/>
      <c r="EC17" s="722"/>
    </row>
    <row r="18" spans="2:133" ht="11.25" customHeight="1" x14ac:dyDescent="0.15">
      <c r="B18" s="675" t="s">
        <v>
268</v>
      </c>
      <c r="C18" s="676"/>
      <c r="D18" s="676"/>
      <c r="E18" s="676"/>
      <c r="F18" s="676"/>
      <c r="G18" s="676"/>
      <c r="H18" s="676"/>
      <c r="I18" s="676"/>
      <c r="J18" s="676"/>
      <c r="K18" s="676"/>
      <c r="L18" s="676"/>
      <c r="M18" s="676"/>
      <c r="N18" s="676"/>
      <c r="O18" s="676"/>
      <c r="P18" s="676"/>
      <c r="Q18" s="677"/>
      <c r="R18" s="678">
        <v>
128340</v>
      </c>
      <c r="S18" s="679"/>
      <c r="T18" s="679"/>
      <c r="U18" s="679"/>
      <c r="V18" s="679"/>
      <c r="W18" s="679"/>
      <c r="X18" s="679"/>
      <c r="Y18" s="680"/>
      <c r="Z18" s="715">
        <v>
0.3</v>
      </c>
      <c r="AA18" s="715"/>
      <c r="AB18" s="715"/>
      <c r="AC18" s="715"/>
      <c r="AD18" s="716">
        <v>
128340</v>
      </c>
      <c r="AE18" s="716"/>
      <c r="AF18" s="716"/>
      <c r="AG18" s="716"/>
      <c r="AH18" s="716"/>
      <c r="AI18" s="716"/>
      <c r="AJ18" s="716"/>
      <c r="AK18" s="716"/>
      <c r="AL18" s="681">
        <v>
0.6</v>
      </c>
      <c r="AM18" s="682"/>
      <c r="AN18" s="682"/>
      <c r="AO18" s="717"/>
      <c r="AP18" s="675" t="s">
        <v>
269</v>
      </c>
      <c r="AQ18" s="676"/>
      <c r="AR18" s="676"/>
      <c r="AS18" s="676"/>
      <c r="AT18" s="676"/>
      <c r="AU18" s="676"/>
      <c r="AV18" s="676"/>
      <c r="AW18" s="676"/>
      <c r="AX18" s="676"/>
      <c r="AY18" s="676"/>
      <c r="AZ18" s="676"/>
      <c r="BA18" s="676"/>
      <c r="BB18" s="676"/>
      <c r="BC18" s="676"/>
      <c r="BD18" s="676"/>
      <c r="BE18" s="676"/>
      <c r="BF18" s="677"/>
      <c r="BG18" s="678" t="s">
        <v>
137</v>
      </c>
      <c r="BH18" s="679"/>
      <c r="BI18" s="679"/>
      <c r="BJ18" s="679"/>
      <c r="BK18" s="679"/>
      <c r="BL18" s="679"/>
      <c r="BM18" s="679"/>
      <c r="BN18" s="680"/>
      <c r="BO18" s="715" t="s">
        <v>
239</v>
      </c>
      <c r="BP18" s="715"/>
      <c r="BQ18" s="715"/>
      <c r="BR18" s="715"/>
      <c r="BS18" s="684" t="s">
        <v>
239</v>
      </c>
      <c r="BT18" s="679"/>
      <c r="BU18" s="679"/>
      <c r="BV18" s="679"/>
      <c r="BW18" s="679"/>
      <c r="BX18" s="679"/>
      <c r="BY18" s="679"/>
      <c r="BZ18" s="679"/>
      <c r="CA18" s="679"/>
      <c r="CB18" s="722"/>
      <c r="CD18" s="711" t="s">
        <v>
270</v>
      </c>
      <c r="CE18" s="712"/>
      <c r="CF18" s="712"/>
      <c r="CG18" s="712"/>
      <c r="CH18" s="712"/>
      <c r="CI18" s="712"/>
      <c r="CJ18" s="712"/>
      <c r="CK18" s="712"/>
      <c r="CL18" s="712"/>
      <c r="CM18" s="712"/>
      <c r="CN18" s="712"/>
      <c r="CO18" s="712"/>
      <c r="CP18" s="712"/>
      <c r="CQ18" s="713"/>
      <c r="CR18" s="678" t="s">
        <v>
239</v>
      </c>
      <c r="CS18" s="679"/>
      <c r="CT18" s="679"/>
      <c r="CU18" s="679"/>
      <c r="CV18" s="679"/>
      <c r="CW18" s="679"/>
      <c r="CX18" s="679"/>
      <c r="CY18" s="680"/>
      <c r="CZ18" s="715" t="s">
        <v>
137</v>
      </c>
      <c r="DA18" s="715"/>
      <c r="DB18" s="715"/>
      <c r="DC18" s="715"/>
      <c r="DD18" s="684" t="s">
        <v>
239</v>
      </c>
      <c r="DE18" s="679"/>
      <c r="DF18" s="679"/>
      <c r="DG18" s="679"/>
      <c r="DH18" s="679"/>
      <c r="DI18" s="679"/>
      <c r="DJ18" s="679"/>
      <c r="DK18" s="679"/>
      <c r="DL18" s="679"/>
      <c r="DM18" s="679"/>
      <c r="DN18" s="679"/>
      <c r="DO18" s="679"/>
      <c r="DP18" s="680"/>
      <c r="DQ18" s="684" t="s">
        <v>
137</v>
      </c>
      <c r="DR18" s="679"/>
      <c r="DS18" s="679"/>
      <c r="DT18" s="679"/>
      <c r="DU18" s="679"/>
      <c r="DV18" s="679"/>
      <c r="DW18" s="679"/>
      <c r="DX18" s="679"/>
      <c r="DY18" s="679"/>
      <c r="DZ18" s="679"/>
      <c r="EA18" s="679"/>
      <c r="EB18" s="679"/>
      <c r="EC18" s="722"/>
    </row>
    <row r="19" spans="2:133" ht="11.25" customHeight="1" x14ac:dyDescent="0.15">
      <c r="B19" s="675" t="s">
        <v>
271</v>
      </c>
      <c r="C19" s="676"/>
      <c r="D19" s="676"/>
      <c r="E19" s="676"/>
      <c r="F19" s="676"/>
      <c r="G19" s="676"/>
      <c r="H19" s="676"/>
      <c r="I19" s="676"/>
      <c r="J19" s="676"/>
      <c r="K19" s="676"/>
      <c r="L19" s="676"/>
      <c r="M19" s="676"/>
      <c r="N19" s="676"/>
      <c r="O19" s="676"/>
      <c r="P19" s="676"/>
      <c r="Q19" s="677"/>
      <c r="R19" s="678">
        <v>
9426</v>
      </c>
      <c r="S19" s="679"/>
      <c r="T19" s="679"/>
      <c r="U19" s="679"/>
      <c r="V19" s="679"/>
      <c r="W19" s="679"/>
      <c r="X19" s="679"/>
      <c r="Y19" s="680"/>
      <c r="Z19" s="715">
        <v>
0</v>
      </c>
      <c r="AA19" s="715"/>
      <c r="AB19" s="715"/>
      <c r="AC19" s="715"/>
      <c r="AD19" s="716">
        <v>
9426</v>
      </c>
      <c r="AE19" s="716"/>
      <c r="AF19" s="716"/>
      <c r="AG19" s="716"/>
      <c r="AH19" s="716"/>
      <c r="AI19" s="716"/>
      <c r="AJ19" s="716"/>
      <c r="AK19" s="716"/>
      <c r="AL19" s="681">
        <v>
0</v>
      </c>
      <c r="AM19" s="682"/>
      <c r="AN19" s="682"/>
      <c r="AO19" s="717"/>
      <c r="AP19" s="675" t="s">
        <v>
272</v>
      </c>
      <c r="AQ19" s="676"/>
      <c r="AR19" s="676"/>
      <c r="AS19" s="676"/>
      <c r="AT19" s="676"/>
      <c r="AU19" s="676"/>
      <c r="AV19" s="676"/>
      <c r="AW19" s="676"/>
      <c r="AX19" s="676"/>
      <c r="AY19" s="676"/>
      <c r="AZ19" s="676"/>
      <c r="BA19" s="676"/>
      <c r="BB19" s="676"/>
      <c r="BC19" s="676"/>
      <c r="BD19" s="676"/>
      <c r="BE19" s="676"/>
      <c r="BF19" s="677"/>
      <c r="BG19" s="678">
        <v>
1333556</v>
      </c>
      <c r="BH19" s="679"/>
      <c r="BI19" s="679"/>
      <c r="BJ19" s="679"/>
      <c r="BK19" s="679"/>
      <c r="BL19" s="679"/>
      <c r="BM19" s="679"/>
      <c r="BN19" s="680"/>
      <c r="BO19" s="715">
        <v>
7.7</v>
      </c>
      <c r="BP19" s="715"/>
      <c r="BQ19" s="715"/>
      <c r="BR19" s="715"/>
      <c r="BS19" s="684" t="s">
        <v>
239</v>
      </c>
      <c r="BT19" s="679"/>
      <c r="BU19" s="679"/>
      <c r="BV19" s="679"/>
      <c r="BW19" s="679"/>
      <c r="BX19" s="679"/>
      <c r="BY19" s="679"/>
      <c r="BZ19" s="679"/>
      <c r="CA19" s="679"/>
      <c r="CB19" s="722"/>
      <c r="CD19" s="711" t="s">
        <v>
273</v>
      </c>
      <c r="CE19" s="712"/>
      <c r="CF19" s="712"/>
      <c r="CG19" s="712"/>
      <c r="CH19" s="712"/>
      <c r="CI19" s="712"/>
      <c r="CJ19" s="712"/>
      <c r="CK19" s="712"/>
      <c r="CL19" s="712"/>
      <c r="CM19" s="712"/>
      <c r="CN19" s="712"/>
      <c r="CO19" s="712"/>
      <c r="CP19" s="712"/>
      <c r="CQ19" s="713"/>
      <c r="CR19" s="678" t="s">
        <v>
137</v>
      </c>
      <c r="CS19" s="679"/>
      <c r="CT19" s="679"/>
      <c r="CU19" s="679"/>
      <c r="CV19" s="679"/>
      <c r="CW19" s="679"/>
      <c r="CX19" s="679"/>
      <c r="CY19" s="680"/>
      <c r="CZ19" s="715" t="s">
        <v>
239</v>
      </c>
      <c r="DA19" s="715"/>
      <c r="DB19" s="715"/>
      <c r="DC19" s="715"/>
      <c r="DD19" s="684" t="s">
        <v>
239</v>
      </c>
      <c r="DE19" s="679"/>
      <c r="DF19" s="679"/>
      <c r="DG19" s="679"/>
      <c r="DH19" s="679"/>
      <c r="DI19" s="679"/>
      <c r="DJ19" s="679"/>
      <c r="DK19" s="679"/>
      <c r="DL19" s="679"/>
      <c r="DM19" s="679"/>
      <c r="DN19" s="679"/>
      <c r="DO19" s="679"/>
      <c r="DP19" s="680"/>
      <c r="DQ19" s="684" t="s">
        <v>
239</v>
      </c>
      <c r="DR19" s="679"/>
      <c r="DS19" s="679"/>
      <c r="DT19" s="679"/>
      <c r="DU19" s="679"/>
      <c r="DV19" s="679"/>
      <c r="DW19" s="679"/>
      <c r="DX19" s="679"/>
      <c r="DY19" s="679"/>
      <c r="DZ19" s="679"/>
      <c r="EA19" s="679"/>
      <c r="EB19" s="679"/>
      <c r="EC19" s="722"/>
    </row>
    <row r="20" spans="2:133" ht="11.25" customHeight="1" x14ac:dyDescent="0.15">
      <c r="B20" s="675" t="s">
        <v>
274</v>
      </c>
      <c r="C20" s="676"/>
      <c r="D20" s="676"/>
      <c r="E20" s="676"/>
      <c r="F20" s="676"/>
      <c r="G20" s="676"/>
      <c r="H20" s="676"/>
      <c r="I20" s="676"/>
      <c r="J20" s="676"/>
      <c r="K20" s="676"/>
      <c r="L20" s="676"/>
      <c r="M20" s="676"/>
      <c r="N20" s="676"/>
      <c r="O20" s="676"/>
      <c r="P20" s="676"/>
      <c r="Q20" s="677"/>
      <c r="R20" s="678">
        <v>
1788</v>
      </c>
      <c r="S20" s="679"/>
      <c r="T20" s="679"/>
      <c r="U20" s="679"/>
      <c r="V20" s="679"/>
      <c r="W20" s="679"/>
      <c r="X20" s="679"/>
      <c r="Y20" s="680"/>
      <c r="Z20" s="715">
        <v>
0</v>
      </c>
      <c r="AA20" s="715"/>
      <c r="AB20" s="715"/>
      <c r="AC20" s="715"/>
      <c r="AD20" s="716">
        <v>
1788</v>
      </c>
      <c r="AE20" s="716"/>
      <c r="AF20" s="716"/>
      <c r="AG20" s="716"/>
      <c r="AH20" s="716"/>
      <c r="AI20" s="716"/>
      <c r="AJ20" s="716"/>
      <c r="AK20" s="716"/>
      <c r="AL20" s="681">
        <v>
0</v>
      </c>
      <c r="AM20" s="682"/>
      <c r="AN20" s="682"/>
      <c r="AO20" s="717"/>
      <c r="AP20" s="675" t="s">
        <v>
275</v>
      </c>
      <c r="AQ20" s="676"/>
      <c r="AR20" s="676"/>
      <c r="AS20" s="676"/>
      <c r="AT20" s="676"/>
      <c r="AU20" s="676"/>
      <c r="AV20" s="676"/>
      <c r="AW20" s="676"/>
      <c r="AX20" s="676"/>
      <c r="AY20" s="676"/>
      <c r="AZ20" s="676"/>
      <c r="BA20" s="676"/>
      <c r="BB20" s="676"/>
      <c r="BC20" s="676"/>
      <c r="BD20" s="676"/>
      <c r="BE20" s="676"/>
      <c r="BF20" s="677"/>
      <c r="BG20" s="678">
        <v>
1333556</v>
      </c>
      <c r="BH20" s="679"/>
      <c r="BI20" s="679"/>
      <c r="BJ20" s="679"/>
      <c r="BK20" s="679"/>
      <c r="BL20" s="679"/>
      <c r="BM20" s="679"/>
      <c r="BN20" s="680"/>
      <c r="BO20" s="715">
        <v>
7.7</v>
      </c>
      <c r="BP20" s="715"/>
      <c r="BQ20" s="715"/>
      <c r="BR20" s="715"/>
      <c r="BS20" s="684" t="s">
        <v>
137</v>
      </c>
      <c r="BT20" s="679"/>
      <c r="BU20" s="679"/>
      <c r="BV20" s="679"/>
      <c r="BW20" s="679"/>
      <c r="BX20" s="679"/>
      <c r="BY20" s="679"/>
      <c r="BZ20" s="679"/>
      <c r="CA20" s="679"/>
      <c r="CB20" s="722"/>
      <c r="CD20" s="711" t="s">
        <v>
276</v>
      </c>
      <c r="CE20" s="712"/>
      <c r="CF20" s="712"/>
      <c r="CG20" s="712"/>
      <c r="CH20" s="712"/>
      <c r="CI20" s="712"/>
      <c r="CJ20" s="712"/>
      <c r="CK20" s="712"/>
      <c r="CL20" s="712"/>
      <c r="CM20" s="712"/>
      <c r="CN20" s="712"/>
      <c r="CO20" s="712"/>
      <c r="CP20" s="712"/>
      <c r="CQ20" s="713"/>
      <c r="CR20" s="678">
        <v>
42328829</v>
      </c>
      <c r="CS20" s="679"/>
      <c r="CT20" s="679"/>
      <c r="CU20" s="679"/>
      <c r="CV20" s="679"/>
      <c r="CW20" s="679"/>
      <c r="CX20" s="679"/>
      <c r="CY20" s="680"/>
      <c r="CZ20" s="715">
        <v>
100</v>
      </c>
      <c r="DA20" s="715"/>
      <c r="DB20" s="715"/>
      <c r="DC20" s="715"/>
      <c r="DD20" s="684">
        <v>
2599920</v>
      </c>
      <c r="DE20" s="679"/>
      <c r="DF20" s="679"/>
      <c r="DG20" s="679"/>
      <c r="DH20" s="679"/>
      <c r="DI20" s="679"/>
      <c r="DJ20" s="679"/>
      <c r="DK20" s="679"/>
      <c r="DL20" s="679"/>
      <c r="DM20" s="679"/>
      <c r="DN20" s="679"/>
      <c r="DO20" s="679"/>
      <c r="DP20" s="680"/>
      <c r="DQ20" s="684">
        <v>
26218537</v>
      </c>
      <c r="DR20" s="679"/>
      <c r="DS20" s="679"/>
      <c r="DT20" s="679"/>
      <c r="DU20" s="679"/>
      <c r="DV20" s="679"/>
      <c r="DW20" s="679"/>
      <c r="DX20" s="679"/>
      <c r="DY20" s="679"/>
      <c r="DZ20" s="679"/>
      <c r="EA20" s="679"/>
      <c r="EB20" s="679"/>
      <c r="EC20" s="722"/>
    </row>
    <row r="21" spans="2:133" ht="11.25" customHeight="1" x14ac:dyDescent="0.15">
      <c r="B21" s="675" t="s">
        <v>
277</v>
      </c>
      <c r="C21" s="676"/>
      <c r="D21" s="676"/>
      <c r="E21" s="676"/>
      <c r="F21" s="676"/>
      <c r="G21" s="676"/>
      <c r="H21" s="676"/>
      <c r="I21" s="676"/>
      <c r="J21" s="676"/>
      <c r="K21" s="676"/>
      <c r="L21" s="676"/>
      <c r="M21" s="676"/>
      <c r="N21" s="676"/>
      <c r="O21" s="676"/>
      <c r="P21" s="676"/>
      <c r="Q21" s="677"/>
      <c r="R21" s="678">
        <v>
187485</v>
      </c>
      <c r="S21" s="679"/>
      <c r="T21" s="679"/>
      <c r="U21" s="679"/>
      <c r="V21" s="679"/>
      <c r="W21" s="679"/>
      <c r="X21" s="679"/>
      <c r="Y21" s="680"/>
      <c r="Z21" s="715">
        <v>
0.4</v>
      </c>
      <c r="AA21" s="715"/>
      <c r="AB21" s="715"/>
      <c r="AC21" s="715"/>
      <c r="AD21" s="716">
        <v>
187485</v>
      </c>
      <c r="AE21" s="716"/>
      <c r="AF21" s="716"/>
      <c r="AG21" s="716"/>
      <c r="AH21" s="716"/>
      <c r="AI21" s="716"/>
      <c r="AJ21" s="716"/>
      <c r="AK21" s="716"/>
      <c r="AL21" s="681">
        <v>
0.9</v>
      </c>
      <c r="AM21" s="682"/>
      <c r="AN21" s="682"/>
      <c r="AO21" s="717"/>
      <c r="AP21" s="772" t="s">
        <v>
278</v>
      </c>
      <c r="AQ21" s="780"/>
      <c r="AR21" s="780"/>
      <c r="AS21" s="780"/>
      <c r="AT21" s="780"/>
      <c r="AU21" s="780"/>
      <c r="AV21" s="780"/>
      <c r="AW21" s="780"/>
      <c r="AX21" s="780"/>
      <c r="AY21" s="780"/>
      <c r="AZ21" s="780"/>
      <c r="BA21" s="780"/>
      <c r="BB21" s="780"/>
      <c r="BC21" s="780"/>
      <c r="BD21" s="780"/>
      <c r="BE21" s="780"/>
      <c r="BF21" s="774"/>
      <c r="BG21" s="678" t="s">
        <v>
137</v>
      </c>
      <c r="BH21" s="679"/>
      <c r="BI21" s="679"/>
      <c r="BJ21" s="679"/>
      <c r="BK21" s="679"/>
      <c r="BL21" s="679"/>
      <c r="BM21" s="679"/>
      <c r="BN21" s="680"/>
      <c r="BO21" s="715" t="s">
        <v>
137</v>
      </c>
      <c r="BP21" s="715"/>
      <c r="BQ21" s="715"/>
      <c r="BR21" s="715"/>
      <c r="BS21" s="684" t="s">
        <v>
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
279</v>
      </c>
      <c r="C22" s="676"/>
      <c r="D22" s="676"/>
      <c r="E22" s="676"/>
      <c r="F22" s="676"/>
      <c r="G22" s="676"/>
      <c r="H22" s="676"/>
      <c r="I22" s="676"/>
      <c r="J22" s="676"/>
      <c r="K22" s="676"/>
      <c r="L22" s="676"/>
      <c r="M22" s="676"/>
      <c r="N22" s="676"/>
      <c r="O22" s="676"/>
      <c r="P22" s="676"/>
      <c r="Q22" s="677"/>
      <c r="R22" s="678">
        <v>
2941398</v>
      </c>
      <c r="S22" s="679"/>
      <c r="T22" s="679"/>
      <c r="U22" s="679"/>
      <c r="V22" s="679"/>
      <c r="W22" s="679"/>
      <c r="X22" s="679"/>
      <c r="Y22" s="680"/>
      <c r="Z22" s="715">
        <v>
6.6</v>
      </c>
      <c r="AA22" s="715"/>
      <c r="AB22" s="715"/>
      <c r="AC22" s="715"/>
      <c r="AD22" s="716">
        <v>
2851783</v>
      </c>
      <c r="AE22" s="716"/>
      <c r="AF22" s="716"/>
      <c r="AG22" s="716"/>
      <c r="AH22" s="716"/>
      <c r="AI22" s="716"/>
      <c r="AJ22" s="716"/>
      <c r="AK22" s="716"/>
      <c r="AL22" s="681">
        <v>
13.2</v>
      </c>
      <c r="AM22" s="682"/>
      <c r="AN22" s="682"/>
      <c r="AO22" s="717"/>
      <c r="AP22" s="772" t="s">
        <v>
280</v>
      </c>
      <c r="AQ22" s="780"/>
      <c r="AR22" s="780"/>
      <c r="AS22" s="780"/>
      <c r="AT22" s="780"/>
      <c r="AU22" s="780"/>
      <c r="AV22" s="780"/>
      <c r="AW22" s="780"/>
      <c r="AX22" s="780"/>
      <c r="AY22" s="780"/>
      <c r="AZ22" s="780"/>
      <c r="BA22" s="780"/>
      <c r="BB22" s="780"/>
      <c r="BC22" s="780"/>
      <c r="BD22" s="780"/>
      <c r="BE22" s="780"/>
      <c r="BF22" s="774"/>
      <c r="BG22" s="678" t="s">
        <v>
239</v>
      </c>
      <c r="BH22" s="679"/>
      <c r="BI22" s="679"/>
      <c r="BJ22" s="679"/>
      <c r="BK22" s="679"/>
      <c r="BL22" s="679"/>
      <c r="BM22" s="679"/>
      <c r="BN22" s="680"/>
      <c r="BO22" s="715" t="s">
        <v>
239</v>
      </c>
      <c r="BP22" s="715"/>
      <c r="BQ22" s="715"/>
      <c r="BR22" s="715"/>
      <c r="BS22" s="684" t="s">
        <v>
137</v>
      </c>
      <c r="BT22" s="679"/>
      <c r="BU22" s="679"/>
      <c r="BV22" s="679"/>
      <c r="BW22" s="679"/>
      <c r="BX22" s="679"/>
      <c r="BY22" s="679"/>
      <c r="BZ22" s="679"/>
      <c r="CA22" s="679"/>
      <c r="CB22" s="722"/>
      <c r="CD22" s="782" t="s">
        <v>
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
282</v>
      </c>
      <c r="C23" s="676"/>
      <c r="D23" s="676"/>
      <c r="E23" s="676"/>
      <c r="F23" s="676"/>
      <c r="G23" s="676"/>
      <c r="H23" s="676"/>
      <c r="I23" s="676"/>
      <c r="J23" s="676"/>
      <c r="K23" s="676"/>
      <c r="L23" s="676"/>
      <c r="M23" s="676"/>
      <c r="N23" s="676"/>
      <c r="O23" s="676"/>
      <c r="P23" s="676"/>
      <c r="Q23" s="677"/>
      <c r="R23" s="678">
        <v>
2851783</v>
      </c>
      <c r="S23" s="679"/>
      <c r="T23" s="679"/>
      <c r="U23" s="679"/>
      <c r="V23" s="679"/>
      <c r="W23" s="679"/>
      <c r="X23" s="679"/>
      <c r="Y23" s="680"/>
      <c r="Z23" s="715">
        <v>
6.4</v>
      </c>
      <c r="AA23" s="715"/>
      <c r="AB23" s="715"/>
      <c r="AC23" s="715"/>
      <c r="AD23" s="716">
        <v>
2851783</v>
      </c>
      <c r="AE23" s="716"/>
      <c r="AF23" s="716"/>
      <c r="AG23" s="716"/>
      <c r="AH23" s="716"/>
      <c r="AI23" s="716"/>
      <c r="AJ23" s="716"/>
      <c r="AK23" s="716"/>
      <c r="AL23" s="681">
        <v>
13.2</v>
      </c>
      <c r="AM23" s="682"/>
      <c r="AN23" s="682"/>
      <c r="AO23" s="717"/>
      <c r="AP23" s="772" t="s">
        <v>
283</v>
      </c>
      <c r="AQ23" s="780"/>
      <c r="AR23" s="780"/>
      <c r="AS23" s="780"/>
      <c r="AT23" s="780"/>
      <c r="AU23" s="780"/>
      <c r="AV23" s="780"/>
      <c r="AW23" s="780"/>
      <c r="AX23" s="780"/>
      <c r="AY23" s="780"/>
      <c r="AZ23" s="780"/>
      <c r="BA23" s="780"/>
      <c r="BB23" s="780"/>
      <c r="BC23" s="780"/>
      <c r="BD23" s="780"/>
      <c r="BE23" s="780"/>
      <c r="BF23" s="774"/>
      <c r="BG23" s="678">
        <v>
1333556</v>
      </c>
      <c r="BH23" s="679"/>
      <c r="BI23" s="679"/>
      <c r="BJ23" s="679"/>
      <c r="BK23" s="679"/>
      <c r="BL23" s="679"/>
      <c r="BM23" s="679"/>
      <c r="BN23" s="680"/>
      <c r="BO23" s="715">
        <v>
7.7</v>
      </c>
      <c r="BP23" s="715"/>
      <c r="BQ23" s="715"/>
      <c r="BR23" s="715"/>
      <c r="BS23" s="684" t="s">
        <v>
137</v>
      </c>
      <c r="BT23" s="679"/>
      <c r="BU23" s="679"/>
      <c r="BV23" s="679"/>
      <c r="BW23" s="679"/>
      <c r="BX23" s="679"/>
      <c r="BY23" s="679"/>
      <c r="BZ23" s="679"/>
      <c r="CA23" s="679"/>
      <c r="CB23" s="722"/>
      <c r="CD23" s="782" t="s">
        <v>
222</v>
      </c>
      <c r="CE23" s="783"/>
      <c r="CF23" s="783"/>
      <c r="CG23" s="783"/>
      <c r="CH23" s="783"/>
      <c r="CI23" s="783"/>
      <c r="CJ23" s="783"/>
      <c r="CK23" s="783"/>
      <c r="CL23" s="783"/>
      <c r="CM23" s="783"/>
      <c r="CN23" s="783"/>
      <c r="CO23" s="783"/>
      <c r="CP23" s="783"/>
      <c r="CQ23" s="784"/>
      <c r="CR23" s="782" t="s">
        <v>
284</v>
      </c>
      <c r="CS23" s="783"/>
      <c r="CT23" s="783"/>
      <c r="CU23" s="783"/>
      <c r="CV23" s="783"/>
      <c r="CW23" s="783"/>
      <c r="CX23" s="783"/>
      <c r="CY23" s="784"/>
      <c r="CZ23" s="782" t="s">
        <v>
285</v>
      </c>
      <c r="DA23" s="783"/>
      <c r="DB23" s="783"/>
      <c r="DC23" s="784"/>
      <c r="DD23" s="782" t="s">
        <v>
286</v>
      </c>
      <c r="DE23" s="783"/>
      <c r="DF23" s="783"/>
      <c r="DG23" s="783"/>
      <c r="DH23" s="783"/>
      <c r="DI23" s="783"/>
      <c r="DJ23" s="783"/>
      <c r="DK23" s="784"/>
      <c r="DL23" s="791" t="s">
        <v>
287</v>
      </c>
      <c r="DM23" s="792"/>
      <c r="DN23" s="792"/>
      <c r="DO23" s="792"/>
      <c r="DP23" s="792"/>
      <c r="DQ23" s="792"/>
      <c r="DR23" s="792"/>
      <c r="DS23" s="792"/>
      <c r="DT23" s="792"/>
      <c r="DU23" s="792"/>
      <c r="DV23" s="793"/>
      <c r="DW23" s="782" t="s">
        <v>
288</v>
      </c>
      <c r="DX23" s="783"/>
      <c r="DY23" s="783"/>
      <c r="DZ23" s="783"/>
      <c r="EA23" s="783"/>
      <c r="EB23" s="783"/>
      <c r="EC23" s="784"/>
    </row>
    <row r="24" spans="2:133" ht="11.25" customHeight="1" x14ac:dyDescent="0.15">
      <c r="B24" s="675" t="s">
        <v>
289</v>
      </c>
      <c r="C24" s="676"/>
      <c r="D24" s="676"/>
      <c r="E24" s="676"/>
      <c r="F24" s="676"/>
      <c r="G24" s="676"/>
      <c r="H24" s="676"/>
      <c r="I24" s="676"/>
      <c r="J24" s="676"/>
      <c r="K24" s="676"/>
      <c r="L24" s="676"/>
      <c r="M24" s="676"/>
      <c r="N24" s="676"/>
      <c r="O24" s="676"/>
      <c r="P24" s="676"/>
      <c r="Q24" s="677"/>
      <c r="R24" s="678">
        <v>
89615</v>
      </c>
      <c r="S24" s="679"/>
      <c r="T24" s="679"/>
      <c r="U24" s="679"/>
      <c r="V24" s="679"/>
      <c r="W24" s="679"/>
      <c r="X24" s="679"/>
      <c r="Y24" s="680"/>
      <c r="Z24" s="715">
        <v>
0.2</v>
      </c>
      <c r="AA24" s="715"/>
      <c r="AB24" s="715"/>
      <c r="AC24" s="715"/>
      <c r="AD24" s="716" t="s">
        <v>
239</v>
      </c>
      <c r="AE24" s="716"/>
      <c r="AF24" s="716"/>
      <c r="AG24" s="716"/>
      <c r="AH24" s="716"/>
      <c r="AI24" s="716"/>
      <c r="AJ24" s="716"/>
      <c r="AK24" s="716"/>
      <c r="AL24" s="681" t="s">
        <v>
239</v>
      </c>
      <c r="AM24" s="682"/>
      <c r="AN24" s="682"/>
      <c r="AO24" s="717"/>
      <c r="AP24" s="772" t="s">
        <v>
290</v>
      </c>
      <c r="AQ24" s="780"/>
      <c r="AR24" s="780"/>
      <c r="AS24" s="780"/>
      <c r="AT24" s="780"/>
      <c r="AU24" s="780"/>
      <c r="AV24" s="780"/>
      <c r="AW24" s="780"/>
      <c r="AX24" s="780"/>
      <c r="AY24" s="780"/>
      <c r="AZ24" s="780"/>
      <c r="BA24" s="780"/>
      <c r="BB24" s="780"/>
      <c r="BC24" s="780"/>
      <c r="BD24" s="780"/>
      <c r="BE24" s="780"/>
      <c r="BF24" s="774"/>
      <c r="BG24" s="678" t="s">
        <v>
137</v>
      </c>
      <c r="BH24" s="679"/>
      <c r="BI24" s="679"/>
      <c r="BJ24" s="679"/>
      <c r="BK24" s="679"/>
      <c r="BL24" s="679"/>
      <c r="BM24" s="679"/>
      <c r="BN24" s="680"/>
      <c r="BO24" s="715" t="s">
        <v>
137</v>
      </c>
      <c r="BP24" s="715"/>
      <c r="BQ24" s="715"/>
      <c r="BR24" s="715"/>
      <c r="BS24" s="684" t="s">
        <v>
137</v>
      </c>
      <c r="BT24" s="679"/>
      <c r="BU24" s="679"/>
      <c r="BV24" s="679"/>
      <c r="BW24" s="679"/>
      <c r="BX24" s="679"/>
      <c r="BY24" s="679"/>
      <c r="BZ24" s="679"/>
      <c r="CA24" s="679"/>
      <c r="CB24" s="722"/>
      <c r="CD24" s="736" t="s">
        <v>
291</v>
      </c>
      <c r="CE24" s="737"/>
      <c r="CF24" s="737"/>
      <c r="CG24" s="737"/>
      <c r="CH24" s="737"/>
      <c r="CI24" s="737"/>
      <c r="CJ24" s="737"/>
      <c r="CK24" s="737"/>
      <c r="CL24" s="737"/>
      <c r="CM24" s="737"/>
      <c r="CN24" s="737"/>
      <c r="CO24" s="737"/>
      <c r="CP24" s="737"/>
      <c r="CQ24" s="738"/>
      <c r="CR24" s="733">
        <v>
22053622</v>
      </c>
      <c r="CS24" s="734"/>
      <c r="CT24" s="734"/>
      <c r="CU24" s="734"/>
      <c r="CV24" s="734"/>
      <c r="CW24" s="734"/>
      <c r="CX24" s="734"/>
      <c r="CY24" s="777"/>
      <c r="CZ24" s="778">
        <v>
52.1</v>
      </c>
      <c r="DA24" s="749"/>
      <c r="DB24" s="749"/>
      <c r="DC24" s="781"/>
      <c r="DD24" s="776">
        <v>
11478827</v>
      </c>
      <c r="DE24" s="734"/>
      <c r="DF24" s="734"/>
      <c r="DG24" s="734"/>
      <c r="DH24" s="734"/>
      <c r="DI24" s="734"/>
      <c r="DJ24" s="734"/>
      <c r="DK24" s="777"/>
      <c r="DL24" s="776">
        <v>
11460086</v>
      </c>
      <c r="DM24" s="734"/>
      <c r="DN24" s="734"/>
      <c r="DO24" s="734"/>
      <c r="DP24" s="734"/>
      <c r="DQ24" s="734"/>
      <c r="DR24" s="734"/>
      <c r="DS24" s="734"/>
      <c r="DT24" s="734"/>
      <c r="DU24" s="734"/>
      <c r="DV24" s="777"/>
      <c r="DW24" s="778">
        <v>
49.7</v>
      </c>
      <c r="DX24" s="749"/>
      <c r="DY24" s="749"/>
      <c r="DZ24" s="749"/>
      <c r="EA24" s="749"/>
      <c r="EB24" s="749"/>
      <c r="EC24" s="779"/>
    </row>
    <row r="25" spans="2:133" ht="11.25" customHeight="1" x14ac:dyDescent="0.15">
      <c r="B25" s="675" t="s">
        <v>
292</v>
      </c>
      <c r="C25" s="676"/>
      <c r="D25" s="676"/>
      <c r="E25" s="676"/>
      <c r="F25" s="676"/>
      <c r="G25" s="676"/>
      <c r="H25" s="676"/>
      <c r="I25" s="676"/>
      <c r="J25" s="676"/>
      <c r="K25" s="676"/>
      <c r="L25" s="676"/>
      <c r="M25" s="676"/>
      <c r="N25" s="676"/>
      <c r="O25" s="676"/>
      <c r="P25" s="676"/>
      <c r="Q25" s="677"/>
      <c r="R25" s="678" t="s">
        <v>
137</v>
      </c>
      <c r="S25" s="679"/>
      <c r="T25" s="679"/>
      <c r="U25" s="679"/>
      <c r="V25" s="679"/>
      <c r="W25" s="679"/>
      <c r="X25" s="679"/>
      <c r="Y25" s="680"/>
      <c r="Z25" s="715" t="s">
        <v>
137</v>
      </c>
      <c r="AA25" s="715"/>
      <c r="AB25" s="715"/>
      <c r="AC25" s="715"/>
      <c r="AD25" s="716" t="s">
        <v>
137</v>
      </c>
      <c r="AE25" s="716"/>
      <c r="AF25" s="716"/>
      <c r="AG25" s="716"/>
      <c r="AH25" s="716"/>
      <c r="AI25" s="716"/>
      <c r="AJ25" s="716"/>
      <c r="AK25" s="716"/>
      <c r="AL25" s="681" t="s">
        <v>
137</v>
      </c>
      <c r="AM25" s="682"/>
      <c r="AN25" s="682"/>
      <c r="AO25" s="717"/>
      <c r="AP25" s="772" t="s">
        <v>
293</v>
      </c>
      <c r="AQ25" s="780"/>
      <c r="AR25" s="780"/>
      <c r="AS25" s="780"/>
      <c r="AT25" s="780"/>
      <c r="AU25" s="780"/>
      <c r="AV25" s="780"/>
      <c r="AW25" s="780"/>
      <c r="AX25" s="780"/>
      <c r="AY25" s="780"/>
      <c r="AZ25" s="780"/>
      <c r="BA25" s="780"/>
      <c r="BB25" s="780"/>
      <c r="BC25" s="780"/>
      <c r="BD25" s="780"/>
      <c r="BE25" s="780"/>
      <c r="BF25" s="774"/>
      <c r="BG25" s="678" t="s">
        <v>
137</v>
      </c>
      <c r="BH25" s="679"/>
      <c r="BI25" s="679"/>
      <c r="BJ25" s="679"/>
      <c r="BK25" s="679"/>
      <c r="BL25" s="679"/>
      <c r="BM25" s="679"/>
      <c r="BN25" s="680"/>
      <c r="BO25" s="715" t="s">
        <v>
137</v>
      </c>
      <c r="BP25" s="715"/>
      <c r="BQ25" s="715"/>
      <c r="BR25" s="715"/>
      <c r="BS25" s="684" t="s">
        <v>
137</v>
      </c>
      <c r="BT25" s="679"/>
      <c r="BU25" s="679"/>
      <c r="BV25" s="679"/>
      <c r="BW25" s="679"/>
      <c r="BX25" s="679"/>
      <c r="BY25" s="679"/>
      <c r="BZ25" s="679"/>
      <c r="CA25" s="679"/>
      <c r="CB25" s="722"/>
      <c r="CD25" s="711" t="s">
        <v>
294</v>
      </c>
      <c r="CE25" s="712"/>
      <c r="CF25" s="712"/>
      <c r="CG25" s="712"/>
      <c r="CH25" s="712"/>
      <c r="CI25" s="712"/>
      <c r="CJ25" s="712"/>
      <c r="CK25" s="712"/>
      <c r="CL25" s="712"/>
      <c r="CM25" s="712"/>
      <c r="CN25" s="712"/>
      <c r="CO25" s="712"/>
      <c r="CP25" s="712"/>
      <c r="CQ25" s="713"/>
      <c r="CR25" s="678">
        <v>
5429091</v>
      </c>
      <c r="CS25" s="697"/>
      <c r="CT25" s="697"/>
      <c r="CU25" s="697"/>
      <c r="CV25" s="697"/>
      <c r="CW25" s="697"/>
      <c r="CX25" s="697"/>
      <c r="CY25" s="698"/>
      <c r="CZ25" s="681">
        <v>
12.8</v>
      </c>
      <c r="DA25" s="699"/>
      <c r="DB25" s="699"/>
      <c r="DC25" s="700"/>
      <c r="DD25" s="684">
        <v>
4800450</v>
      </c>
      <c r="DE25" s="697"/>
      <c r="DF25" s="697"/>
      <c r="DG25" s="697"/>
      <c r="DH25" s="697"/>
      <c r="DI25" s="697"/>
      <c r="DJ25" s="697"/>
      <c r="DK25" s="698"/>
      <c r="DL25" s="684">
        <v>
4781896</v>
      </c>
      <c r="DM25" s="697"/>
      <c r="DN25" s="697"/>
      <c r="DO25" s="697"/>
      <c r="DP25" s="697"/>
      <c r="DQ25" s="697"/>
      <c r="DR25" s="697"/>
      <c r="DS25" s="697"/>
      <c r="DT25" s="697"/>
      <c r="DU25" s="697"/>
      <c r="DV25" s="698"/>
      <c r="DW25" s="681">
        <v>
20.7</v>
      </c>
      <c r="DX25" s="699"/>
      <c r="DY25" s="699"/>
      <c r="DZ25" s="699"/>
      <c r="EA25" s="699"/>
      <c r="EB25" s="699"/>
      <c r="EC25" s="714"/>
    </row>
    <row r="26" spans="2:133" ht="11.25" customHeight="1" x14ac:dyDescent="0.15">
      <c r="B26" s="675" t="s">
        <v>
295</v>
      </c>
      <c r="C26" s="676"/>
      <c r="D26" s="676"/>
      <c r="E26" s="676"/>
      <c r="F26" s="676"/>
      <c r="G26" s="676"/>
      <c r="H26" s="676"/>
      <c r="I26" s="676"/>
      <c r="J26" s="676"/>
      <c r="K26" s="676"/>
      <c r="L26" s="676"/>
      <c r="M26" s="676"/>
      <c r="N26" s="676"/>
      <c r="O26" s="676"/>
      <c r="P26" s="676"/>
      <c r="Q26" s="677"/>
      <c r="R26" s="678">
        <v>
22831401</v>
      </c>
      <c r="S26" s="679"/>
      <c r="T26" s="679"/>
      <c r="U26" s="679"/>
      <c r="V26" s="679"/>
      <c r="W26" s="679"/>
      <c r="X26" s="679"/>
      <c r="Y26" s="680"/>
      <c r="Z26" s="715">
        <v>
51.4</v>
      </c>
      <c r="AA26" s="715"/>
      <c r="AB26" s="715"/>
      <c r="AC26" s="715"/>
      <c r="AD26" s="716">
        <v>
21408229</v>
      </c>
      <c r="AE26" s="716"/>
      <c r="AF26" s="716"/>
      <c r="AG26" s="716"/>
      <c r="AH26" s="716"/>
      <c r="AI26" s="716"/>
      <c r="AJ26" s="716"/>
      <c r="AK26" s="716"/>
      <c r="AL26" s="681">
        <v>
99.3</v>
      </c>
      <c r="AM26" s="682"/>
      <c r="AN26" s="682"/>
      <c r="AO26" s="717"/>
      <c r="AP26" s="772" t="s">
        <v>
296</v>
      </c>
      <c r="AQ26" s="773"/>
      <c r="AR26" s="773"/>
      <c r="AS26" s="773"/>
      <c r="AT26" s="773"/>
      <c r="AU26" s="773"/>
      <c r="AV26" s="773"/>
      <c r="AW26" s="773"/>
      <c r="AX26" s="773"/>
      <c r="AY26" s="773"/>
      <c r="AZ26" s="773"/>
      <c r="BA26" s="773"/>
      <c r="BB26" s="773"/>
      <c r="BC26" s="773"/>
      <c r="BD26" s="773"/>
      <c r="BE26" s="773"/>
      <c r="BF26" s="774"/>
      <c r="BG26" s="678" t="s">
        <v>
239</v>
      </c>
      <c r="BH26" s="679"/>
      <c r="BI26" s="679"/>
      <c r="BJ26" s="679"/>
      <c r="BK26" s="679"/>
      <c r="BL26" s="679"/>
      <c r="BM26" s="679"/>
      <c r="BN26" s="680"/>
      <c r="BO26" s="715" t="s">
        <v>
137</v>
      </c>
      <c r="BP26" s="715"/>
      <c r="BQ26" s="715"/>
      <c r="BR26" s="715"/>
      <c r="BS26" s="684" t="s">
        <v>
239</v>
      </c>
      <c r="BT26" s="679"/>
      <c r="BU26" s="679"/>
      <c r="BV26" s="679"/>
      <c r="BW26" s="679"/>
      <c r="BX26" s="679"/>
      <c r="BY26" s="679"/>
      <c r="BZ26" s="679"/>
      <c r="CA26" s="679"/>
      <c r="CB26" s="722"/>
      <c r="CD26" s="711" t="s">
        <v>
297</v>
      </c>
      <c r="CE26" s="712"/>
      <c r="CF26" s="712"/>
      <c r="CG26" s="712"/>
      <c r="CH26" s="712"/>
      <c r="CI26" s="712"/>
      <c r="CJ26" s="712"/>
      <c r="CK26" s="712"/>
      <c r="CL26" s="712"/>
      <c r="CM26" s="712"/>
      <c r="CN26" s="712"/>
      <c r="CO26" s="712"/>
      <c r="CP26" s="712"/>
      <c r="CQ26" s="713"/>
      <c r="CR26" s="678">
        <v>
3450298</v>
      </c>
      <c r="CS26" s="679"/>
      <c r="CT26" s="679"/>
      <c r="CU26" s="679"/>
      <c r="CV26" s="679"/>
      <c r="CW26" s="679"/>
      <c r="CX26" s="679"/>
      <c r="CY26" s="680"/>
      <c r="CZ26" s="681">
        <v>
8.1999999999999993</v>
      </c>
      <c r="DA26" s="699"/>
      <c r="DB26" s="699"/>
      <c r="DC26" s="700"/>
      <c r="DD26" s="684">
        <v>
3096256</v>
      </c>
      <c r="DE26" s="679"/>
      <c r="DF26" s="679"/>
      <c r="DG26" s="679"/>
      <c r="DH26" s="679"/>
      <c r="DI26" s="679"/>
      <c r="DJ26" s="679"/>
      <c r="DK26" s="680"/>
      <c r="DL26" s="684" t="s">
        <v>
239</v>
      </c>
      <c r="DM26" s="679"/>
      <c r="DN26" s="679"/>
      <c r="DO26" s="679"/>
      <c r="DP26" s="679"/>
      <c r="DQ26" s="679"/>
      <c r="DR26" s="679"/>
      <c r="DS26" s="679"/>
      <c r="DT26" s="679"/>
      <c r="DU26" s="679"/>
      <c r="DV26" s="680"/>
      <c r="DW26" s="681" t="s">
        <v>
137</v>
      </c>
      <c r="DX26" s="699"/>
      <c r="DY26" s="699"/>
      <c r="DZ26" s="699"/>
      <c r="EA26" s="699"/>
      <c r="EB26" s="699"/>
      <c r="EC26" s="714"/>
    </row>
    <row r="27" spans="2:133" ht="11.25" customHeight="1" x14ac:dyDescent="0.15">
      <c r="B27" s="675" t="s">
        <v>
298</v>
      </c>
      <c r="C27" s="676"/>
      <c r="D27" s="676"/>
      <c r="E27" s="676"/>
      <c r="F27" s="676"/>
      <c r="G27" s="676"/>
      <c r="H27" s="676"/>
      <c r="I27" s="676"/>
      <c r="J27" s="676"/>
      <c r="K27" s="676"/>
      <c r="L27" s="676"/>
      <c r="M27" s="676"/>
      <c r="N27" s="676"/>
      <c r="O27" s="676"/>
      <c r="P27" s="676"/>
      <c r="Q27" s="677"/>
      <c r="R27" s="678">
        <v>
11639</v>
      </c>
      <c r="S27" s="679"/>
      <c r="T27" s="679"/>
      <c r="U27" s="679"/>
      <c r="V27" s="679"/>
      <c r="W27" s="679"/>
      <c r="X27" s="679"/>
      <c r="Y27" s="680"/>
      <c r="Z27" s="715">
        <v>
0</v>
      </c>
      <c r="AA27" s="715"/>
      <c r="AB27" s="715"/>
      <c r="AC27" s="715"/>
      <c r="AD27" s="716">
        <v>
11639</v>
      </c>
      <c r="AE27" s="716"/>
      <c r="AF27" s="716"/>
      <c r="AG27" s="716"/>
      <c r="AH27" s="716"/>
      <c r="AI27" s="716"/>
      <c r="AJ27" s="716"/>
      <c r="AK27" s="716"/>
      <c r="AL27" s="681">
        <v>
0.1</v>
      </c>
      <c r="AM27" s="682"/>
      <c r="AN27" s="682"/>
      <c r="AO27" s="717"/>
      <c r="AP27" s="675" t="s">
        <v>
299</v>
      </c>
      <c r="AQ27" s="676"/>
      <c r="AR27" s="676"/>
      <c r="AS27" s="676"/>
      <c r="AT27" s="676"/>
      <c r="AU27" s="676"/>
      <c r="AV27" s="676"/>
      <c r="AW27" s="676"/>
      <c r="AX27" s="676"/>
      <c r="AY27" s="676"/>
      <c r="AZ27" s="676"/>
      <c r="BA27" s="676"/>
      <c r="BB27" s="676"/>
      <c r="BC27" s="676"/>
      <c r="BD27" s="676"/>
      <c r="BE27" s="676"/>
      <c r="BF27" s="677"/>
      <c r="BG27" s="678">
        <v>
17213914</v>
      </c>
      <c r="BH27" s="679"/>
      <c r="BI27" s="679"/>
      <c r="BJ27" s="679"/>
      <c r="BK27" s="679"/>
      <c r="BL27" s="679"/>
      <c r="BM27" s="679"/>
      <c r="BN27" s="680"/>
      <c r="BO27" s="715">
        <v>
100</v>
      </c>
      <c r="BP27" s="715"/>
      <c r="BQ27" s="715"/>
      <c r="BR27" s="715"/>
      <c r="BS27" s="684">
        <v>
59477</v>
      </c>
      <c r="BT27" s="679"/>
      <c r="BU27" s="679"/>
      <c r="BV27" s="679"/>
      <c r="BW27" s="679"/>
      <c r="BX27" s="679"/>
      <c r="BY27" s="679"/>
      <c r="BZ27" s="679"/>
      <c r="CA27" s="679"/>
      <c r="CB27" s="722"/>
      <c r="CD27" s="711" t="s">
        <v>
300</v>
      </c>
      <c r="CE27" s="712"/>
      <c r="CF27" s="712"/>
      <c r="CG27" s="712"/>
      <c r="CH27" s="712"/>
      <c r="CI27" s="712"/>
      <c r="CJ27" s="712"/>
      <c r="CK27" s="712"/>
      <c r="CL27" s="712"/>
      <c r="CM27" s="712"/>
      <c r="CN27" s="712"/>
      <c r="CO27" s="712"/>
      <c r="CP27" s="712"/>
      <c r="CQ27" s="713"/>
      <c r="CR27" s="678">
        <v>
14354760</v>
      </c>
      <c r="CS27" s="697"/>
      <c r="CT27" s="697"/>
      <c r="CU27" s="697"/>
      <c r="CV27" s="697"/>
      <c r="CW27" s="697"/>
      <c r="CX27" s="697"/>
      <c r="CY27" s="698"/>
      <c r="CZ27" s="681">
        <v>
33.9</v>
      </c>
      <c r="DA27" s="699"/>
      <c r="DB27" s="699"/>
      <c r="DC27" s="700"/>
      <c r="DD27" s="684">
        <v>
4408606</v>
      </c>
      <c r="DE27" s="697"/>
      <c r="DF27" s="697"/>
      <c r="DG27" s="697"/>
      <c r="DH27" s="697"/>
      <c r="DI27" s="697"/>
      <c r="DJ27" s="697"/>
      <c r="DK27" s="698"/>
      <c r="DL27" s="684">
        <v>
4408419</v>
      </c>
      <c r="DM27" s="697"/>
      <c r="DN27" s="697"/>
      <c r="DO27" s="697"/>
      <c r="DP27" s="697"/>
      <c r="DQ27" s="697"/>
      <c r="DR27" s="697"/>
      <c r="DS27" s="697"/>
      <c r="DT27" s="697"/>
      <c r="DU27" s="697"/>
      <c r="DV27" s="698"/>
      <c r="DW27" s="681">
        <v>
19.100000000000001</v>
      </c>
      <c r="DX27" s="699"/>
      <c r="DY27" s="699"/>
      <c r="DZ27" s="699"/>
      <c r="EA27" s="699"/>
      <c r="EB27" s="699"/>
      <c r="EC27" s="714"/>
    </row>
    <row r="28" spans="2:133" ht="11.25" customHeight="1" x14ac:dyDescent="0.15">
      <c r="B28" s="675" t="s">
        <v>
301</v>
      </c>
      <c r="C28" s="676"/>
      <c r="D28" s="676"/>
      <c r="E28" s="676"/>
      <c r="F28" s="676"/>
      <c r="G28" s="676"/>
      <c r="H28" s="676"/>
      <c r="I28" s="676"/>
      <c r="J28" s="676"/>
      <c r="K28" s="676"/>
      <c r="L28" s="676"/>
      <c r="M28" s="676"/>
      <c r="N28" s="676"/>
      <c r="O28" s="676"/>
      <c r="P28" s="676"/>
      <c r="Q28" s="677"/>
      <c r="R28" s="678">
        <v>
308079</v>
      </c>
      <c r="S28" s="679"/>
      <c r="T28" s="679"/>
      <c r="U28" s="679"/>
      <c r="V28" s="679"/>
      <c r="W28" s="679"/>
      <c r="X28" s="679"/>
      <c r="Y28" s="680"/>
      <c r="Z28" s="715">
        <v>
0.7</v>
      </c>
      <c r="AA28" s="715"/>
      <c r="AB28" s="715"/>
      <c r="AC28" s="715"/>
      <c r="AD28" s="716" t="s">
        <v>
137</v>
      </c>
      <c r="AE28" s="716"/>
      <c r="AF28" s="716"/>
      <c r="AG28" s="716"/>
      <c r="AH28" s="716"/>
      <c r="AI28" s="716"/>
      <c r="AJ28" s="716"/>
      <c r="AK28" s="716"/>
      <c r="AL28" s="681" t="s">
        <v>
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302</v>
      </c>
      <c r="CE28" s="712"/>
      <c r="CF28" s="712"/>
      <c r="CG28" s="712"/>
      <c r="CH28" s="712"/>
      <c r="CI28" s="712"/>
      <c r="CJ28" s="712"/>
      <c r="CK28" s="712"/>
      <c r="CL28" s="712"/>
      <c r="CM28" s="712"/>
      <c r="CN28" s="712"/>
      <c r="CO28" s="712"/>
      <c r="CP28" s="712"/>
      <c r="CQ28" s="713"/>
      <c r="CR28" s="678">
        <v>
2269771</v>
      </c>
      <c r="CS28" s="679"/>
      <c r="CT28" s="679"/>
      <c r="CU28" s="679"/>
      <c r="CV28" s="679"/>
      <c r="CW28" s="679"/>
      <c r="CX28" s="679"/>
      <c r="CY28" s="680"/>
      <c r="CZ28" s="681">
        <v>
5.4</v>
      </c>
      <c r="DA28" s="699"/>
      <c r="DB28" s="699"/>
      <c r="DC28" s="700"/>
      <c r="DD28" s="684">
        <v>
2269771</v>
      </c>
      <c r="DE28" s="679"/>
      <c r="DF28" s="679"/>
      <c r="DG28" s="679"/>
      <c r="DH28" s="679"/>
      <c r="DI28" s="679"/>
      <c r="DJ28" s="679"/>
      <c r="DK28" s="680"/>
      <c r="DL28" s="684">
        <v>
2269771</v>
      </c>
      <c r="DM28" s="679"/>
      <c r="DN28" s="679"/>
      <c r="DO28" s="679"/>
      <c r="DP28" s="679"/>
      <c r="DQ28" s="679"/>
      <c r="DR28" s="679"/>
      <c r="DS28" s="679"/>
      <c r="DT28" s="679"/>
      <c r="DU28" s="679"/>
      <c r="DV28" s="680"/>
      <c r="DW28" s="681">
        <v>
9.8000000000000007</v>
      </c>
      <c r="DX28" s="699"/>
      <c r="DY28" s="699"/>
      <c r="DZ28" s="699"/>
      <c r="EA28" s="699"/>
      <c r="EB28" s="699"/>
      <c r="EC28" s="714"/>
    </row>
    <row r="29" spans="2:133" ht="11.25" customHeight="1" x14ac:dyDescent="0.15">
      <c r="B29" s="675" t="s">
        <v>
303</v>
      </c>
      <c r="C29" s="676"/>
      <c r="D29" s="676"/>
      <c r="E29" s="676"/>
      <c r="F29" s="676"/>
      <c r="G29" s="676"/>
      <c r="H29" s="676"/>
      <c r="I29" s="676"/>
      <c r="J29" s="676"/>
      <c r="K29" s="676"/>
      <c r="L29" s="676"/>
      <c r="M29" s="676"/>
      <c r="N29" s="676"/>
      <c r="O29" s="676"/>
      <c r="P29" s="676"/>
      <c r="Q29" s="677"/>
      <c r="R29" s="678">
        <v>
372749</v>
      </c>
      <c r="S29" s="679"/>
      <c r="T29" s="679"/>
      <c r="U29" s="679"/>
      <c r="V29" s="679"/>
      <c r="W29" s="679"/>
      <c r="X29" s="679"/>
      <c r="Y29" s="680"/>
      <c r="Z29" s="715">
        <v>
0.8</v>
      </c>
      <c r="AA29" s="715"/>
      <c r="AB29" s="715"/>
      <c r="AC29" s="715"/>
      <c r="AD29" s="716">
        <v>
114464</v>
      </c>
      <c r="AE29" s="716"/>
      <c r="AF29" s="716"/>
      <c r="AG29" s="716"/>
      <c r="AH29" s="716"/>
      <c r="AI29" s="716"/>
      <c r="AJ29" s="716"/>
      <c r="AK29" s="716"/>
      <c r="AL29" s="681">
        <v>
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304</v>
      </c>
      <c r="CE29" s="764"/>
      <c r="CF29" s="711" t="s">
        <v>
70</v>
      </c>
      <c r="CG29" s="712"/>
      <c r="CH29" s="712"/>
      <c r="CI29" s="712"/>
      <c r="CJ29" s="712"/>
      <c r="CK29" s="712"/>
      <c r="CL29" s="712"/>
      <c r="CM29" s="712"/>
      <c r="CN29" s="712"/>
      <c r="CO29" s="712"/>
      <c r="CP29" s="712"/>
      <c r="CQ29" s="713"/>
      <c r="CR29" s="678">
        <v>
2269771</v>
      </c>
      <c r="CS29" s="697"/>
      <c r="CT29" s="697"/>
      <c r="CU29" s="697"/>
      <c r="CV29" s="697"/>
      <c r="CW29" s="697"/>
      <c r="CX29" s="697"/>
      <c r="CY29" s="698"/>
      <c r="CZ29" s="681">
        <v>
5.4</v>
      </c>
      <c r="DA29" s="699"/>
      <c r="DB29" s="699"/>
      <c r="DC29" s="700"/>
      <c r="DD29" s="684">
        <v>
2269771</v>
      </c>
      <c r="DE29" s="697"/>
      <c r="DF29" s="697"/>
      <c r="DG29" s="697"/>
      <c r="DH29" s="697"/>
      <c r="DI29" s="697"/>
      <c r="DJ29" s="697"/>
      <c r="DK29" s="698"/>
      <c r="DL29" s="684">
        <v>
2269771</v>
      </c>
      <c r="DM29" s="697"/>
      <c r="DN29" s="697"/>
      <c r="DO29" s="697"/>
      <c r="DP29" s="697"/>
      <c r="DQ29" s="697"/>
      <c r="DR29" s="697"/>
      <c r="DS29" s="697"/>
      <c r="DT29" s="697"/>
      <c r="DU29" s="697"/>
      <c r="DV29" s="698"/>
      <c r="DW29" s="681">
        <v>
9.8000000000000007</v>
      </c>
      <c r="DX29" s="699"/>
      <c r="DY29" s="699"/>
      <c r="DZ29" s="699"/>
      <c r="EA29" s="699"/>
      <c r="EB29" s="699"/>
      <c r="EC29" s="714"/>
    </row>
    <row r="30" spans="2:133" ht="11.25" customHeight="1" x14ac:dyDescent="0.15">
      <c r="B30" s="675" t="s">
        <v>
305</v>
      </c>
      <c r="C30" s="676"/>
      <c r="D30" s="676"/>
      <c r="E30" s="676"/>
      <c r="F30" s="676"/>
      <c r="G30" s="676"/>
      <c r="H30" s="676"/>
      <c r="I30" s="676"/>
      <c r="J30" s="676"/>
      <c r="K30" s="676"/>
      <c r="L30" s="676"/>
      <c r="M30" s="676"/>
      <c r="N30" s="676"/>
      <c r="O30" s="676"/>
      <c r="P30" s="676"/>
      <c r="Q30" s="677"/>
      <c r="R30" s="678">
        <v>
342960</v>
      </c>
      <c r="S30" s="679"/>
      <c r="T30" s="679"/>
      <c r="U30" s="679"/>
      <c r="V30" s="679"/>
      <c r="W30" s="679"/>
      <c r="X30" s="679"/>
      <c r="Y30" s="680"/>
      <c r="Z30" s="715">
        <v>
0.8</v>
      </c>
      <c r="AA30" s="715"/>
      <c r="AB30" s="715"/>
      <c r="AC30" s="715"/>
      <c r="AD30" s="716" t="s">
        <v>
239</v>
      </c>
      <c r="AE30" s="716"/>
      <c r="AF30" s="716"/>
      <c r="AG30" s="716"/>
      <c r="AH30" s="716"/>
      <c r="AI30" s="716"/>
      <c r="AJ30" s="716"/>
      <c r="AK30" s="716"/>
      <c r="AL30" s="681" t="s">
        <v>
137</v>
      </c>
      <c r="AM30" s="682"/>
      <c r="AN30" s="682"/>
      <c r="AO30" s="717"/>
      <c r="AP30" s="739" t="s">
        <v>
222</v>
      </c>
      <c r="AQ30" s="740"/>
      <c r="AR30" s="740"/>
      <c r="AS30" s="740"/>
      <c r="AT30" s="740"/>
      <c r="AU30" s="740"/>
      <c r="AV30" s="740"/>
      <c r="AW30" s="740"/>
      <c r="AX30" s="740"/>
      <c r="AY30" s="740"/>
      <c r="AZ30" s="740"/>
      <c r="BA30" s="740"/>
      <c r="BB30" s="740"/>
      <c r="BC30" s="740"/>
      <c r="BD30" s="740"/>
      <c r="BE30" s="740"/>
      <c r="BF30" s="741"/>
      <c r="BG30" s="739" t="s">
        <v>
306</v>
      </c>
      <c r="BH30" s="752"/>
      <c r="BI30" s="752"/>
      <c r="BJ30" s="752"/>
      <c r="BK30" s="752"/>
      <c r="BL30" s="752"/>
      <c r="BM30" s="752"/>
      <c r="BN30" s="752"/>
      <c r="BO30" s="752"/>
      <c r="BP30" s="752"/>
      <c r="BQ30" s="753"/>
      <c r="BR30" s="739" t="s">
        <v>
307</v>
      </c>
      <c r="BS30" s="752"/>
      <c r="BT30" s="752"/>
      <c r="BU30" s="752"/>
      <c r="BV30" s="752"/>
      <c r="BW30" s="752"/>
      <c r="BX30" s="752"/>
      <c r="BY30" s="752"/>
      <c r="BZ30" s="752"/>
      <c r="CA30" s="752"/>
      <c r="CB30" s="753"/>
      <c r="CD30" s="765"/>
      <c r="CE30" s="766"/>
      <c r="CF30" s="711" t="s">
        <v>
308</v>
      </c>
      <c r="CG30" s="712"/>
      <c r="CH30" s="712"/>
      <c r="CI30" s="712"/>
      <c r="CJ30" s="712"/>
      <c r="CK30" s="712"/>
      <c r="CL30" s="712"/>
      <c r="CM30" s="712"/>
      <c r="CN30" s="712"/>
      <c r="CO30" s="712"/>
      <c r="CP30" s="712"/>
      <c r="CQ30" s="713"/>
      <c r="CR30" s="678">
        <v>
2120036</v>
      </c>
      <c r="CS30" s="679"/>
      <c r="CT30" s="679"/>
      <c r="CU30" s="679"/>
      <c r="CV30" s="679"/>
      <c r="CW30" s="679"/>
      <c r="CX30" s="679"/>
      <c r="CY30" s="680"/>
      <c r="CZ30" s="681">
        <v>
5</v>
      </c>
      <c r="DA30" s="699"/>
      <c r="DB30" s="699"/>
      <c r="DC30" s="700"/>
      <c r="DD30" s="684">
        <v>
2120036</v>
      </c>
      <c r="DE30" s="679"/>
      <c r="DF30" s="679"/>
      <c r="DG30" s="679"/>
      <c r="DH30" s="679"/>
      <c r="DI30" s="679"/>
      <c r="DJ30" s="679"/>
      <c r="DK30" s="680"/>
      <c r="DL30" s="684">
        <v>
2120036</v>
      </c>
      <c r="DM30" s="679"/>
      <c r="DN30" s="679"/>
      <c r="DO30" s="679"/>
      <c r="DP30" s="679"/>
      <c r="DQ30" s="679"/>
      <c r="DR30" s="679"/>
      <c r="DS30" s="679"/>
      <c r="DT30" s="679"/>
      <c r="DU30" s="679"/>
      <c r="DV30" s="680"/>
      <c r="DW30" s="681">
        <v>
9.1999999999999993</v>
      </c>
      <c r="DX30" s="699"/>
      <c r="DY30" s="699"/>
      <c r="DZ30" s="699"/>
      <c r="EA30" s="699"/>
      <c r="EB30" s="699"/>
      <c r="EC30" s="714"/>
    </row>
    <row r="31" spans="2:133" ht="11.25" customHeight="1" x14ac:dyDescent="0.15">
      <c r="B31" s="675" t="s">
        <v>
309</v>
      </c>
      <c r="C31" s="676"/>
      <c r="D31" s="676"/>
      <c r="E31" s="676"/>
      <c r="F31" s="676"/>
      <c r="G31" s="676"/>
      <c r="H31" s="676"/>
      <c r="I31" s="676"/>
      <c r="J31" s="676"/>
      <c r="K31" s="676"/>
      <c r="L31" s="676"/>
      <c r="M31" s="676"/>
      <c r="N31" s="676"/>
      <c r="O31" s="676"/>
      <c r="P31" s="676"/>
      <c r="Q31" s="677"/>
      <c r="R31" s="678">
        <v>
7767231</v>
      </c>
      <c r="S31" s="679"/>
      <c r="T31" s="679"/>
      <c r="U31" s="679"/>
      <c r="V31" s="679"/>
      <c r="W31" s="679"/>
      <c r="X31" s="679"/>
      <c r="Y31" s="680"/>
      <c r="Z31" s="715">
        <v>
17.5</v>
      </c>
      <c r="AA31" s="715"/>
      <c r="AB31" s="715"/>
      <c r="AC31" s="715"/>
      <c r="AD31" s="716" t="s">
        <v>
137</v>
      </c>
      <c r="AE31" s="716"/>
      <c r="AF31" s="716"/>
      <c r="AG31" s="716"/>
      <c r="AH31" s="716"/>
      <c r="AI31" s="716"/>
      <c r="AJ31" s="716"/>
      <c r="AK31" s="716"/>
      <c r="AL31" s="681" t="s">
        <v>
239</v>
      </c>
      <c r="AM31" s="682"/>
      <c r="AN31" s="682"/>
      <c r="AO31" s="717"/>
      <c r="AP31" s="754" t="s">
        <v>
310</v>
      </c>
      <c r="AQ31" s="755"/>
      <c r="AR31" s="755"/>
      <c r="AS31" s="755"/>
      <c r="AT31" s="760" t="s">
        <v>
311</v>
      </c>
      <c r="AU31" s="230"/>
      <c r="AV31" s="230"/>
      <c r="AW31" s="230"/>
      <c r="AX31" s="744" t="s">
        <v>
188</v>
      </c>
      <c r="AY31" s="745"/>
      <c r="AZ31" s="745"/>
      <c r="BA31" s="745"/>
      <c r="BB31" s="745"/>
      <c r="BC31" s="745"/>
      <c r="BD31" s="745"/>
      <c r="BE31" s="745"/>
      <c r="BF31" s="746"/>
      <c r="BG31" s="747">
        <v>
99.1</v>
      </c>
      <c r="BH31" s="748"/>
      <c r="BI31" s="748"/>
      <c r="BJ31" s="748"/>
      <c r="BK31" s="748"/>
      <c r="BL31" s="748"/>
      <c r="BM31" s="749">
        <v>
98.3</v>
      </c>
      <c r="BN31" s="748"/>
      <c r="BO31" s="748"/>
      <c r="BP31" s="748"/>
      <c r="BQ31" s="750"/>
      <c r="BR31" s="747">
        <v>
99.2</v>
      </c>
      <c r="BS31" s="748"/>
      <c r="BT31" s="748"/>
      <c r="BU31" s="748"/>
      <c r="BV31" s="748"/>
      <c r="BW31" s="748"/>
      <c r="BX31" s="749">
        <v>
98.5</v>
      </c>
      <c r="BY31" s="748"/>
      <c r="BZ31" s="748"/>
      <c r="CA31" s="748"/>
      <c r="CB31" s="750"/>
      <c r="CD31" s="765"/>
      <c r="CE31" s="766"/>
      <c r="CF31" s="711" t="s">
        <v>
312</v>
      </c>
      <c r="CG31" s="712"/>
      <c r="CH31" s="712"/>
      <c r="CI31" s="712"/>
      <c r="CJ31" s="712"/>
      <c r="CK31" s="712"/>
      <c r="CL31" s="712"/>
      <c r="CM31" s="712"/>
      <c r="CN31" s="712"/>
      <c r="CO31" s="712"/>
      <c r="CP31" s="712"/>
      <c r="CQ31" s="713"/>
      <c r="CR31" s="678">
        <v>
149735</v>
      </c>
      <c r="CS31" s="697"/>
      <c r="CT31" s="697"/>
      <c r="CU31" s="697"/>
      <c r="CV31" s="697"/>
      <c r="CW31" s="697"/>
      <c r="CX31" s="697"/>
      <c r="CY31" s="698"/>
      <c r="CZ31" s="681">
        <v>
0.4</v>
      </c>
      <c r="DA31" s="699"/>
      <c r="DB31" s="699"/>
      <c r="DC31" s="700"/>
      <c r="DD31" s="684">
        <v>
149735</v>
      </c>
      <c r="DE31" s="697"/>
      <c r="DF31" s="697"/>
      <c r="DG31" s="697"/>
      <c r="DH31" s="697"/>
      <c r="DI31" s="697"/>
      <c r="DJ31" s="697"/>
      <c r="DK31" s="698"/>
      <c r="DL31" s="684">
        <v>
149735</v>
      </c>
      <c r="DM31" s="697"/>
      <c r="DN31" s="697"/>
      <c r="DO31" s="697"/>
      <c r="DP31" s="697"/>
      <c r="DQ31" s="697"/>
      <c r="DR31" s="697"/>
      <c r="DS31" s="697"/>
      <c r="DT31" s="697"/>
      <c r="DU31" s="697"/>
      <c r="DV31" s="698"/>
      <c r="DW31" s="681">
        <v>
0.6</v>
      </c>
      <c r="DX31" s="699"/>
      <c r="DY31" s="699"/>
      <c r="DZ31" s="699"/>
      <c r="EA31" s="699"/>
      <c r="EB31" s="699"/>
      <c r="EC31" s="714"/>
    </row>
    <row r="32" spans="2:133" ht="11.25" customHeight="1" x14ac:dyDescent="0.15">
      <c r="B32" s="769" t="s">
        <v>
313</v>
      </c>
      <c r="C32" s="770"/>
      <c r="D32" s="770"/>
      <c r="E32" s="770"/>
      <c r="F32" s="770"/>
      <c r="G32" s="770"/>
      <c r="H32" s="770"/>
      <c r="I32" s="770"/>
      <c r="J32" s="770"/>
      <c r="K32" s="770"/>
      <c r="L32" s="770"/>
      <c r="M32" s="770"/>
      <c r="N32" s="770"/>
      <c r="O32" s="770"/>
      <c r="P32" s="770"/>
      <c r="Q32" s="771"/>
      <c r="R32" s="678" t="s">
        <v>
137</v>
      </c>
      <c r="S32" s="679"/>
      <c r="T32" s="679"/>
      <c r="U32" s="679"/>
      <c r="V32" s="679"/>
      <c r="W32" s="679"/>
      <c r="X32" s="679"/>
      <c r="Y32" s="680"/>
      <c r="Z32" s="715" t="s">
        <v>
137</v>
      </c>
      <c r="AA32" s="715"/>
      <c r="AB32" s="715"/>
      <c r="AC32" s="715"/>
      <c r="AD32" s="716" t="s">
        <v>
137</v>
      </c>
      <c r="AE32" s="716"/>
      <c r="AF32" s="716"/>
      <c r="AG32" s="716"/>
      <c r="AH32" s="716"/>
      <c r="AI32" s="716"/>
      <c r="AJ32" s="716"/>
      <c r="AK32" s="716"/>
      <c r="AL32" s="681" t="s">
        <v>
137</v>
      </c>
      <c r="AM32" s="682"/>
      <c r="AN32" s="682"/>
      <c r="AO32" s="717"/>
      <c r="AP32" s="756"/>
      <c r="AQ32" s="757"/>
      <c r="AR32" s="757"/>
      <c r="AS32" s="757"/>
      <c r="AT32" s="761"/>
      <c r="AU32" s="229" t="s">
        <v>
314</v>
      </c>
      <c r="AV32" s="229"/>
      <c r="AW32" s="229"/>
      <c r="AX32" s="675" t="s">
        <v>
315</v>
      </c>
      <c r="AY32" s="676"/>
      <c r="AZ32" s="676"/>
      <c r="BA32" s="676"/>
      <c r="BB32" s="676"/>
      <c r="BC32" s="676"/>
      <c r="BD32" s="676"/>
      <c r="BE32" s="676"/>
      <c r="BF32" s="677"/>
      <c r="BG32" s="751">
        <v>
98.9</v>
      </c>
      <c r="BH32" s="697"/>
      <c r="BI32" s="697"/>
      <c r="BJ32" s="697"/>
      <c r="BK32" s="697"/>
      <c r="BL32" s="697"/>
      <c r="BM32" s="682">
        <v>
97.7</v>
      </c>
      <c r="BN32" s="743"/>
      <c r="BO32" s="743"/>
      <c r="BP32" s="743"/>
      <c r="BQ32" s="721"/>
      <c r="BR32" s="751">
        <v>
98.9</v>
      </c>
      <c r="BS32" s="697"/>
      <c r="BT32" s="697"/>
      <c r="BU32" s="697"/>
      <c r="BV32" s="697"/>
      <c r="BW32" s="697"/>
      <c r="BX32" s="682">
        <v>
97.9</v>
      </c>
      <c r="BY32" s="743"/>
      <c r="BZ32" s="743"/>
      <c r="CA32" s="743"/>
      <c r="CB32" s="721"/>
      <c r="CD32" s="767"/>
      <c r="CE32" s="768"/>
      <c r="CF32" s="711" t="s">
        <v>
316</v>
      </c>
      <c r="CG32" s="712"/>
      <c r="CH32" s="712"/>
      <c r="CI32" s="712"/>
      <c r="CJ32" s="712"/>
      <c r="CK32" s="712"/>
      <c r="CL32" s="712"/>
      <c r="CM32" s="712"/>
      <c r="CN32" s="712"/>
      <c r="CO32" s="712"/>
      <c r="CP32" s="712"/>
      <c r="CQ32" s="713"/>
      <c r="CR32" s="678" t="s">
        <v>
137</v>
      </c>
      <c r="CS32" s="679"/>
      <c r="CT32" s="679"/>
      <c r="CU32" s="679"/>
      <c r="CV32" s="679"/>
      <c r="CW32" s="679"/>
      <c r="CX32" s="679"/>
      <c r="CY32" s="680"/>
      <c r="CZ32" s="681" t="s">
        <v>
137</v>
      </c>
      <c r="DA32" s="699"/>
      <c r="DB32" s="699"/>
      <c r="DC32" s="700"/>
      <c r="DD32" s="684" t="s">
        <v>
239</v>
      </c>
      <c r="DE32" s="679"/>
      <c r="DF32" s="679"/>
      <c r="DG32" s="679"/>
      <c r="DH32" s="679"/>
      <c r="DI32" s="679"/>
      <c r="DJ32" s="679"/>
      <c r="DK32" s="680"/>
      <c r="DL32" s="684" t="s">
        <v>
137</v>
      </c>
      <c r="DM32" s="679"/>
      <c r="DN32" s="679"/>
      <c r="DO32" s="679"/>
      <c r="DP32" s="679"/>
      <c r="DQ32" s="679"/>
      <c r="DR32" s="679"/>
      <c r="DS32" s="679"/>
      <c r="DT32" s="679"/>
      <c r="DU32" s="679"/>
      <c r="DV32" s="680"/>
      <c r="DW32" s="681" t="s">
        <v>
137</v>
      </c>
      <c r="DX32" s="699"/>
      <c r="DY32" s="699"/>
      <c r="DZ32" s="699"/>
      <c r="EA32" s="699"/>
      <c r="EB32" s="699"/>
      <c r="EC32" s="714"/>
    </row>
    <row r="33" spans="2:133" ht="11.25" customHeight="1" x14ac:dyDescent="0.15">
      <c r="B33" s="675" t="s">
        <v>
317</v>
      </c>
      <c r="C33" s="676"/>
      <c r="D33" s="676"/>
      <c r="E33" s="676"/>
      <c r="F33" s="676"/>
      <c r="G33" s="676"/>
      <c r="H33" s="676"/>
      <c r="I33" s="676"/>
      <c r="J33" s="676"/>
      <c r="K33" s="676"/>
      <c r="L33" s="676"/>
      <c r="M33" s="676"/>
      <c r="N33" s="676"/>
      <c r="O33" s="676"/>
      <c r="P33" s="676"/>
      <c r="Q33" s="677"/>
      <c r="R33" s="678">
        <v>
6304000</v>
      </c>
      <c r="S33" s="679"/>
      <c r="T33" s="679"/>
      <c r="U33" s="679"/>
      <c r="V33" s="679"/>
      <c r="W33" s="679"/>
      <c r="X33" s="679"/>
      <c r="Y33" s="680"/>
      <c r="Z33" s="715">
        <v>
14.2</v>
      </c>
      <c r="AA33" s="715"/>
      <c r="AB33" s="715"/>
      <c r="AC33" s="715"/>
      <c r="AD33" s="716" t="s">
        <v>
137</v>
      </c>
      <c r="AE33" s="716"/>
      <c r="AF33" s="716"/>
      <c r="AG33" s="716"/>
      <c r="AH33" s="716"/>
      <c r="AI33" s="716"/>
      <c r="AJ33" s="716"/>
      <c r="AK33" s="716"/>
      <c r="AL33" s="681" t="s">
        <v>
239</v>
      </c>
      <c r="AM33" s="682"/>
      <c r="AN33" s="682"/>
      <c r="AO33" s="717"/>
      <c r="AP33" s="758"/>
      <c r="AQ33" s="759"/>
      <c r="AR33" s="759"/>
      <c r="AS33" s="759"/>
      <c r="AT33" s="762"/>
      <c r="AU33" s="231"/>
      <c r="AV33" s="231"/>
      <c r="AW33" s="231"/>
      <c r="AX33" s="659" t="s">
        <v>
318</v>
      </c>
      <c r="AY33" s="660"/>
      <c r="AZ33" s="660"/>
      <c r="BA33" s="660"/>
      <c r="BB33" s="660"/>
      <c r="BC33" s="660"/>
      <c r="BD33" s="660"/>
      <c r="BE33" s="660"/>
      <c r="BF33" s="661"/>
      <c r="BG33" s="742">
        <v>
99.3</v>
      </c>
      <c r="BH33" s="663"/>
      <c r="BI33" s="663"/>
      <c r="BJ33" s="663"/>
      <c r="BK33" s="663"/>
      <c r="BL33" s="663"/>
      <c r="BM33" s="706">
        <v>
98.8</v>
      </c>
      <c r="BN33" s="663"/>
      <c r="BO33" s="663"/>
      <c r="BP33" s="663"/>
      <c r="BQ33" s="727"/>
      <c r="BR33" s="742">
        <v>
99.4</v>
      </c>
      <c r="BS33" s="663"/>
      <c r="BT33" s="663"/>
      <c r="BU33" s="663"/>
      <c r="BV33" s="663"/>
      <c r="BW33" s="663"/>
      <c r="BX33" s="706">
        <v>
98.9</v>
      </c>
      <c r="BY33" s="663"/>
      <c r="BZ33" s="663"/>
      <c r="CA33" s="663"/>
      <c r="CB33" s="727"/>
      <c r="CD33" s="711" t="s">
        <v>
319</v>
      </c>
      <c r="CE33" s="712"/>
      <c r="CF33" s="712"/>
      <c r="CG33" s="712"/>
      <c r="CH33" s="712"/>
      <c r="CI33" s="712"/>
      <c r="CJ33" s="712"/>
      <c r="CK33" s="712"/>
      <c r="CL33" s="712"/>
      <c r="CM33" s="712"/>
      <c r="CN33" s="712"/>
      <c r="CO33" s="712"/>
      <c r="CP33" s="712"/>
      <c r="CQ33" s="713"/>
      <c r="CR33" s="678">
        <v>
17675287</v>
      </c>
      <c r="CS33" s="697"/>
      <c r="CT33" s="697"/>
      <c r="CU33" s="697"/>
      <c r="CV33" s="697"/>
      <c r="CW33" s="697"/>
      <c r="CX33" s="697"/>
      <c r="CY33" s="698"/>
      <c r="CZ33" s="681">
        <v>
41.8</v>
      </c>
      <c r="DA33" s="699"/>
      <c r="DB33" s="699"/>
      <c r="DC33" s="700"/>
      <c r="DD33" s="684">
        <v>
14087782</v>
      </c>
      <c r="DE33" s="697"/>
      <c r="DF33" s="697"/>
      <c r="DG33" s="697"/>
      <c r="DH33" s="697"/>
      <c r="DI33" s="697"/>
      <c r="DJ33" s="697"/>
      <c r="DK33" s="698"/>
      <c r="DL33" s="684">
        <v>
10169284</v>
      </c>
      <c r="DM33" s="697"/>
      <c r="DN33" s="697"/>
      <c r="DO33" s="697"/>
      <c r="DP33" s="697"/>
      <c r="DQ33" s="697"/>
      <c r="DR33" s="697"/>
      <c r="DS33" s="697"/>
      <c r="DT33" s="697"/>
      <c r="DU33" s="697"/>
      <c r="DV33" s="698"/>
      <c r="DW33" s="681">
        <v>
44.1</v>
      </c>
      <c r="DX33" s="699"/>
      <c r="DY33" s="699"/>
      <c r="DZ33" s="699"/>
      <c r="EA33" s="699"/>
      <c r="EB33" s="699"/>
      <c r="EC33" s="714"/>
    </row>
    <row r="34" spans="2:133" ht="11.25" customHeight="1" x14ac:dyDescent="0.15">
      <c r="B34" s="675" t="s">
        <v>
320</v>
      </c>
      <c r="C34" s="676"/>
      <c r="D34" s="676"/>
      <c r="E34" s="676"/>
      <c r="F34" s="676"/>
      <c r="G34" s="676"/>
      <c r="H34" s="676"/>
      <c r="I34" s="676"/>
      <c r="J34" s="676"/>
      <c r="K34" s="676"/>
      <c r="L34" s="676"/>
      <c r="M34" s="676"/>
      <c r="N34" s="676"/>
      <c r="O34" s="676"/>
      <c r="P34" s="676"/>
      <c r="Q34" s="677"/>
      <c r="R34" s="678">
        <v>
80626</v>
      </c>
      <c r="S34" s="679"/>
      <c r="T34" s="679"/>
      <c r="U34" s="679"/>
      <c r="V34" s="679"/>
      <c r="W34" s="679"/>
      <c r="X34" s="679"/>
      <c r="Y34" s="680"/>
      <c r="Z34" s="715">
        <v>
0.2</v>
      </c>
      <c r="AA34" s="715"/>
      <c r="AB34" s="715"/>
      <c r="AC34" s="715"/>
      <c r="AD34" s="716">
        <v>
4161</v>
      </c>
      <c r="AE34" s="716"/>
      <c r="AF34" s="716"/>
      <c r="AG34" s="716"/>
      <c r="AH34" s="716"/>
      <c r="AI34" s="716"/>
      <c r="AJ34" s="716"/>
      <c r="AK34" s="716"/>
      <c r="AL34" s="681">
        <v>
0</v>
      </c>
      <c r="AM34" s="682"/>
      <c r="AN34" s="682"/>
      <c r="AO34" s="717"/>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1" t="s">
        <v>
321</v>
      </c>
      <c r="CE34" s="712"/>
      <c r="CF34" s="712"/>
      <c r="CG34" s="712"/>
      <c r="CH34" s="712"/>
      <c r="CI34" s="712"/>
      <c r="CJ34" s="712"/>
      <c r="CK34" s="712"/>
      <c r="CL34" s="712"/>
      <c r="CM34" s="712"/>
      <c r="CN34" s="712"/>
      <c r="CO34" s="712"/>
      <c r="CP34" s="712"/>
      <c r="CQ34" s="713"/>
      <c r="CR34" s="678">
        <v>
7018806</v>
      </c>
      <c r="CS34" s="679"/>
      <c r="CT34" s="679"/>
      <c r="CU34" s="679"/>
      <c r="CV34" s="679"/>
      <c r="CW34" s="679"/>
      <c r="CX34" s="679"/>
      <c r="CY34" s="680"/>
      <c r="CZ34" s="681">
        <v>
16.600000000000001</v>
      </c>
      <c r="DA34" s="699"/>
      <c r="DB34" s="699"/>
      <c r="DC34" s="700"/>
      <c r="DD34" s="684">
        <v>
4997450</v>
      </c>
      <c r="DE34" s="679"/>
      <c r="DF34" s="679"/>
      <c r="DG34" s="679"/>
      <c r="DH34" s="679"/>
      <c r="DI34" s="679"/>
      <c r="DJ34" s="679"/>
      <c r="DK34" s="680"/>
      <c r="DL34" s="684">
        <v>
3974802</v>
      </c>
      <c r="DM34" s="679"/>
      <c r="DN34" s="679"/>
      <c r="DO34" s="679"/>
      <c r="DP34" s="679"/>
      <c r="DQ34" s="679"/>
      <c r="DR34" s="679"/>
      <c r="DS34" s="679"/>
      <c r="DT34" s="679"/>
      <c r="DU34" s="679"/>
      <c r="DV34" s="680"/>
      <c r="DW34" s="681">
        <v>
17.2</v>
      </c>
      <c r="DX34" s="699"/>
      <c r="DY34" s="699"/>
      <c r="DZ34" s="699"/>
      <c r="EA34" s="699"/>
      <c r="EB34" s="699"/>
      <c r="EC34" s="714"/>
    </row>
    <row r="35" spans="2:133" ht="11.25" customHeight="1" x14ac:dyDescent="0.15">
      <c r="B35" s="675" t="s">
        <v>
322</v>
      </c>
      <c r="C35" s="676"/>
      <c r="D35" s="676"/>
      <c r="E35" s="676"/>
      <c r="F35" s="676"/>
      <c r="G35" s="676"/>
      <c r="H35" s="676"/>
      <c r="I35" s="676"/>
      <c r="J35" s="676"/>
      <c r="K35" s="676"/>
      <c r="L35" s="676"/>
      <c r="M35" s="676"/>
      <c r="N35" s="676"/>
      <c r="O35" s="676"/>
      <c r="P35" s="676"/>
      <c r="Q35" s="677"/>
      <c r="R35" s="678">
        <v>
35225</v>
      </c>
      <c r="S35" s="679"/>
      <c r="T35" s="679"/>
      <c r="U35" s="679"/>
      <c r="V35" s="679"/>
      <c r="W35" s="679"/>
      <c r="X35" s="679"/>
      <c r="Y35" s="680"/>
      <c r="Z35" s="715">
        <v>
0.1</v>
      </c>
      <c r="AA35" s="715"/>
      <c r="AB35" s="715"/>
      <c r="AC35" s="715"/>
      <c r="AD35" s="716" t="s">
        <v>
239</v>
      </c>
      <c r="AE35" s="716"/>
      <c r="AF35" s="716"/>
      <c r="AG35" s="716"/>
      <c r="AH35" s="716"/>
      <c r="AI35" s="716"/>
      <c r="AJ35" s="716"/>
      <c r="AK35" s="716"/>
      <c r="AL35" s="681" t="s">
        <v>
239</v>
      </c>
      <c r="AM35" s="682"/>
      <c r="AN35" s="682"/>
      <c r="AO35" s="717"/>
      <c r="AP35" s="234"/>
      <c r="AQ35" s="739" t="s">
        <v>
323</v>
      </c>
      <c r="AR35" s="740"/>
      <c r="AS35" s="740"/>
      <c r="AT35" s="740"/>
      <c r="AU35" s="740"/>
      <c r="AV35" s="740"/>
      <c r="AW35" s="740"/>
      <c r="AX35" s="740"/>
      <c r="AY35" s="740"/>
      <c r="AZ35" s="740"/>
      <c r="BA35" s="740"/>
      <c r="BB35" s="740"/>
      <c r="BC35" s="740"/>
      <c r="BD35" s="740"/>
      <c r="BE35" s="740"/>
      <c r="BF35" s="741"/>
      <c r="BG35" s="739" t="s">
        <v>
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325</v>
      </c>
      <c r="CE35" s="712"/>
      <c r="CF35" s="712"/>
      <c r="CG35" s="712"/>
      <c r="CH35" s="712"/>
      <c r="CI35" s="712"/>
      <c r="CJ35" s="712"/>
      <c r="CK35" s="712"/>
      <c r="CL35" s="712"/>
      <c r="CM35" s="712"/>
      <c r="CN35" s="712"/>
      <c r="CO35" s="712"/>
      <c r="CP35" s="712"/>
      <c r="CQ35" s="713"/>
      <c r="CR35" s="678">
        <v>
139621</v>
      </c>
      <c r="CS35" s="697"/>
      <c r="CT35" s="697"/>
      <c r="CU35" s="697"/>
      <c r="CV35" s="697"/>
      <c r="CW35" s="697"/>
      <c r="CX35" s="697"/>
      <c r="CY35" s="698"/>
      <c r="CZ35" s="681">
        <v>
0.3</v>
      </c>
      <c r="DA35" s="699"/>
      <c r="DB35" s="699"/>
      <c r="DC35" s="700"/>
      <c r="DD35" s="684">
        <v>
126612</v>
      </c>
      <c r="DE35" s="697"/>
      <c r="DF35" s="697"/>
      <c r="DG35" s="697"/>
      <c r="DH35" s="697"/>
      <c r="DI35" s="697"/>
      <c r="DJ35" s="697"/>
      <c r="DK35" s="698"/>
      <c r="DL35" s="684">
        <v>
126612</v>
      </c>
      <c r="DM35" s="697"/>
      <c r="DN35" s="697"/>
      <c r="DO35" s="697"/>
      <c r="DP35" s="697"/>
      <c r="DQ35" s="697"/>
      <c r="DR35" s="697"/>
      <c r="DS35" s="697"/>
      <c r="DT35" s="697"/>
      <c r="DU35" s="697"/>
      <c r="DV35" s="698"/>
      <c r="DW35" s="681">
        <v>
0.5</v>
      </c>
      <c r="DX35" s="699"/>
      <c r="DY35" s="699"/>
      <c r="DZ35" s="699"/>
      <c r="EA35" s="699"/>
      <c r="EB35" s="699"/>
      <c r="EC35" s="714"/>
    </row>
    <row r="36" spans="2:133" ht="11.25" customHeight="1" x14ac:dyDescent="0.15">
      <c r="B36" s="675" t="s">
        <v>
326</v>
      </c>
      <c r="C36" s="676"/>
      <c r="D36" s="676"/>
      <c r="E36" s="676"/>
      <c r="F36" s="676"/>
      <c r="G36" s="676"/>
      <c r="H36" s="676"/>
      <c r="I36" s="676"/>
      <c r="J36" s="676"/>
      <c r="K36" s="676"/>
      <c r="L36" s="676"/>
      <c r="M36" s="676"/>
      <c r="N36" s="676"/>
      <c r="O36" s="676"/>
      <c r="P36" s="676"/>
      <c r="Q36" s="677"/>
      <c r="R36" s="678">
        <v>
1661140</v>
      </c>
      <c r="S36" s="679"/>
      <c r="T36" s="679"/>
      <c r="U36" s="679"/>
      <c r="V36" s="679"/>
      <c r="W36" s="679"/>
      <c r="X36" s="679"/>
      <c r="Y36" s="680"/>
      <c r="Z36" s="715">
        <v>
3.7</v>
      </c>
      <c r="AA36" s="715"/>
      <c r="AB36" s="715"/>
      <c r="AC36" s="715"/>
      <c r="AD36" s="716" t="s">
        <v>
137</v>
      </c>
      <c r="AE36" s="716"/>
      <c r="AF36" s="716"/>
      <c r="AG36" s="716"/>
      <c r="AH36" s="716"/>
      <c r="AI36" s="716"/>
      <c r="AJ36" s="716"/>
      <c r="AK36" s="716"/>
      <c r="AL36" s="681" t="s">
        <v>
137</v>
      </c>
      <c r="AM36" s="682"/>
      <c r="AN36" s="682"/>
      <c r="AO36" s="717"/>
      <c r="AP36" s="234"/>
      <c r="AQ36" s="730" t="s">
        <v>
327</v>
      </c>
      <c r="AR36" s="731"/>
      <c r="AS36" s="731"/>
      <c r="AT36" s="731"/>
      <c r="AU36" s="731"/>
      <c r="AV36" s="731"/>
      <c r="AW36" s="731"/>
      <c r="AX36" s="731"/>
      <c r="AY36" s="732"/>
      <c r="AZ36" s="733">
        <v>
5184527</v>
      </c>
      <c r="BA36" s="734"/>
      <c r="BB36" s="734"/>
      <c r="BC36" s="734"/>
      <c r="BD36" s="734"/>
      <c r="BE36" s="734"/>
      <c r="BF36" s="735"/>
      <c r="BG36" s="736" t="s">
        <v>
328</v>
      </c>
      <c r="BH36" s="737"/>
      <c r="BI36" s="737"/>
      <c r="BJ36" s="737"/>
      <c r="BK36" s="737"/>
      <c r="BL36" s="737"/>
      <c r="BM36" s="737"/>
      <c r="BN36" s="737"/>
      <c r="BO36" s="737"/>
      <c r="BP36" s="737"/>
      <c r="BQ36" s="737"/>
      <c r="BR36" s="737"/>
      <c r="BS36" s="737"/>
      <c r="BT36" s="737"/>
      <c r="BU36" s="738"/>
      <c r="BV36" s="733">
        <v>
56332</v>
      </c>
      <c r="BW36" s="734"/>
      <c r="BX36" s="734"/>
      <c r="BY36" s="734"/>
      <c r="BZ36" s="734"/>
      <c r="CA36" s="734"/>
      <c r="CB36" s="735"/>
      <c r="CD36" s="711" t="s">
        <v>
329</v>
      </c>
      <c r="CE36" s="712"/>
      <c r="CF36" s="712"/>
      <c r="CG36" s="712"/>
      <c r="CH36" s="712"/>
      <c r="CI36" s="712"/>
      <c r="CJ36" s="712"/>
      <c r="CK36" s="712"/>
      <c r="CL36" s="712"/>
      <c r="CM36" s="712"/>
      <c r="CN36" s="712"/>
      <c r="CO36" s="712"/>
      <c r="CP36" s="712"/>
      <c r="CQ36" s="713"/>
      <c r="CR36" s="678">
        <v>
3996770</v>
      </c>
      <c r="CS36" s="679"/>
      <c r="CT36" s="679"/>
      <c r="CU36" s="679"/>
      <c r="CV36" s="679"/>
      <c r="CW36" s="679"/>
      <c r="CX36" s="679"/>
      <c r="CY36" s="680"/>
      <c r="CZ36" s="681">
        <v>
9.4</v>
      </c>
      <c r="DA36" s="699"/>
      <c r="DB36" s="699"/>
      <c r="DC36" s="700"/>
      <c r="DD36" s="684">
        <v>
3132379</v>
      </c>
      <c r="DE36" s="679"/>
      <c r="DF36" s="679"/>
      <c r="DG36" s="679"/>
      <c r="DH36" s="679"/>
      <c r="DI36" s="679"/>
      <c r="DJ36" s="679"/>
      <c r="DK36" s="680"/>
      <c r="DL36" s="684">
        <v>
2693912</v>
      </c>
      <c r="DM36" s="679"/>
      <c r="DN36" s="679"/>
      <c r="DO36" s="679"/>
      <c r="DP36" s="679"/>
      <c r="DQ36" s="679"/>
      <c r="DR36" s="679"/>
      <c r="DS36" s="679"/>
      <c r="DT36" s="679"/>
      <c r="DU36" s="679"/>
      <c r="DV36" s="680"/>
      <c r="DW36" s="681">
        <v>
11.7</v>
      </c>
      <c r="DX36" s="699"/>
      <c r="DY36" s="699"/>
      <c r="DZ36" s="699"/>
      <c r="EA36" s="699"/>
      <c r="EB36" s="699"/>
      <c r="EC36" s="714"/>
    </row>
    <row r="37" spans="2:133" ht="11.25" customHeight="1" x14ac:dyDescent="0.15">
      <c r="B37" s="675" t="s">
        <v>
330</v>
      </c>
      <c r="C37" s="676"/>
      <c r="D37" s="676"/>
      <c r="E37" s="676"/>
      <c r="F37" s="676"/>
      <c r="G37" s="676"/>
      <c r="H37" s="676"/>
      <c r="I37" s="676"/>
      <c r="J37" s="676"/>
      <c r="K37" s="676"/>
      <c r="L37" s="676"/>
      <c r="M37" s="676"/>
      <c r="N37" s="676"/>
      <c r="O37" s="676"/>
      <c r="P37" s="676"/>
      <c r="Q37" s="677"/>
      <c r="R37" s="678">
        <v>
2007447</v>
      </c>
      <c r="S37" s="679"/>
      <c r="T37" s="679"/>
      <c r="U37" s="679"/>
      <c r="V37" s="679"/>
      <c r="W37" s="679"/>
      <c r="X37" s="679"/>
      <c r="Y37" s="680"/>
      <c r="Z37" s="715">
        <v>
4.5</v>
      </c>
      <c r="AA37" s="715"/>
      <c r="AB37" s="715"/>
      <c r="AC37" s="715"/>
      <c r="AD37" s="716" t="s">
        <v>
137</v>
      </c>
      <c r="AE37" s="716"/>
      <c r="AF37" s="716"/>
      <c r="AG37" s="716"/>
      <c r="AH37" s="716"/>
      <c r="AI37" s="716"/>
      <c r="AJ37" s="716"/>
      <c r="AK37" s="716"/>
      <c r="AL37" s="681" t="s">
        <v>
137</v>
      </c>
      <c r="AM37" s="682"/>
      <c r="AN37" s="682"/>
      <c r="AO37" s="717"/>
      <c r="AQ37" s="718" t="s">
        <v>
331</v>
      </c>
      <c r="AR37" s="719"/>
      <c r="AS37" s="719"/>
      <c r="AT37" s="719"/>
      <c r="AU37" s="719"/>
      <c r="AV37" s="719"/>
      <c r="AW37" s="719"/>
      <c r="AX37" s="719"/>
      <c r="AY37" s="720"/>
      <c r="AZ37" s="678">
        <v>
671003</v>
      </c>
      <c r="BA37" s="679"/>
      <c r="BB37" s="679"/>
      <c r="BC37" s="679"/>
      <c r="BD37" s="697"/>
      <c r="BE37" s="697"/>
      <c r="BF37" s="721"/>
      <c r="BG37" s="711" t="s">
        <v>
332</v>
      </c>
      <c r="BH37" s="712"/>
      <c r="BI37" s="712"/>
      <c r="BJ37" s="712"/>
      <c r="BK37" s="712"/>
      <c r="BL37" s="712"/>
      <c r="BM37" s="712"/>
      <c r="BN37" s="712"/>
      <c r="BO37" s="712"/>
      <c r="BP37" s="712"/>
      <c r="BQ37" s="712"/>
      <c r="BR37" s="712"/>
      <c r="BS37" s="712"/>
      <c r="BT37" s="712"/>
      <c r="BU37" s="713"/>
      <c r="BV37" s="678">
        <v>
-393929</v>
      </c>
      <c r="BW37" s="679"/>
      <c r="BX37" s="679"/>
      <c r="BY37" s="679"/>
      <c r="BZ37" s="679"/>
      <c r="CA37" s="679"/>
      <c r="CB37" s="722"/>
      <c r="CD37" s="711" t="s">
        <v>
333</v>
      </c>
      <c r="CE37" s="712"/>
      <c r="CF37" s="712"/>
      <c r="CG37" s="712"/>
      <c r="CH37" s="712"/>
      <c r="CI37" s="712"/>
      <c r="CJ37" s="712"/>
      <c r="CK37" s="712"/>
      <c r="CL37" s="712"/>
      <c r="CM37" s="712"/>
      <c r="CN37" s="712"/>
      <c r="CO37" s="712"/>
      <c r="CP37" s="712"/>
      <c r="CQ37" s="713"/>
      <c r="CR37" s="678">
        <v>
823756</v>
      </c>
      <c r="CS37" s="697"/>
      <c r="CT37" s="697"/>
      <c r="CU37" s="697"/>
      <c r="CV37" s="697"/>
      <c r="CW37" s="697"/>
      <c r="CX37" s="697"/>
      <c r="CY37" s="698"/>
      <c r="CZ37" s="681">
        <v>
1.9</v>
      </c>
      <c r="DA37" s="699"/>
      <c r="DB37" s="699"/>
      <c r="DC37" s="700"/>
      <c r="DD37" s="684">
        <v>
804791</v>
      </c>
      <c r="DE37" s="697"/>
      <c r="DF37" s="697"/>
      <c r="DG37" s="697"/>
      <c r="DH37" s="697"/>
      <c r="DI37" s="697"/>
      <c r="DJ37" s="697"/>
      <c r="DK37" s="698"/>
      <c r="DL37" s="684">
        <v>
715149</v>
      </c>
      <c r="DM37" s="697"/>
      <c r="DN37" s="697"/>
      <c r="DO37" s="697"/>
      <c r="DP37" s="697"/>
      <c r="DQ37" s="697"/>
      <c r="DR37" s="697"/>
      <c r="DS37" s="697"/>
      <c r="DT37" s="697"/>
      <c r="DU37" s="697"/>
      <c r="DV37" s="698"/>
      <c r="DW37" s="681">
        <v>
3.1</v>
      </c>
      <c r="DX37" s="699"/>
      <c r="DY37" s="699"/>
      <c r="DZ37" s="699"/>
      <c r="EA37" s="699"/>
      <c r="EB37" s="699"/>
      <c r="EC37" s="714"/>
    </row>
    <row r="38" spans="2:133" ht="11.25" customHeight="1" x14ac:dyDescent="0.15">
      <c r="B38" s="675" t="s">
        <v>
334</v>
      </c>
      <c r="C38" s="676"/>
      <c r="D38" s="676"/>
      <c r="E38" s="676"/>
      <c r="F38" s="676"/>
      <c r="G38" s="676"/>
      <c r="H38" s="676"/>
      <c r="I38" s="676"/>
      <c r="J38" s="676"/>
      <c r="K38" s="676"/>
      <c r="L38" s="676"/>
      <c r="M38" s="676"/>
      <c r="N38" s="676"/>
      <c r="O38" s="676"/>
      <c r="P38" s="676"/>
      <c r="Q38" s="677"/>
      <c r="R38" s="678">
        <v>
339360</v>
      </c>
      <c r="S38" s="679"/>
      <c r="T38" s="679"/>
      <c r="U38" s="679"/>
      <c r="V38" s="679"/>
      <c r="W38" s="679"/>
      <c r="X38" s="679"/>
      <c r="Y38" s="680"/>
      <c r="Z38" s="715">
        <v>
0.8</v>
      </c>
      <c r="AA38" s="715"/>
      <c r="AB38" s="715"/>
      <c r="AC38" s="715"/>
      <c r="AD38" s="716">
        <v>
11100</v>
      </c>
      <c r="AE38" s="716"/>
      <c r="AF38" s="716"/>
      <c r="AG38" s="716"/>
      <c r="AH38" s="716"/>
      <c r="AI38" s="716"/>
      <c r="AJ38" s="716"/>
      <c r="AK38" s="716"/>
      <c r="AL38" s="681">
        <v>
0.1</v>
      </c>
      <c r="AM38" s="682"/>
      <c r="AN38" s="682"/>
      <c r="AO38" s="717"/>
      <c r="AQ38" s="718" t="s">
        <v>
335</v>
      </c>
      <c r="AR38" s="719"/>
      <c r="AS38" s="719"/>
      <c r="AT38" s="719"/>
      <c r="AU38" s="719"/>
      <c r="AV38" s="719"/>
      <c r="AW38" s="719"/>
      <c r="AX38" s="719"/>
      <c r="AY38" s="720"/>
      <c r="AZ38" s="678">
        <v>
272497</v>
      </c>
      <c r="BA38" s="679"/>
      <c r="BB38" s="679"/>
      <c r="BC38" s="679"/>
      <c r="BD38" s="697"/>
      <c r="BE38" s="697"/>
      <c r="BF38" s="721"/>
      <c r="BG38" s="711" t="s">
        <v>
336</v>
      </c>
      <c r="BH38" s="712"/>
      <c r="BI38" s="712"/>
      <c r="BJ38" s="712"/>
      <c r="BK38" s="712"/>
      <c r="BL38" s="712"/>
      <c r="BM38" s="712"/>
      <c r="BN38" s="712"/>
      <c r="BO38" s="712"/>
      <c r="BP38" s="712"/>
      <c r="BQ38" s="712"/>
      <c r="BR38" s="712"/>
      <c r="BS38" s="712"/>
      <c r="BT38" s="712"/>
      <c r="BU38" s="713"/>
      <c r="BV38" s="678">
        <v>
16523</v>
      </c>
      <c r="BW38" s="679"/>
      <c r="BX38" s="679"/>
      <c r="BY38" s="679"/>
      <c r="BZ38" s="679"/>
      <c r="CA38" s="679"/>
      <c r="CB38" s="722"/>
      <c r="CD38" s="711" t="s">
        <v>
337</v>
      </c>
      <c r="CE38" s="712"/>
      <c r="CF38" s="712"/>
      <c r="CG38" s="712"/>
      <c r="CH38" s="712"/>
      <c r="CI38" s="712"/>
      <c r="CJ38" s="712"/>
      <c r="CK38" s="712"/>
      <c r="CL38" s="712"/>
      <c r="CM38" s="712"/>
      <c r="CN38" s="712"/>
      <c r="CO38" s="712"/>
      <c r="CP38" s="712"/>
      <c r="CQ38" s="713"/>
      <c r="CR38" s="678">
        <v>
4912030</v>
      </c>
      <c r="CS38" s="679"/>
      <c r="CT38" s="679"/>
      <c r="CU38" s="679"/>
      <c r="CV38" s="679"/>
      <c r="CW38" s="679"/>
      <c r="CX38" s="679"/>
      <c r="CY38" s="680"/>
      <c r="CZ38" s="681">
        <v>
11.6</v>
      </c>
      <c r="DA38" s="699"/>
      <c r="DB38" s="699"/>
      <c r="DC38" s="700"/>
      <c r="DD38" s="684">
        <v>
4247180</v>
      </c>
      <c r="DE38" s="679"/>
      <c r="DF38" s="679"/>
      <c r="DG38" s="679"/>
      <c r="DH38" s="679"/>
      <c r="DI38" s="679"/>
      <c r="DJ38" s="679"/>
      <c r="DK38" s="680"/>
      <c r="DL38" s="684">
        <v>
3373784</v>
      </c>
      <c r="DM38" s="679"/>
      <c r="DN38" s="679"/>
      <c r="DO38" s="679"/>
      <c r="DP38" s="679"/>
      <c r="DQ38" s="679"/>
      <c r="DR38" s="679"/>
      <c r="DS38" s="679"/>
      <c r="DT38" s="679"/>
      <c r="DU38" s="679"/>
      <c r="DV38" s="680"/>
      <c r="DW38" s="681">
        <v>
14.6</v>
      </c>
      <c r="DX38" s="699"/>
      <c r="DY38" s="699"/>
      <c r="DZ38" s="699"/>
      <c r="EA38" s="699"/>
      <c r="EB38" s="699"/>
      <c r="EC38" s="714"/>
    </row>
    <row r="39" spans="2:133" ht="11.25" customHeight="1" x14ac:dyDescent="0.15">
      <c r="B39" s="675" t="s">
        <v>
338</v>
      </c>
      <c r="C39" s="676"/>
      <c r="D39" s="676"/>
      <c r="E39" s="676"/>
      <c r="F39" s="676"/>
      <c r="G39" s="676"/>
      <c r="H39" s="676"/>
      <c r="I39" s="676"/>
      <c r="J39" s="676"/>
      <c r="K39" s="676"/>
      <c r="L39" s="676"/>
      <c r="M39" s="676"/>
      <c r="N39" s="676"/>
      <c r="O39" s="676"/>
      <c r="P39" s="676"/>
      <c r="Q39" s="677"/>
      <c r="R39" s="678">
        <v>
2323424</v>
      </c>
      <c r="S39" s="679"/>
      <c r="T39" s="679"/>
      <c r="U39" s="679"/>
      <c r="V39" s="679"/>
      <c r="W39" s="679"/>
      <c r="X39" s="679"/>
      <c r="Y39" s="680"/>
      <c r="Z39" s="715">
        <v>
5.2</v>
      </c>
      <c r="AA39" s="715"/>
      <c r="AB39" s="715"/>
      <c r="AC39" s="715"/>
      <c r="AD39" s="716" t="s">
        <v>
137</v>
      </c>
      <c r="AE39" s="716"/>
      <c r="AF39" s="716"/>
      <c r="AG39" s="716"/>
      <c r="AH39" s="716"/>
      <c r="AI39" s="716"/>
      <c r="AJ39" s="716"/>
      <c r="AK39" s="716"/>
      <c r="AL39" s="681" t="s">
        <v>
137</v>
      </c>
      <c r="AM39" s="682"/>
      <c r="AN39" s="682"/>
      <c r="AO39" s="717"/>
      <c r="AQ39" s="718" t="s">
        <v>
339</v>
      </c>
      <c r="AR39" s="719"/>
      <c r="AS39" s="719"/>
      <c r="AT39" s="719"/>
      <c r="AU39" s="719"/>
      <c r="AV39" s="719"/>
      <c r="AW39" s="719"/>
      <c r="AX39" s="719"/>
      <c r="AY39" s="720"/>
      <c r="AZ39" s="678">
        <v>
2878</v>
      </c>
      <c r="BA39" s="679"/>
      <c r="BB39" s="679"/>
      <c r="BC39" s="679"/>
      <c r="BD39" s="697"/>
      <c r="BE39" s="697"/>
      <c r="BF39" s="721"/>
      <c r="BG39" s="711" t="s">
        <v>
340</v>
      </c>
      <c r="BH39" s="712"/>
      <c r="BI39" s="712"/>
      <c r="BJ39" s="712"/>
      <c r="BK39" s="712"/>
      <c r="BL39" s="712"/>
      <c r="BM39" s="712"/>
      <c r="BN39" s="712"/>
      <c r="BO39" s="712"/>
      <c r="BP39" s="712"/>
      <c r="BQ39" s="712"/>
      <c r="BR39" s="712"/>
      <c r="BS39" s="712"/>
      <c r="BT39" s="712"/>
      <c r="BU39" s="713"/>
      <c r="BV39" s="678">
        <v>
25028</v>
      </c>
      <c r="BW39" s="679"/>
      <c r="BX39" s="679"/>
      <c r="BY39" s="679"/>
      <c r="BZ39" s="679"/>
      <c r="CA39" s="679"/>
      <c r="CB39" s="722"/>
      <c r="CD39" s="711" t="s">
        <v>
341</v>
      </c>
      <c r="CE39" s="712"/>
      <c r="CF39" s="712"/>
      <c r="CG39" s="712"/>
      <c r="CH39" s="712"/>
      <c r="CI39" s="712"/>
      <c r="CJ39" s="712"/>
      <c r="CK39" s="712"/>
      <c r="CL39" s="712"/>
      <c r="CM39" s="712"/>
      <c r="CN39" s="712"/>
      <c r="CO39" s="712"/>
      <c r="CP39" s="712"/>
      <c r="CQ39" s="713"/>
      <c r="CR39" s="678">
        <v>
1607886</v>
      </c>
      <c r="CS39" s="697"/>
      <c r="CT39" s="697"/>
      <c r="CU39" s="697"/>
      <c r="CV39" s="697"/>
      <c r="CW39" s="697"/>
      <c r="CX39" s="697"/>
      <c r="CY39" s="698"/>
      <c r="CZ39" s="681">
        <v>
3.8</v>
      </c>
      <c r="DA39" s="699"/>
      <c r="DB39" s="699"/>
      <c r="DC39" s="700"/>
      <c r="DD39" s="684">
        <v>
1583987</v>
      </c>
      <c r="DE39" s="697"/>
      <c r="DF39" s="697"/>
      <c r="DG39" s="697"/>
      <c r="DH39" s="697"/>
      <c r="DI39" s="697"/>
      <c r="DJ39" s="697"/>
      <c r="DK39" s="698"/>
      <c r="DL39" s="684" t="s">
        <v>
137</v>
      </c>
      <c r="DM39" s="697"/>
      <c r="DN39" s="697"/>
      <c r="DO39" s="697"/>
      <c r="DP39" s="697"/>
      <c r="DQ39" s="697"/>
      <c r="DR39" s="697"/>
      <c r="DS39" s="697"/>
      <c r="DT39" s="697"/>
      <c r="DU39" s="697"/>
      <c r="DV39" s="698"/>
      <c r="DW39" s="681" t="s">
        <v>
137</v>
      </c>
      <c r="DX39" s="699"/>
      <c r="DY39" s="699"/>
      <c r="DZ39" s="699"/>
      <c r="EA39" s="699"/>
      <c r="EB39" s="699"/>
      <c r="EC39" s="714"/>
    </row>
    <row r="40" spans="2:133" ht="11.25" customHeight="1" x14ac:dyDescent="0.15">
      <c r="B40" s="675" t="s">
        <v>
342</v>
      </c>
      <c r="C40" s="676"/>
      <c r="D40" s="676"/>
      <c r="E40" s="676"/>
      <c r="F40" s="676"/>
      <c r="G40" s="676"/>
      <c r="H40" s="676"/>
      <c r="I40" s="676"/>
      <c r="J40" s="676"/>
      <c r="K40" s="676"/>
      <c r="L40" s="676"/>
      <c r="M40" s="676"/>
      <c r="N40" s="676"/>
      <c r="O40" s="676"/>
      <c r="P40" s="676"/>
      <c r="Q40" s="677"/>
      <c r="R40" s="678" t="s">
        <v>
239</v>
      </c>
      <c r="S40" s="679"/>
      <c r="T40" s="679"/>
      <c r="U40" s="679"/>
      <c r="V40" s="679"/>
      <c r="W40" s="679"/>
      <c r="X40" s="679"/>
      <c r="Y40" s="680"/>
      <c r="Z40" s="715" t="s">
        <v>
137</v>
      </c>
      <c r="AA40" s="715"/>
      <c r="AB40" s="715"/>
      <c r="AC40" s="715"/>
      <c r="AD40" s="716" t="s">
        <v>
137</v>
      </c>
      <c r="AE40" s="716"/>
      <c r="AF40" s="716"/>
      <c r="AG40" s="716"/>
      <c r="AH40" s="716"/>
      <c r="AI40" s="716"/>
      <c r="AJ40" s="716"/>
      <c r="AK40" s="716"/>
      <c r="AL40" s="681" t="s">
        <v>
239</v>
      </c>
      <c r="AM40" s="682"/>
      <c r="AN40" s="682"/>
      <c r="AO40" s="717"/>
      <c r="AQ40" s="718" t="s">
        <v>
343</v>
      </c>
      <c r="AR40" s="719"/>
      <c r="AS40" s="719"/>
      <c r="AT40" s="719"/>
      <c r="AU40" s="719"/>
      <c r="AV40" s="719"/>
      <c r="AW40" s="719"/>
      <c r="AX40" s="719"/>
      <c r="AY40" s="720"/>
      <c r="AZ40" s="678" t="s">
        <v>
239</v>
      </c>
      <c r="BA40" s="679"/>
      <c r="BB40" s="679"/>
      <c r="BC40" s="679"/>
      <c r="BD40" s="697"/>
      <c r="BE40" s="697"/>
      <c r="BF40" s="721"/>
      <c r="BG40" s="723" t="s">
        <v>
344</v>
      </c>
      <c r="BH40" s="724"/>
      <c r="BI40" s="724"/>
      <c r="BJ40" s="724"/>
      <c r="BK40" s="724"/>
      <c r="BL40" s="235"/>
      <c r="BM40" s="712" t="s">
        <v>
345</v>
      </c>
      <c r="BN40" s="712"/>
      <c r="BO40" s="712"/>
      <c r="BP40" s="712"/>
      <c r="BQ40" s="712"/>
      <c r="BR40" s="712"/>
      <c r="BS40" s="712"/>
      <c r="BT40" s="712"/>
      <c r="BU40" s="713"/>
      <c r="BV40" s="678">
        <v>
95</v>
      </c>
      <c r="BW40" s="679"/>
      <c r="BX40" s="679"/>
      <c r="BY40" s="679"/>
      <c r="BZ40" s="679"/>
      <c r="CA40" s="679"/>
      <c r="CB40" s="722"/>
      <c r="CD40" s="711" t="s">
        <v>
346</v>
      </c>
      <c r="CE40" s="712"/>
      <c r="CF40" s="712"/>
      <c r="CG40" s="712"/>
      <c r="CH40" s="712"/>
      <c r="CI40" s="712"/>
      <c r="CJ40" s="712"/>
      <c r="CK40" s="712"/>
      <c r="CL40" s="712"/>
      <c r="CM40" s="712"/>
      <c r="CN40" s="712"/>
      <c r="CO40" s="712"/>
      <c r="CP40" s="712"/>
      <c r="CQ40" s="713"/>
      <c r="CR40" s="678">
        <v>
174</v>
      </c>
      <c r="CS40" s="679"/>
      <c r="CT40" s="679"/>
      <c r="CU40" s="679"/>
      <c r="CV40" s="679"/>
      <c r="CW40" s="679"/>
      <c r="CX40" s="679"/>
      <c r="CY40" s="680"/>
      <c r="CZ40" s="681">
        <v>
0</v>
      </c>
      <c r="DA40" s="699"/>
      <c r="DB40" s="699"/>
      <c r="DC40" s="700"/>
      <c r="DD40" s="684">
        <v>
174</v>
      </c>
      <c r="DE40" s="679"/>
      <c r="DF40" s="679"/>
      <c r="DG40" s="679"/>
      <c r="DH40" s="679"/>
      <c r="DI40" s="679"/>
      <c r="DJ40" s="679"/>
      <c r="DK40" s="680"/>
      <c r="DL40" s="684">
        <v>
174</v>
      </c>
      <c r="DM40" s="679"/>
      <c r="DN40" s="679"/>
      <c r="DO40" s="679"/>
      <c r="DP40" s="679"/>
      <c r="DQ40" s="679"/>
      <c r="DR40" s="679"/>
      <c r="DS40" s="679"/>
      <c r="DT40" s="679"/>
      <c r="DU40" s="679"/>
      <c r="DV40" s="680"/>
      <c r="DW40" s="681">
        <v>
0</v>
      </c>
      <c r="DX40" s="699"/>
      <c r="DY40" s="699"/>
      <c r="DZ40" s="699"/>
      <c r="EA40" s="699"/>
      <c r="EB40" s="699"/>
      <c r="EC40" s="714"/>
    </row>
    <row r="41" spans="2:133" ht="11.25" customHeight="1" x14ac:dyDescent="0.15">
      <c r="B41" s="675" t="s">
        <v>
347</v>
      </c>
      <c r="C41" s="676"/>
      <c r="D41" s="676"/>
      <c r="E41" s="676"/>
      <c r="F41" s="676"/>
      <c r="G41" s="676"/>
      <c r="H41" s="676"/>
      <c r="I41" s="676"/>
      <c r="J41" s="676"/>
      <c r="K41" s="676"/>
      <c r="L41" s="676"/>
      <c r="M41" s="676"/>
      <c r="N41" s="676"/>
      <c r="O41" s="676"/>
      <c r="P41" s="676"/>
      <c r="Q41" s="677"/>
      <c r="R41" s="678">
        <v>
1522524</v>
      </c>
      <c r="S41" s="679"/>
      <c r="T41" s="679"/>
      <c r="U41" s="679"/>
      <c r="V41" s="679"/>
      <c r="W41" s="679"/>
      <c r="X41" s="679"/>
      <c r="Y41" s="680"/>
      <c r="Z41" s="715">
        <v>
3.4</v>
      </c>
      <c r="AA41" s="715"/>
      <c r="AB41" s="715"/>
      <c r="AC41" s="715"/>
      <c r="AD41" s="716" t="s">
        <v>
239</v>
      </c>
      <c r="AE41" s="716"/>
      <c r="AF41" s="716"/>
      <c r="AG41" s="716"/>
      <c r="AH41" s="716"/>
      <c r="AI41" s="716"/>
      <c r="AJ41" s="716"/>
      <c r="AK41" s="716"/>
      <c r="AL41" s="681" t="s">
        <v>
137</v>
      </c>
      <c r="AM41" s="682"/>
      <c r="AN41" s="682"/>
      <c r="AO41" s="717"/>
      <c r="AQ41" s="718" t="s">
        <v>
348</v>
      </c>
      <c r="AR41" s="719"/>
      <c r="AS41" s="719"/>
      <c r="AT41" s="719"/>
      <c r="AU41" s="719"/>
      <c r="AV41" s="719"/>
      <c r="AW41" s="719"/>
      <c r="AX41" s="719"/>
      <c r="AY41" s="720"/>
      <c r="AZ41" s="678">
        <v>
1153209</v>
      </c>
      <c r="BA41" s="679"/>
      <c r="BB41" s="679"/>
      <c r="BC41" s="679"/>
      <c r="BD41" s="697"/>
      <c r="BE41" s="697"/>
      <c r="BF41" s="721"/>
      <c r="BG41" s="723"/>
      <c r="BH41" s="724"/>
      <c r="BI41" s="724"/>
      <c r="BJ41" s="724"/>
      <c r="BK41" s="724"/>
      <c r="BL41" s="235"/>
      <c r="BM41" s="712" t="s">
        <v>
349</v>
      </c>
      <c r="BN41" s="712"/>
      <c r="BO41" s="712"/>
      <c r="BP41" s="712"/>
      <c r="BQ41" s="712"/>
      <c r="BR41" s="712"/>
      <c r="BS41" s="712"/>
      <c r="BT41" s="712"/>
      <c r="BU41" s="713"/>
      <c r="BV41" s="678" t="s">
        <v>
239</v>
      </c>
      <c r="BW41" s="679"/>
      <c r="BX41" s="679"/>
      <c r="BY41" s="679"/>
      <c r="BZ41" s="679"/>
      <c r="CA41" s="679"/>
      <c r="CB41" s="722"/>
      <c r="CD41" s="711" t="s">
        <v>
350</v>
      </c>
      <c r="CE41" s="712"/>
      <c r="CF41" s="712"/>
      <c r="CG41" s="712"/>
      <c r="CH41" s="712"/>
      <c r="CI41" s="712"/>
      <c r="CJ41" s="712"/>
      <c r="CK41" s="712"/>
      <c r="CL41" s="712"/>
      <c r="CM41" s="712"/>
      <c r="CN41" s="712"/>
      <c r="CO41" s="712"/>
      <c r="CP41" s="712"/>
      <c r="CQ41" s="713"/>
      <c r="CR41" s="678" t="s">
        <v>
137</v>
      </c>
      <c r="CS41" s="697"/>
      <c r="CT41" s="697"/>
      <c r="CU41" s="697"/>
      <c r="CV41" s="697"/>
      <c r="CW41" s="697"/>
      <c r="CX41" s="697"/>
      <c r="CY41" s="698"/>
      <c r="CZ41" s="681" t="s">
        <v>
137</v>
      </c>
      <c r="DA41" s="699"/>
      <c r="DB41" s="699"/>
      <c r="DC41" s="700"/>
      <c r="DD41" s="684" t="s">
        <v>
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
351</v>
      </c>
      <c r="C42" s="660"/>
      <c r="D42" s="660"/>
      <c r="E42" s="660"/>
      <c r="F42" s="660"/>
      <c r="G42" s="660"/>
      <c r="H42" s="660"/>
      <c r="I42" s="660"/>
      <c r="J42" s="660"/>
      <c r="K42" s="660"/>
      <c r="L42" s="660"/>
      <c r="M42" s="660"/>
      <c r="N42" s="660"/>
      <c r="O42" s="660"/>
      <c r="P42" s="660"/>
      <c r="Q42" s="661"/>
      <c r="R42" s="662">
        <v>
44385281</v>
      </c>
      <c r="S42" s="701"/>
      <c r="T42" s="701"/>
      <c r="U42" s="701"/>
      <c r="V42" s="701"/>
      <c r="W42" s="701"/>
      <c r="X42" s="701"/>
      <c r="Y42" s="703"/>
      <c r="Z42" s="704">
        <v>
100</v>
      </c>
      <c r="AA42" s="704"/>
      <c r="AB42" s="704"/>
      <c r="AC42" s="704"/>
      <c r="AD42" s="705">
        <v>
21549593</v>
      </c>
      <c r="AE42" s="705"/>
      <c r="AF42" s="705"/>
      <c r="AG42" s="705"/>
      <c r="AH42" s="705"/>
      <c r="AI42" s="705"/>
      <c r="AJ42" s="705"/>
      <c r="AK42" s="705"/>
      <c r="AL42" s="665">
        <v>
100</v>
      </c>
      <c r="AM42" s="706"/>
      <c r="AN42" s="706"/>
      <c r="AO42" s="707"/>
      <c r="AQ42" s="708" t="s">
        <v>
352</v>
      </c>
      <c r="AR42" s="709"/>
      <c r="AS42" s="709"/>
      <c r="AT42" s="709"/>
      <c r="AU42" s="709"/>
      <c r="AV42" s="709"/>
      <c r="AW42" s="709"/>
      <c r="AX42" s="709"/>
      <c r="AY42" s="710"/>
      <c r="AZ42" s="662">
        <v>
3084940</v>
      </c>
      <c r="BA42" s="701"/>
      <c r="BB42" s="701"/>
      <c r="BC42" s="701"/>
      <c r="BD42" s="663"/>
      <c r="BE42" s="663"/>
      <c r="BF42" s="727"/>
      <c r="BG42" s="725"/>
      <c r="BH42" s="726"/>
      <c r="BI42" s="726"/>
      <c r="BJ42" s="726"/>
      <c r="BK42" s="726"/>
      <c r="BL42" s="236"/>
      <c r="BM42" s="728" t="s">
        <v>
353</v>
      </c>
      <c r="BN42" s="728"/>
      <c r="BO42" s="728"/>
      <c r="BP42" s="728"/>
      <c r="BQ42" s="728"/>
      <c r="BR42" s="728"/>
      <c r="BS42" s="728"/>
      <c r="BT42" s="728"/>
      <c r="BU42" s="729"/>
      <c r="BV42" s="662">
        <v>
302</v>
      </c>
      <c r="BW42" s="701"/>
      <c r="BX42" s="701"/>
      <c r="BY42" s="701"/>
      <c r="BZ42" s="701"/>
      <c r="CA42" s="701"/>
      <c r="CB42" s="702"/>
      <c r="CD42" s="675" t="s">
        <v>
354</v>
      </c>
      <c r="CE42" s="676"/>
      <c r="CF42" s="676"/>
      <c r="CG42" s="676"/>
      <c r="CH42" s="676"/>
      <c r="CI42" s="676"/>
      <c r="CJ42" s="676"/>
      <c r="CK42" s="676"/>
      <c r="CL42" s="676"/>
      <c r="CM42" s="676"/>
      <c r="CN42" s="676"/>
      <c r="CO42" s="676"/>
      <c r="CP42" s="676"/>
      <c r="CQ42" s="677"/>
      <c r="CR42" s="678">
        <v>
2599920</v>
      </c>
      <c r="CS42" s="679"/>
      <c r="CT42" s="679"/>
      <c r="CU42" s="679"/>
      <c r="CV42" s="679"/>
      <c r="CW42" s="679"/>
      <c r="CX42" s="679"/>
      <c r="CY42" s="680"/>
      <c r="CZ42" s="681">
        <v>
6.1</v>
      </c>
      <c r="DA42" s="682"/>
      <c r="DB42" s="682"/>
      <c r="DC42" s="683"/>
      <c r="DD42" s="684">
        <v>
651928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7"/>
      <c r="BW43" s="237"/>
      <c r="BX43" s="237"/>
      <c r="BY43" s="237"/>
      <c r="BZ43" s="237"/>
      <c r="CA43" s="237"/>
      <c r="CB43" s="237"/>
      <c r="CD43" s="675" t="s">
        <v>
355</v>
      </c>
      <c r="CE43" s="676"/>
      <c r="CF43" s="676"/>
      <c r="CG43" s="676"/>
      <c r="CH43" s="676"/>
      <c r="CI43" s="676"/>
      <c r="CJ43" s="676"/>
      <c r="CK43" s="676"/>
      <c r="CL43" s="676"/>
      <c r="CM43" s="676"/>
      <c r="CN43" s="676"/>
      <c r="CO43" s="676"/>
      <c r="CP43" s="676"/>
      <c r="CQ43" s="677"/>
      <c r="CR43" s="678">
        <v>
87439</v>
      </c>
      <c r="CS43" s="697"/>
      <c r="CT43" s="697"/>
      <c r="CU43" s="697"/>
      <c r="CV43" s="697"/>
      <c r="CW43" s="697"/>
      <c r="CX43" s="697"/>
      <c r="CY43" s="698"/>
      <c r="CZ43" s="681">
        <v>
0.2</v>
      </c>
      <c r="DA43" s="699"/>
      <c r="DB43" s="699"/>
      <c r="DC43" s="700"/>
      <c r="DD43" s="684">
        <v>
87439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
304</v>
      </c>
      <c r="CE44" s="692"/>
      <c r="CF44" s="675" t="s">
        <v>
356</v>
      </c>
      <c r="CG44" s="676"/>
      <c r="CH44" s="676"/>
      <c r="CI44" s="676"/>
      <c r="CJ44" s="676"/>
      <c r="CK44" s="676"/>
      <c r="CL44" s="676"/>
      <c r="CM44" s="676"/>
      <c r="CN44" s="676"/>
      <c r="CO44" s="676"/>
      <c r="CP44" s="676"/>
      <c r="CQ44" s="677"/>
      <c r="CR44" s="678">
        <v>
2599920</v>
      </c>
      <c r="CS44" s="679"/>
      <c r="CT44" s="679"/>
      <c r="CU44" s="679"/>
      <c r="CV44" s="679"/>
      <c r="CW44" s="679"/>
      <c r="CX44" s="679"/>
      <c r="CY44" s="680"/>
      <c r="CZ44" s="681">
        <v>
6.1</v>
      </c>
      <c r="DA44" s="682"/>
      <c r="DB44" s="682"/>
      <c r="DC44" s="683"/>
      <c r="DD44" s="684">
        <v>
651928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
357</v>
      </c>
      <c r="CG45" s="676"/>
      <c r="CH45" s="676"/>
      <c r="CI45" s="676"/>
      <c r="CJ45" s="676"/>
      <c r="CK45" s="676"/>
      <c r="CL45" s="676"/>
      <c r="CM45" s="676"/>
      <c r="CN45" s="676"/>
      <c r="CO45" s="676"/>
      <c r="CP45" s="676"/>
      <c r="CQ45" s="677"/>
      <c r="CR45" s="678">
        <v>
805000</v>
      </c>
      <c r="CS45" s="697"/>
      <c r="CT45" s="697"/>
      <c r="CU45" s="697"/>
      <c r="CV45" s="697"/>
      <c r="CW45" s="697"/>
      <c r="CX45" s="697"/>
      <c r="CY45" s="698"/>
      <c r="CZ45" s="681">
        <v>
1.9</v>
      </c>
      <c r="DA45" s="699"/>
      <c r="DB45" s="699"/>
      <c r="DC45" s="700"/>
      <c r="DD45" s="684">
        <v>
49168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9" t="s">
        <v>
358</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
359</v>
      </c>
      <c r="CG46" s="676"/>
      <c r="CH46" s="676"/>
      <c r="CI46" s="676"/>
      <c r="CJ46" s="676"/>
      <c r="CK46" s="676"/>
      <c r="CL46" s="676"/>
      <c r="CM46" s="676"/>
      <c r="CN46" s="676"/>
      <c r="CO46" s="676"/>
      <c r="CP46" s="676"/>
      <c r="CQ46" s="677"/>
      <c r="CR46" s="678">
        <v>
1794920</v>
      </c>
      <c r="CS46" s="679"/>
      <c r="CT46" s="679"/>
      <c r="CU46" s="679"/>
      <c r="CV46" s="679"/>
      <c r="CW46" s="679"/>
      <c r="CX46" s="679"/>
      <c r="CY46" s="680"/>
      <c r="CZ46" s="681">
        <v>
4.2</v>
      </c>
      <c r="DA46" s="682"/>
      <c r="DB46" s="682"/>
      <c r="DC46" s="683"/>
      <c r="DD46" s="684">
        <v>
602760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9" t="s">
        <v>
360</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3"/>
      <c r="CE47" s="694"/>
      <c r="CF47" s="675" t="s">
        <v>
361</v>
      </c>
      <c r="CG47" s="676"/>
      <c r="CH47" s="676"/>
      <c r="CI47" s="676"/>
      <c r="CJ47" s="676"/>
      <c r="CK47" s="676"/>
      <c r="CL47" s="676"/>
      <c r="CM47" s="676"/>
      <c r="CN47" s="676"/>
      <c r="CO47" s="676"/>
      <c r="CP47" s="676"/>
      <c r="CQ47" s="677"/>
      <c r="CR47" s="678" t="s">
        <v>
239</v>
      </c>
      <c r="CS47" s="697"/>
      <c r="CT47" s="697"/>
      <c r="CU47" s="697"/>
      <c r="CV47" s="697"/>
      <c r="CW47" s="697"/>
      <c r="CX47" s="697"/>
      <c r="CY47" s="698"/>
      <c r="CZ47" s="681" t="s">
        <v>
137</v>
      </c>
      <c r="DA47" s="699"/>
      <c r="DB47" s="699"/>
      <c r="DC47" s="700"/>
      <c r="DD47" s="684" t="s">
        <v>
137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0" t="s">
        <v>
362</v>
      </c>
      <c r="CD48" s="695"/>
      <c r="CE48" s="696"/>
      <c r="CF48" s="675" t="s">
        <v>
363</v>
      </c>
      <c r="CG48" s="676"/>
      <c r="CH48" s="676"/>
      <c r="CI48" s="676"/>
      <c r="CJ48" s="676"/>
      <c r="CK48" s="676"/>
      <c r="CL48" s="676"/>
      <c r="CM48" s="676"/>
      <c r="CN48" s="676"/>
      <c r="CO48" s="676"/>
      <c r="CP48" s="676"/>
      <c r="CQ48" s="677"/>
      <c r="CR48" s="678" t="s">
        <v>
137</v>
      </c>
      <c r="CS48" s="679"/>
      <c r="CT48" s="679"/>
      <c r="CU48" s="679"/>
      <c r="CV48" s="679"/>
      <c r="CW48" s="679"/>
      <c r="CX48" s="679"/>
      <c r="CY48" s="680"/>
      <c r="CZ48" s="681" t="s">
        <v>
137</v>
      </c>
      <c r="DA48" s="682"/>
      <c r="DB48" s="682"/>
      <c r="DC48" s="683"/>
      <c r="DD48" s="684" t="s">
        <v>
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
364</v>
      </c>
      <c r="CE49" s="660"/>
      <c r="CF49" s="660"/>
      <c r="CG49" s="660"/>
      <c r="CH49" s="660"/>
      <c r="CI49" s="660"/>
      <c r="CJ49" s="660"/>
      <c r="CK49" s="660"/>
      <c r="CL49" s="660"/>
      <c r="CM49" s="660"/>
      <c r="CN49" s="660"/>
      <c r="CO49" s="660"/>
      <c r="CP49" s="660"/>
      <c r="CQ49" s="661"/>
      <c r="CR49" s="662">
        <v>
42328829</v>
      </c>
      <c r="CS49" s="663"/>
      <c r="CT49" s="663"/>
      <c r="CU49" s="663"/>
      <c r="CV49" s="663"/>
      <c r="CW49" s="663"/>
      <c r="CX49" s="663"/>
      <c r="CY49" s="664"/>
      <c r="CZ49" s="665">
        <v>
100</v>
      </c>
      <c r="DA49" s="666"/>
      <c r="DB49" s="666"/>
      <c r="DC49" s="667"/>
      <c r="DD49" s="668">
        <v>
26218537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vhQU6bX9ZSmGZ7e5EiRAZeVpECDJn8ZAiyy21TO4Ke/vk1uJ4YgBB173IoizJectQCkXwKWTofAGjkrl24hqg==" saltValue="Wer2HxFTW93E5+VdKSFiA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
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7" t="s">
        <v>
366</v>
      </c>
      <c r="DK2" s="1178"/>
      <c r="DL2" s="1178"/>
      <c r="DM2" s="1178"/>
      <c r="DN2" s="1178"/>
      <c r="DO2" s="1179"/>
      <c r="DP2" s="249"/>
      <c r="DQ2" s="1177" t="s">
        <v>
367</v>
      </c>
      <c r="DR2" s="1178"/>
      <c r="DS2" s="1178"/>
      <c r="DT2" s="1178"/>
      <c r="DU2" s="1178"/>
      <c r="DV2" s="1178"/>
      <c r="DW2" s="1178"/>
      <c r="DX2" s="1178"/>
      <c r="DY2" s="1178"/>
      <c r="DZ2" s="117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
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
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
370</v>
      </c>
      <c r="B5" s="1086"/>
      <c r="C5" s="1086"/>
      <c r="D5" s="1086"/>
      <c r="E5" s="1086"/>
      <c r="F5" s="1086"/>
      <c r="G5" s="1086"/>
      <c r="H5" s="1086"/>
      <c r="I5" s="1086"/>
      <c r="J5" s="1086"/>
      <c r="K5" s="1086"/>
      <c r="L5" s="1086"/>
      <c r="M5" s="1086"/>
      <c r="N5" s="1086"/>
      <c r="O5" s="1086"/>
      <c r="P5" s="1087"/>
      <c r="Q5" s="1091" t="s">
        <v>
371</v>
      </c>
      <c r="R5" s="1092"/>
      <c r="S5" s="1092"/>
      <c r="T5" s="1092"/>
      <c r="U5" s="1093"/>
      <c r="V5" s="1091" t="s">
        <v>
372</v>
      </c>
      <c r="W5" s="1092"/>
      <c r="X5" s="1092"/>
      <c r="Y5" s="1092"/>
      <c r="Z5" s="1093"/>
      <c r="AA5" s="1091" t="s">
        <v>
373</v>
      </c>
      <c r="AB5" s="1092"/>
      <c r="AC5" s="1092"/>
      <c r="AD5" s="1092"/>
      <c r="AE5" s="1092"/>
      <c r="AF5" s="1180" t="s">
        <v>
374</v>
      </c>
      <c r="AG5" s="1092"/>
      <c r="AH5" s="1092"/>
      <c r="AI5" s="1092"/>
      <c r="AJ5" s="1107"/>
      <c r="AK5" s="1092" t="s">
        <v>
375</v>
      </c>
      <c r="AL5" s="1092"/>
      <c r="AM5" s="1092"/>
      <c r="AN5" s="1092"/>
      <c r="AO5" s="1093"/>
      <c r="AP5" s="1091" t="s">
        <v>
376</v>
      </c>
      <c r="AQ5" s="1092"/>
      <c r="AR5" s="1092"/>
      <c r="AS5" s="1092"/>
      <c r="AT5" s="1093"/>
      <c r="AU5" s="1091" t="s">
        <v>
377</v>
      </c>
      <c r="AV5" s="1092"/>
      <c r="AW5" s="1092"/>
      <c r="AX5" s="1092"/>
      <c r="AY5" s="1107"/>
      <c r="AZ5" s="256"/>
      <c r="BA5" s="256"/>
      <c r="BB5" s="256"/>
      <c r="BC5" s="256"/>
      <c r="BD5" s="256"/>
      <c r="BE5" s="257"/>
      <c r="BF5" s="257"/>
      <c r="BG5" s="257"/>
      <c r="BH5" s="257"/>
      <c r="BI5" s="257"/>
      <c r="BJ5" s="257"/>
      <c r="BK5" s="257"/>
      <c r="BL5" s="257"/>
      <c r="BM5" s="257"/>
      <c r="BN5" s="257"/>
      <c r="BO5" s="257"/>
      <c r="BP5" s="257"/>
      <c r="BQ5" s="1085" t="s">
        <v>
378</v>
      </c>
      <c r="BR5" s="1086"/>
      <c r="BS5" s="1086"/>
      <c r="BT5" s="1086"/>
      <c r="BU5" s="1086"/>
      <c r="BV5" s="1086"/>
      <c r="BW5" s="1086"/>
      <c r="BX5" s="1086"/>
      <c r="BY5" s="1086"/>
      <c r="BZ5" s="1086"/>
      <c r="CA5" s="1086"/>
      <c r="CB5" s="1086"/>
      <c r="CC5" s="1086"/>
      <c r="CD5" s="1086"/>
      <c r="CE5" s="1086"/>
      <c r="CF5" s="1086"/>
      <c r="CG5" s="1087"/>
      <c r="CH5" s="1091" t="s">
        <v>
379</v>
      </c>
      <c r="CI5" s="1092"/>
      <c r="CJ5" s="1092"/>
      <c r="CK5" s="1092"/>
      <c r="CL5" s="1093"/>
      <c r="CM5" s="1091" t="s">
        <v>
380</v>
      </c>
      <c r="CN5" s="1092"/>
      <c r="CO5" s="1092"/>
      <c r="CP5" s="1092"/>
      <c r="CQ5" s="1093"/>
      <c r="CR5" s="1091" t="s">
        <v>
381</v>
      </c>
      <c r="CS5" s="1092"/>
      <c r="CT5" s="1092"/>
      <c r="CU5" s="1092"/>
      <c r="CV5" s="1093"/>
      <c r="CW5" s="1091" t="s">
        <v>
382</v>
      </c>
      <c r="CX5" s="1092"/>
      <c r="CY5" s="1092"/>
      <c r="CZ5" s="1092"/>
      <c r="DA5" s="1093"/>
      <c r="DB5" s="1091" t="s">
        <v>
383</v>
      </c>
      <c r="DC5" s="1092"/>
      <c r="DD5" s="1092"/>
      <c r="DE5" s="1092"/>
      <c r="DF5" s="1093"/>
      <c r="DG5" s="1192" t="s">
        <v>
384</v>
      </c>
      <c r="DH5" s="1193"/>
      <c r="DI5" s="1193"/>
      <c r="DJ5" s="1193"/>
      <c r="DK5" s="1194"/>
      <c r="DL5" s="1192" t="s">
        <v>
385</v>
      </c>
      <c r="DM5" s="1193"/>
      <c r="DN5" s="1193"/>
      <c r="DO5" s="1193"/>
      <c r="DP5" s="1194"/>
      <c r="DQ5" s="1091" t="s">
        <v>
386</v>
      </c>
      <c r="DR5" s="1092"/>
      <c r="DS5" s="1092"/>
      <c r="DT5" s="1092"/>
      <c r="DU5" s="1093"/>
      <c r="DV5" s="1091" t="s">
        <v>
377</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181"/>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5"/>
      <c r="DH6" s="1196"/>
      <c r="DI6" s="1196"/>
      <c r="DJ6" s="1196"/>
      <c r="DK6" s="1197"/>
      <c r="DL6" s="1195"/>
      <c r="DM6" s="1196"/>
      <c r="DN6" s="1196"/>
      <c r="DO6" s="1196"/>
      <c r="DP6" s="1197"/>
      <c r="DQ6" s="1094"/>
      <c r="DR6" s="1095"/>
      <c r="DS6" s="1095"/>
      <c r="DT6" s="1095"/>
      <c r="DU6" s="1096"/>
      <c r="DV6" s="1094"/>
      <c r="DW6" s="1095"/>
      <c r="DX6" s="1095"/>
      <c r="DY6" s="1095"/>
      <c r="DZ6" s="1108"/>
      <c r="EA6" s="254"/>
    </row>
    <row r="7" spans="1:131" s="255" customFormat="1" ht="26.25" customHeight="1" thickTop="1" x14ac:dyDescent="0.15">
      <c r="A7" s="258">
        <v>
1</v>
      </c>
      <c r="B7" s="1138" t="s">
        <v>
387</v>
      </c>
      <c r="C7" s="1139"/>
      <c r="D7" s="1139"/>
      <c r="E7" s="1139"/>
      <c r="F7" s="1139"/>
      <c r="G7" s="1139"/>
      <c r="H7" s="1139"/>
      <c r="I7" s="1139"/>
      <c r="J7" s="1139"/>
      <c r="K7" s="1139"/>
      <c r="L7" s="1139"/>
      <c r="M7" s="1139"/>
      <c r="N7" s="1139"/>
      <c r="O7" s="1139"/>
      <c r="P7" s="1140"/>
      <c r="Q7" s="1198">
        <v>
44385</v>
      </c>
      <c r="R7" s="1199"/>
      <c r="S7" s="1199"/>
      <c r="T7" s="1199"/>
      <c r="U7" s="1199"/>
      <c r="V7" s="1199">
        <v>
42329</v>
      </c>
      <c r="W7" s="1199"/>
      <c r="X7" s="1199"/>
      <c r="Y7" s="1199"/>
      <c r="Z7" s="1199"/>
      <c r="AA7" s="1199">
        <v>
2056</v>
      </c>
      <c r="AB7" s="1199"/>
      <c r="AC7" s="1199"/>
      <c r="AD7" s="1199"/>
      <c r="AE7" s="1200"/>
      <c r="AF7" s="1201">
        <v>
1723</v>
      </c>
      <c r="AG7" s="1202"/>
      <c r="AH7" s="1202"/>
      <c r="AI7" s="1202"/>
      <c r="AJ7" s="1203"/>
      <c r="AK7" s="1185">
        <v>
1661</v>
      </c>
      <c r="AL7" s="1186"/>
      <c r="AM7" s="1186"/>
      <c r="AN7" s="1186"/>
      <c r="AO7" s="1186"/>
      <c r="AP7" s="1186">
        <v>
24917</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
1</v>
      </c>
      <c r="BR7" s="384" t="s">
        <v>
578</v>
      </c>
      <c r="BS7" s="1204" t="s">
        <v>
577</v>
      </c>
      <c r="BT7" s="1205"/>
      <c r="BU7" s="1205"/>
      <c r="BV7" s="1205"/>
      <c r="BW7" s="1205"/>
      <c r="BX7" s="1205"/>
      <c r="BY7" s="1205"/>
      <c r="BZ7" s="1205"/>
      <c r="CA7" s="1205"/>
      <c r="CB7" s="1205"/>
      <c r="CC7" s="1205"/>
      <c r="CD7" s="1205"/>
      <c r="CE7" s="1205"/>
      <c r="CF7" s="1205"/>
      <c r="CG7" s="1206"/>
      <c r="CH7" s="1207">
        <v>
-1</v>
      </c>
      <c r="CI7" s="1208"/>
      <c r="CJ7" s="1208"/>
      <c r="CK7" s="1208"/>
      <c r="CL7" s="1209"/>
      <c r="CM7" s="1207">
        <v>
90</v>
      </c>
      <c r="CN7" s="1208"/>
      <c r="CO7" s="1208"/>
      <c r="CP7" s="1208"/>
      <c r="CQ7" s="1209"/>
      <c r="CR7" s="1207">
        <v>
5</v>
      </c>
      <c r="CS7" s="1208"/>
      <c r="CT7" s="1208"/>
      <c r="CU7" s="1208"/>
      <c r="CV7" s="1209"/>
      <c r="CW7" s="1207">
        <v>
0</v>
      </c>
      <c r="CX7" s="1208"/>
      <c r="CY7" s="1208"/>
      <c r="CZ7" s="1208"/>
      <c r="DA7" s="1209"/>
      <c r="DB7" s="1207">
        <v>
0</v>
      </c>
      <c r="DC7" s="1208"/>
      <c r="DD7" s="1208"/>
      <c r="DE7" s="1208"/>
      <c r="DF7" s="1209"/>
      <c r="DG7" s="1207">
        <v>
0</v>
      </c>
      <c r="DH7" s="1208"/>
      <c r="DI7" s="1208"/>
      <c r="DJ7" s="1208"/>
      <c r="DK7" s="1209"/>
      <c r="DL7" s="1207">
        <v>
0</v>
      </c>
      <c r="DM7" s="1208"/>
      <c r="DN7" s="1208"/>
      <c r="DO7" s="1208"/>
      <c r="DP7" s="1209"/>
      <c r="DQ7" s="1207">
        <v>
0</v>
      </c>
      <c r="DR7" s="1208"/>
      <c r="DS7" s="1208"/>
      <c r="DT7" s="1208"/>
      <c r="DU7" s="1209"/>
      <c r="DV7" s="1182"/>
      <c r="DW7" s="1183"/>
      <c r="DX7" s="1183"/>
      <c r="DY7" s="1183"/>
      <c r="DZ7" s="1184"/>
      <c r="EA7" s="254"/>
    </row>
    <row r="8" spans="1:131" s="255" customFormat="1" ht="26.25" customHeight="1" x14ac:dyDescent="0.15">
      <c r="A8" s="260">
        <v>
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1">
        <v>
2</v>
      </c>
      <c r="BR8" s="262"/>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4"/>
    </row>
    <row r="9" spans="1:131" s="255" customFormat="1" ht="26.25" customHeight="1" x14ac:dyDescent="0.15">
      <c r="A9" s="260">
        <v>
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1">
        <v>
3</v>
      </c>
      <c r="BR9" s="262"/>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0">
        <v>
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1">
        <v>
4</v>
      </c>
      <c r="BR10" s="262"/>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0">
        <v>
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1">
        <v>
5</v>
      </c>
      <c r="BR11" s="262"/>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0">
        <v>
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1">
        <v>
6</v>
      </c>
      <c r="BR12" s="262"/>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0">
        <v>
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1">
        <v>
7</v>
      </c>
      <c r="BR13" s="262"/>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0">
        <v>
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1">
        <v>
8</v>
      </c>
      <c r="BR14" s="262"/>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0">
        <v>
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1">
        <v>
9</v>
      </c>
      <c r="BR15" s="262"/>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0">
        <v>
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1">
        <v>
10</v>
      </c>
      <c r="BR16" s="262"/>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0">
        <v>
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1">
        <v>
11</v>
      </c>
      <c r="BR17" s="262"/>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0">
        <v>
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1">
        <v>
12</v>
      </c>
      <c r="BR18" s="262"/>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0">
        <v>
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1">
        <v>
13</v>
      </c>
      <c r="BR19" s="262"/>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0">
        <v>
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1">
        <v>
14</v>
      </c>
      <c r="BR20" s="262"/>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0">
        <v>
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1">
        <v>
15</v>
      </c>
      <c r="BR21" s="262"/>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0">
        <v>
16</v>
      </c>
      <c r="B22" s="1127"/>
      <c r="C22" s="1128"/>
      <c r="D22" s="1128"/>
      <c r="E22" s="1128"/>
      <c r="F22" s="1128"/>
      <c r="G22" s="1128"/>
      <c r="H22" s="1128"/>
      <c r="I22" s="1128"/>
      <c r="J22" s="1128"/>
      <c r="K22" s="1128"/>
      <c r="L22" s="1128"/>
      <c r="M22" s="1128"/>
      <c r="N22" s="1128"/>
      <c r="O22" s="1128"/>
      <c r="P22" s="1129"/>
      <c r="Q22" s="1170"/>
      <c r="R22" s="1171"/>
      <c r="S22" s="1171"/>
      <c r="T22" s="1171"/>
      <c r="U22" s="1171"/>
      <c r="V22" s="1171"/>
      <c r="W22" s="1171"/>
      <c r="X22" s="1171"/>
      <c r="Y22" s="1171"/>
      <c r="Z22" s="1171"/>
      <c r="AA22" s="1171"/>
      <c r="AB22" s="1171"/>
      <c r="AC22" s="1171"/>
      <c r="AD22" s="1171"/>
      <c r="AE22" s="1172"/>
      <c r="AF22" s="1109"/>
      <c r="AG22" s="1110"/>
      <c r="AH22" s="1110"/>
      <c r="AI22" s="1110"/>
      <c r="AJ22" s="1111"/>
      <c r="AK22" s="1166"/>
      <c r="AL22" s="1167"/>
      <c r="AM22" s="1167"/>
      <c r="AN22" s="1167"/>
      <c r="AO22" s="1167"/>
      <c r="AP22" s="1167"/>
      <c r="AQ22" s="1167"/>
      <c r="AR22" s="1167"/>
      <c r="AS22" s="1167"/>
      <c r="AT22" s="1167"/>
      <c r="AU22" s="1168"/>
      <c r="AV22" s="1168"/>
      <c r="AW22" s="1168"/>
      <c r="AX22" s="1168"/>
      <c r="AY22" s="1169"/>
      <c r="AZ22" s="1125" t="s">
        <v>
388</v>
      </c>
      <c r="BA22" s="1125"/>
      <c r="BB22" s="1125"/>
      <c r="BC22" s="1125"/>
      <c r="BD22" s="1126"/>
      <c r="BE22" s="253"/>
      <c r="BF22" s="253"/>
      <c r="BG22" s="253"/>
      <c r="BH22" s="253"/>
      <c r="BI22" s="253"/>
      <c r="BJ22" s="253"/>
      <c r="BK22" s="253"/>
      <c r="BL22" s="253"/>
      <c r="BM22" s="253"/>
      <c r="BN22" s="253"/>
      <c r="BO22" s="253"/>
      <c r="BP22" s="253"/>
      <c r="BQ22" s="261">
        <v>
16</v>
      </c>
      <c r="BR22" s="262"/>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3" t="s">
        <v>
389</v>
      </c>
      <c r="B23" s="1050" t="s">
        <v>
390</v>
      </c>
      <c r="C23" s="1051"/>
      <c r="D23" s="1051"/>
      <c r="E23" s="1051"/>
      <c r="F23" s="1051"/>
      <c r="G23" s="1051"/>
      <c r="H23" s="1051"/>
      <c r="I23" s="1051"/>
      <c r="J23" s="1051"/>
      <c r="K23" s="1051"/>
      <c r="L23" s="1051"/>
      <c r="M23" s="1051"/>
      <c r="N23" s="1051"/>
      <c r="O23" s="1051"/>
      <c r="P23" s="1052"/>
      <c r="Q23" s="1157">
        <v>
44385</v>
      </c>
      <c r="R23" s="1158"/>
      <c r="S23" s="1158"/>
      <c r="T23" s="1158"/>
      <c r="U23" s="1158"/>
      <c r="V23" s="1158">
        <v>
42329</v>
      </c>
      <c r="W23" s="1158"/>
      <c r="X23" s="1158"/>
      <c r="Y23" s="1158"/>
      <c r="Z23" s="1158"/>
      <c r="AA23" s="1158">
        <v>
2056</v>
      </c>
      <c r="AB23" s="1158"/>
      <c r="AC23" s="1158"/>
      <c r="AD23" s="1158"/>
      <c r="AE23" s="1159"/>
      <c r="AF23" s="1160">
        <v>
1723</v>
      </c>
      <c r="AG23" s="1158"/>
      <c r="AH23" s="1158"/>
      <c r="AI23" s="1158"/>
      <c r="AJ23" s="1161"/>
      <c r="AK23" s="1162"/>
      <c r="AL23" s="1163"/>
      <c r="AM23" s="1163"/>
      <c r="AN23" s="1163"/>
      <c r="AO23" s="1163"/>
      <c r="AP23" s="1158">
        <v>
24917</v>
      </c>
      <c r="AQ23" s="1158"/>
      <c r="AR23" s="1158"/>
      <c r="AS23" s="1158"/>
      <c r="AT23" s="1158"/>
      <c r="AU23" s="1164"/>
      <c r="AV23" s="1164"/>
      <c r="AW23" s="1164"/>
      <c r="AX23" s="1164"/>
      <c r="AY23" s="1165"/>
      <c r="AZ23" s="1154" t="s">
        <v>
391</v>
      </c>
      <c r="BA23" s="1155"/>
      <c r="BB23" s="1155"/>
      <c r="BC23" s="1155"/>
      <c r="BD23" s="1156"/>
      <c r="BE23" s="253"/>
      <c r="BF23" s="253"/>
      <c r="BG23" s="253"/>
      <c r="BH23" s="253"/>
      <c r="BI23" s="253"/>
      <c r="BJ23" s="253"/>
      <c r="BK23" s="253"/>
      <c r="BL23" s="253"/>
      <c r="BM23" s="253"/>
      <c r="BN23" s="253"/>
      <c r="BO23" s="253"/>
      <c r="BP23" s="253"/>
      <c r="BQ23" s="261">
        <v>
17</v>
      </c>
      <c r="BR23" s="262"/>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3" t="s">
        <v>
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1">
        <v>
18</v>
      </c>
      <c r="BR24" s="262"/>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2" t="s">
        <v>
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4"/>
      <c r="BP25" s="264"/>
      <c r="BQ25" s="261">
        <v>
19</v>
      </c>
      <c r="BR25" s="262"/>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
370</v>
      </c>
      <c r="B26" s="1086"/>
      <c r="C26" s="1086"/>
      <c r="D26" s="1086"/>
      <c r="E26" s="1086"/>
      <c r="F26" s="1086"/>
      <c r="G26" s="1086"/>
      <c r="H26" s="1086"/>
      <c r="I26" s="1086"/>
      <c r="J26" s="1086"/>
      <c r="K26" s="1086"/>
      <c r="L26" s="1086"/>
      <c r="M26" s="1086"/>
      <c r="N26" s="1086"/>
      <c r="O26" s="1086"/>
      <c r="P26" s="1087"/>
      <c r="Q26" s="1091" t="s">
        <v>
394</v>
      </c>
      <c r="R26" s="1092"/>
      <c r="S26" s="1092"/>
      <c r="T26" s="1092"/>
      <c r="U26" s="1093"/>
      <c r="V26" s="1091" t="s">
        <v>
395</v>
      </c>
      <c r="W26" s="1092"/>
      <c r="X26" s="1092"/>
      <c r="Y26" s="1092"/>
      <c r="Z26" s="1093"/>
      <c r="AA26" s="1091" t="s">
        <v>
396</v>
      </c>
      <c r="AB26" s="1092"/>
      <c r="AC26" s="1092"/>
      <c r="AD26" s="1092"/>
      <c r="AE26" s="1092"/>
      <c r="AF26" s="1148" t="s">
        <v>
397</v>
      </c>
      <c r="AG26" s="1098"/>
      <c r="AH26" s="1098"/>
      <c r="AI26" s="1098"/>
      <c r="AJ26" s="1149"/>
      <c r="AK26" s="1092" t="s">
        <v>
398</v>
      </c>
      <c r="AL26" s="1092"/>
      <c r="AM26" s="1092"/>
      <c r="AN26" s="1092"/>
      <c r="AO26" s="1093"/>
      <c r="AP26" s="1091" t="s">
        <v>
399</v>
      </c>
      <c r="AQ26" s="1092"/>
      <c r="AR26" s="1092"/>
      <c r="AS26" s="1092"/>
      <c r="AT26" s="1093"/>
      <c r="AU26" s="1091" t="s">
        <v>
400</v>
      </c>
      <c r="AV26" s="1092"/>
      <c r="AW26" s="1092"/>
      <c r="AX26" s="1092"/>
      <c r="AY26" s="1093"/>
      <c r="AZ26" s="1091" t="s">
        <v>
401</v>
      </c>
      <c r="BA26" s="1092"/>
      <c r="BB26" s="1092"/>
      <c r="BC26" s="1092"/>
      <c r="BD26" s="1093"/>
      <c r="BE26" s="1091" t="s">
        <v>
377</v>
      </c>
      <c r="BF26" s="1092"/>
      <c r="BG26" s="1092"/>
      <c r="BH26" s="1092"/>
      <c r="BI26" s="1107"/>
      <c r="BJ26" s="252"/>
      <c r="BK26" s="252"/>
      <c r="BL26" s="252"/>
      <c r="BM26" s="252"/>
      <c r="BN26" s="252"/>
      <c r="BO26" s="264"/>
      <c r="BP26" s="264"/>
      <c r="BQ26" s="261">
        <v>
20</v>
      </c>
      <c r="BR26" s="262"/>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0"/>
      <c r="AG27" s="1101"/>
      <c r="AH27" s="1101"/>
      <c r="AI27" s="1101"/>
      <c r="AJ27" s="1151"/>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4"/>
      <c r="BP27" s="264"/>
      <c r="BQ27" s="261">
        <v>
21</v>
      </c>
      <c r="BR27" s="262"/>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5">
        <v>
1</v>
      </c>
      <c r="B28" s="1138" t="s">
        <v>
402</v>
      </c>
      <c r="C28" s="1139"/>
      <c r="D28" s="1139"/>
      <c r="E28" s="1139"/>
      <c r="F28" s="1139"/>
      <c r="G28" s="1139"/>
      <c r="H28" s="1139"/>
      <c r="I28" s="1139"/>
      <c r="J28" s="1139"/>
      <c r="K28" s="1139"/>
      <c r="L28" s="1139"/>
      <c r="M28" s="1139"/>
      <c r="N28" s="1139"/>
      <c r="O28" s="1139"/>
      <c r="P28" s="1140"/>
      <c r="Q28" s="1141">
        <v>
11662</v>
      </c>
      <c r="R28" s="1142"/>
      <c r="S28" s="1142"/>
      <c r="T28" s="1142"/>
      <c r="U28" s="1142"/>
      <c r="V28" s="1142">
        <v>
11606</v>
      </c>
      <c r="W28" s="1142"/>
      <c r="X28" s="1142"/>
      <c r="Y28" s="1142"/>
      <c r="Z28" s="1142"/>
      <c r="AA28" s="1142">
        <v>
56</v>
      </c>
      <c r="AB28" s="1142"/>
      <c r="AC28" s="1142"/>
      <c r="AD28" s="1142"/>
      <c r="AE28" s="1143"/>
      <c r="AF28" s="1144">
        <v>
56</v>
      </c>
      <c r="AG28" s="1142"/>
      <c r="AH28" s="1142"/>
      <c r="AI28" s="1142"/>
      <c r="AJ28" s="1145"/>
      <c r="AK28" s="1146">
        <v>
1251</v>
      </c>
      <c r="AL28" s="1147"/>
      <c r="AM28" s="1147"/>
      <c r="AN28" s="1147"/>
      <c r="AO28" s="1147"/>
      <c r="AP28" s="1147" t="s">
        <v>
505</v>
      </c>
      <c r="AQ28" s="1147"/>
      <c r="AR28" s="1147"/>
      <c r="AS28" s="1147"/>
      <c r="AT28" s="1147"/>
      <c r="AU28" s="1147" t="s">
        <v>
505</v>
      </c>
      <c r="AV28" s="1147"/>
      <c r="AW28" s="1147"/>
      <c r="AX28" s="1147"/>
      <c r="AY28" s="1147"/>
      <c r="AZ28" s="1210" t="s">
        <v>
505</v>
      </c>
      <c r="BA28" s="1210"/>
      <c r="BB28" s="1210"/>
      <c r="BC28" s="1210"/>
      <c r="BD28" s="1210"/>
      <c r="BE28" s="1136"/>
      <c r="BF28" s="1136"/>
      <c r="BG28" s="1136"/>
      <c r="BH28" s="1136"/>
      <c r="BI28" s="1137"/>
      <c r="BJ28" s="252"/>
      <c r="BK28" s="252"/>
      <c r="BL28" s="252"/>
      <c r="BM28" s="252"/>
      <c r="BN28" s="252"/>
      <c r="BO28" s="264"/>
      <c r="BP28" s="264"/>
      <c r="BQ28" s="261">
        <v>
22</v>
      </c>
      <c r="BR28" s="262"/>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5">
        <v>
2</v>
      </c>
      <c r="B29" s="1127" t="s">
        <v>
403</v>
      </c>
      <c r="C29" s="1128"/>
      <c r="D29" s="1128"/>
      <c r="E29" s="1128"/>
      <c r="F29" s="1128"/>
      <c r="G29" s="1128"/>
      <c r="H29" s="1128"/>
      <c r="I29" s="1128"/>
      <c r="J29" s="1128"/>
      <c r="K29" s="1128"/>
      <c r="L29" s="1128"/>
      <c r="M29" s="1128"/>
      <c r="N29" s="1128"/>
      <c r="O29" s="1128"/>
      <c r="P29" s="1129"/>
      <c r="Q29" s="1133">
        <v>
9444</v>
      </c>
      <c r="R29" s="1134"/>
      <c r="S29" s="1134"/>
      <c r="T29" s="1134"/>
      <c r="U29" s="1134"/>
      <c r="V29" s="1134">
        <v>
9425</v>
      </c>
      <c r="W29" s="1134"/>
      <c r="X29" s="1134"/>
      <c r="Y29" s="1134"/>
      <c r="Z29" s="1134"/>
      <c r="AA29" s="1134">
        <v>
19</v>
      </c>
      <c r="AB29" s="1134"/>
      <c r="AC29" s="1134"/>
      <c r="AD29" s="1134"/>
      <c r="AE29" s="1135"/>
      <c r="AF29" s="1109">
        <v>
19</v>
      </c>
      <c r="AG29" s="1110"/>
      <c r="AH29" s="1110"/>
      <c r="AI29" s="1110"/>
      <c r="AJ29" s="1111"/>
      <c r="AK29" s="803">
        <v>
1558</v>
      </c>
      <c r="AL29" s="840"/>
      <c r="AM29" s="840"/>
      <c r="AN29" s="840"/>
      <c r="AO29" s="840"/>
      <c r="AP29" s="840" t="s">
        <v>
505</v>
      </c>
      <c r="AQ29" s="840"/>
      <c r="AR29" s="840"/>
      <c r="AS29" s="840"/>
      <c r="AT29" s="840"/>
      <c r="AU29" s="840" t="s">
        <v>
505</v>
      </c>
      <c r="AV29" s="840"/>
      <c r="AW29" s="840"/>
      <c r="AX29" s="840"/>
      <c r="AY29" s="840"/>
      <c r="AZ29" s="1132" t="s">
        <v>
505</v>
      </c>
      <c r="BA29" s="1132"/>
      <c r="BB29" s="1132"/>
      <c r="BC29" s="1132"/>
      <c r="BD29" s="1132"/>
      <c r="BE29" s="1122"/>
      <c r="BF29" s="1122"/>
      <c r="BG29" s="1122"/>
      <c r="BH29" s="1122"/>
      <c r="BI29" s="1123"/>
      <c r="BJ29" s="252"/>
      <c r="BK29" s="252"/>
      <c r="BL29" s="252"/>
      <c r="BM29" s="252"/>
      <c r="BN29" s="252"/>
      <c r="BO29" s="264"/>
      <c r="BP29" s="264"/>
      <c r="BQ29" s="261">
        <v>
23</v>
      </c>
      <c r="BR29" s="262"/>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5">
        <v>
3</v>
      </c>
      <c r="B30" s="1127" t="s">
        <v>
404</v>
      </c>
      <c r="C30" s="1128"/>
      <c r="D30" s="1128"/>
      <c r="E30" s="1128"/>
      <c r="F30" s="1128"/>
      <c r="G30" s="1128"/>
      <c r="H30" s="1128"/>
      <c r="I30" s="1128"/>
      <c r="J30" s="1128"/>
      <c r="K30" s="1128"/>
      <c r="L30" s="1128"/>
      <c r="M30" s="1128"/>
      <c r="N30" s="1128"/>
      <c r="O30" s="1128"/>
      <c r="P30" s="1129"/>
      <c r="Q30" s="1133">
        <v>
3238</v>
      </c>
      <c r="R30" s="1134"/>
      <c r="S30" s="1134"/>
      <c r="T30" s="1134"/>
      <c r="U30" s="1134"/>
      <c r="V30" s="1134">
        <v>
3136</v>
      </c>
      <c r="W30" s="1134"/>
      <c r="X30" s="1134"/>
      <c r="Y30" s="1134"/>
      <c r="Z30" s="1134"/>
      <c r="AA30" s="1134">
        <v>
102</v>
      </c>
      <c r="AB30" s="1134"/>
      <c r="AC30" s="1134"/>
      <c r="AD30" s="1134"/>
      <c r="AE30" s="1135"/>
      <c r="AF30" s="1109">
        <v>
102</v>
      </c>
      <c r="AG30" s="1110"/>
      <c r="AH30" s="1110"/>
      <c r="AI30" s="1110"/>
      <c r="AJ30" s="1111"/>
      <c r="AK30" s="803">
        <v>
1582</v>
      </c>
      <c r="AL30" s="840"/>
      <c r="AM30" s="840"/>
      <c r="AN30" s="840"/>
      <c r="AO30" s="840"/>
      <c r="AP30" s="840" t="s">
        <v>
505</v>
      </c>
      <c r="AQ30" s="840"/>
      <c r="AR30" s="840"/>
      <c r="AS30" s="840"/>
      <c r="AT30" s="840"/>
      <c r="AU30" s="840" t="s">
        <v>
505</v>
      </c>
      <c r="AV30" s="840"/>
      <c r="AW30" s="840"/>
      <c r="AX30" s="840"/>
      <c r="AY30" s="840"/>
      <c r="AZ30" s="1132" t="s">
        <v>
505</v>
      </c>
      <c r="BA30" s="1132"/>
      <c r="BB30" s="1132"/>
      <c r="BC30" s="1132"/>
      <c r="BD30" s="1132"/>
      <c r="BE30" s="1122"/>
      <c r="BF30" s="1122"/>
      <c r="BG30" s="1122"/>
      <c r="BH30" s="1122"/>
      <c r="BI30" s="1123"/>
      <c r="BJ30" s="252"/>
      <c r="BK30" s="252"/>
      <c r="BL30" s="252"/>
      <c r="BM30" s="252"/>
      <c r="BN30" s="252"/>
      <c r="BO30" s="264"/>
      <c r="BP30" s="264"/>
      <c r="BQ30" s="261">
        <v>
24</v>
      </c>
      <c r="BR30" s="262"/>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5">
        <v>
4</v>
      </c>
      <c r="B31" s="1127" t="s">
        <v>
405</v>
      </c>
      <c r="C31" s="1128"/>
      <c r="D31" s="1128"/>
      <c r="E31" s="1128"/>
      <c r="F31" s="1128"/>
      <c r="G31" s="1128"/>
      <c r="H31" s="1128"/>
      <c r="I31" s="1128"/>
      <c r="J31" s="1128"/>
      <c r="K31" s="1128"/>
      <c r="L31" s="1128"/>
      <c r="M31" s="1128"/>
      <c r="N31" s="1128"/>
      <c r="O31" s="1128"/>
      <c r="P31" s="1129"/>
      <c r="Q31" s="1133">
        <v>
2392</v>
      </c>
      <c r="R31" s="1134"/>
      <c r="S31" s="1134"/>
      <c r="T31" s="1134"/>
      <c r="U31" s="1134"/>
      <c r="V31" s="1134">
        <v>
2204</v>
      </c>
      <c r="W31" s="1134"/>
      <c r="X31" s="1134"/>
      <c r="Y31" s="1134"/>
      <c r="Z31" s="1134"/>
      <c r="AA31" s="1134">
        <v>
188</v>
      </c>
      <c r="AB31" s="1134"/>
      <c r="AC31" s="1134"/>
      <c r="AD31" s="1134"/>
      <c r="AE31" s="1135"/>
      <c r="AF31" s="1109">
        <v>
188</v>
      </c>
      <c r="AG31" s="1110"/>
      <c r="AH31" s="1110"/>
      <c r="AI31" s="1110"/>
      <c r="AJ31" s="1111"/>
      <c r="AK31" s="803">
        <v>
671</v>
      </c>
      <c r="AL31" s="840"/>
      <c r="AM31" s="840"/>
      <c r="AN31" s="840"/>
      <c r="AO31" s="840"/>
      <c r="AP31" s="840">
        <v>
6645</v>
      </c>
      <c r="AQ31" s="840"/>
      <c r="AR31" s="840"/>
      <c r="AS31" s="840"/>
      <c r="AT31" s="840"/>
      <c r="AU31" s="840">
        <v>
3249</v>
      </c>
      <c r="AV31" s="840"/>
      <c r="AW31" s="840"/>
      <c r="AX31" s="840"/>
      <c r="AY31" s="840"/>
      <c r="AZ31" s="1132" t="s">
        <v>
505</v>
      </c>
      <c r="BA31" s="1132"/>
      <c r="BB31" s="1132"/>
      <c r="BC31" s="1132"/>
      <c r="BD31" s="1132"/>
      <c r="BE31" s="1122" t="s">
        <v>
566</v>
      </c>
      <c r="BF31" s="1122"/>
      <c r="BG31" s="1122"/>
      <c r="BH31" s="1122"/>
      <c r="BI31" s="1123"/>
      <c r="BJ31" s="252"/>
      <c r="BK31" s="252"/>
      <c r="BL31" s="252"/>
      <c r="BM31" s="252"/>
      <c r="BN31" s="252"/>
      <c r="BO31" s="264"/>
      <c r="BP31" s="264"/>
      <c r="BQ31" s="261">
        <v>
25</v>
      </c>
      <c r="BR31" s="262"/>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5">
        <v>
5</v>
      </c>
      <c r="B32" s="1127"/>
      <c r="C32" s="1128"/>
      <c r="D32" s="1128"/>
      <c r="E32" s="1128"/>
      <c r="F32" s="1128"/>
      <c r="G32" s="1128"/>
      <c r="H32" s="1128"/>
      <c r="I32" s="1128"/>
      <c r="J32" s="1128"/>
      <c r="K32" s="1128"/>
      <c r="L32" s="1128"/>
      <c r="M32" s="1128"/>
      <c r="N32" s="1128"/>
      <c r="O32" s="1128"/>
      <c r="P32" s="1129"/>
      <c r="Q32" s="1133"/>
      <c r="R32" s="1134"/>
      <c r="S32" s="1134"/>
      <c r="T32" s="1134"/>
      <c r="U32" s="1134"/>
      <c r="V32" s="1134"/>
      <c r="W32" s="1134"/>
      <c r="X32" s="1134"/>
      <c r="Y32" s="1134"/>
      <c r="Z32" s="1134"/>
      <c r="AA32" s="1134"/>
      <c r="AB32" s="1134"/>
      <c r="AC32" s="1134"/>
      <c r="AD32" s="1134"/>
      <c r="AE32" s="1135"/>
      <c r="AF32" s="1109"/>
      <c r="AG32" s="1110"/>
      <c r="AH32" s="1110"/>
      <c r="AI32" s="1110"/>
      <c r="AJ32" s="1111"/>
      <c r="AK32" s="803"/>
      <c r="AL32" s="840"/>
      <c r="AM32" s="840"/>
      <c r="AN32" s="840"/>
      <c r="AO32" s="840"/>
      <c r="AP32" s="840"/>
      <c r="AQ32" s="840"/>
      <c r="AR32" s="840"/>
      <c r="AS32" s="840"/>
      <c r="AT32" s="840"/>
      <c r="AU32" s="840"/>
      <c r="AV32" s="840"/>
      <c r="AW32" s="840"/>
      <c r="AX32" s="840"/>
      <c r="AY32" s="840"/>
      <c r="AZ32" s="1132"/>
      <c r="BA32" s="1132"/>
      <c r="BB32" s="1132"/>
      <c r="BC32" s="1132"/>
      <c r="BD32" s="1132"/>
      <c r="BE32" s="1122"/>
      <c r="BF32" s="1122"/>
      <c r="BG32" s="1122"/>
      <c r="BH32" s="1122"/>
      <c r="BI32" s="1123"/>
      <c r="BJ32" s="252"/>
      <c r="BK32" s="252"/>
      <c r="BL32" s="252"/>
      <c r="BM32" s="252"/>
      <c r="BN32" s="252"/>
      <c r="BO32" s="264"/>
      <c r="BP32" s="264"/>
      <c r="BQ32" s="261">
        <v>
26</v>
      </c>
      <c r="BR32" s="262"/>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5">
        <v>
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803"/>
      <c r="AL33" s="840"/>
      <c r="AM33" s="840"/>
      <c r="AN33" s="840"/>
      <c r="AO33" s="840"/>
      <c r="AP33" s="840"/>
      <c r="AQ33" s="840"/>
      <c r="AR33" s="840"/>
      <c r="AS33" s="840"/>
      <c r="AT33" s="840"/>
      <c r="AU33" s="840"/>
      <c r="AV33" s="840"/>
      <c r="AW33" s="840"/>
      <c r="AX33" s="840"/>
      <c r="AY33" s="840"/>
      <c r="AZ33" s="1132"/>
      <c r="BA33" s="1132"/>
      <c r="BB33" s="1132"/>
      <c r="BC33" s="1132"/>
      <c r="BD33" s="1132"/>
      <c r="BE33" s="1122"/>
      <c r="BF33" s="1122"/>
      <c r="BG33" s="1122"/>
      <c r="BH33" s="1122"/>
      <c r="BI33" s="1123"/>
      <c r="BJ33" s="252"/>
      <c r="BK33" s="252"/>
      <c r="BL33" s="252"/>
      <c r="BM33" s="252"/>
      <c r="BN33" s="252"/>
      <c r="BO33" s="264"/>
      <c r="BP33" s="264"/>
      <c r="BQ33" s="261">
        <v>
27</v>
      </c>
      <c r="BR33" s="262"/>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5">
        <v>
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803"/>
      <c r="AL34" s="840"/>
      <c r="AM34" s="840"/>
      <c r="AN34" s="840"/>
      <c r="AO34" s="840"/>
      <c r="AP34" s="840"/>
      <c r="AQ34" s="840"/>
      <c r="AR34" s="840"/>
      <c r="AS34" s="840"/>
      <c r="AT34" s="840"/>
      <c r="AU34" s="840"/>
      <c r="AV34" s="840"/>
      <c r="AW34" s="840"/>
      <c r="AX34" s="840"/>
      <c r="AY34" s="840"/>
      <c r="AZ34" s="1132"/>
      <c r="BA34" s="1132"/>
      <c r="BB34" s="1132"/>
      <c r="BC34" s="1132"/>
      <c r="BD34" s="1132"/>
      <c r="BE34" s="1122"/>
      <c r="BF34" s="1122"/>
      <c r="BG34" s="1122"/>
      <c r="BH34" s="1122"/>
      <c r="BI34" s="1123"/>
      <c r="BJ34" s="252"/>
      <c r="BK34" s="252"/>
      <c r="BL34" s="252"/>
      <c r="BM34" s="252"/>
      <c r="BN34" s="252"/>
      <c r="BO34" s="264"/>
      <c r="BP34" s="264"/>
      <c r="BQ34" s="261">
        <v>
28</v>
      </c>
      <c r="BR34" s="262"/>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5">
        <v>
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803"/>
      <c r="AL35" s="840"/>
      <c r="AM35" s="840"/>
      <c r="AN35" s="840"/>
      <c r="AO35" s="840"/>
      <c r="AP35" s="840"/>
      <c r="AQ35" s="840"/>
      <c r="AR35" s="840"/>
      <c r="AS35" s="840"/>
      <c r="AT35" s="840"/>
      <c r="AU35" s="840"/>
      <c r="AV35" s="840"/>
      <c r="AW35" s="840"/>
      <c r="AX35" s="840"/>
      <c r="AY35" s="840"/>
      <c r="AZ35" s="1132"/>
      <c r="BA35" s="1132"/>
      <c r="BB35" s="1132"/>
      <c r="BC35" s="1132"/>
      <c r="BD35" s="1132"/>
      <c r="BE35" s="1122"/>
      <c r="BF35" s="1122"/>
      <c r="BG35" s="1122"/>
      <c r="BH35" s="1122"/>
      <c r="BI35" s="1123"/>
      <c r="BJ35" s="252"/>
      <c r="BK35" s="252"/>
      <c r="BL35" s="252"/>
      <c r="BM35" s="252"/>
      <c r="BN35" s="252"/>
      <c r="BO35" s="264"/>
      <c r="BP35" s="264"/>
      <c r="BQ35" s="261">
        <v>
29</v>
      </c>
      <c r="BR35" s="262"/>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5">
        <v>
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803"/>
      <c r="AL36" s="840"/>
      <c r="AM36" s="840"/>
      <c r="AN36" s="840"/>
      <c r="AO36" s="840"/>
      <c r="AP36" s="840"/>
      <c r="AQ36" s="840"/>
      <c r="AR36" s="840"/>
      <c r="AS36" s="840"/>
      <c r="AT36" s="840"/>
      <c r="AU36" s="840"/>
      <c r="AV36" s="840"/>
      <c r="AW36" s="840"/>
      <c r="AX36" s="840"/>
      <c r="AY36" s="840"/>
      <c r="AZ36" s="1132"/>
      <c r="BA36" s="1132"/>
      <c r="BB36" s="1132"/>
      <c r="BC36" s="1132"/>
      <c r="BD36" s="1132"/>
      <c r="BE36" s="1122"/>
      <c r="BF36" s="1122"/>
      <c r="BG36" s="1122"/>
      <c r="BH36" s="1122"/>
      <c r="BI36" s="1123"/>
      <c r="BJ36" s="252"/>
      <c r="BK36" s="252"/>
      <c r="BL36" s="252"/>
      <c r="BM36" s="252"/>
      <c r="BN36" s="252"/>
      <c r="BO36" s="264"/>
      <c r="BP36" s="264"/>
      <c r="BQ36" s="261">
        <v>
30</v>
      </c>
      <c r="BR36" s="262"/>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5">
        <v>
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803"/>
      <c r="AL37" s="840"/>
      <c r="AM37" s="840"/>
      <c r="AN37" s="840"/>
      <c r="AO37" s="840"/>
      <c r="AP37" s="840"/>
      <c r="AQ37" s="840"/>
      <c r="AR37" s="840"/>
      <c r="AS37" s="840"/>
      <c r="AT37" s="840"/>
      <c r="AU37" s="840"/>
      <c r="AV37" s="840"/>
      <c r="AW37" s="840"/>
      <c r="AX37" s="840"/>
      <c r="AY37" s="840"/>
      <c r="AZ37" s="1132"/>
      <c r="BA37" s="1132"/>
      <c r="BB37" s="1132"/>
      <c r="BC37" s="1132"/>
      <c r="BD37" s="1132"/>
      <c r="BE37" s="1122"/>
      <c r="BF37" s="1122"/>
      <c r="BG37" s="1122"/>
      <c r="BH37" s="1122"/>
      <c r="BI37" s="1123"/>
      <c r="BJ37" s="252"/>
      <c r="BK37" s="252"/>
      <c r="BL37" s="252"/>
      <c r="BM37" s="252"/>
      <c r="BN37" s="252"/>
      <c r="BO37" s="264"/>
      <c r="BP37" s="264"/>
      <c r="BQ37" s="261">
        <v>
31</v>
      </c>
      <c r="BR37" s="262"/>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5">
        <v>
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803"/>
      <c r="AL38" s="840"/>
      <c r="AM38" s="840"/>
      <c r="AN38" s="840"/>
      <c r="AO38" s="840"/>
      <c r="AP38" s="840"/>
      <c r="AQ38" s="840"/>
      <c r="AR38" s="840"/>
      <c r="AS38" s="840"/>
      <c r="AT38" s="840"/>
      <c r="AU38" s="840"/>
      <c r="AV38" s="840"/>
      <c r="AW38" s="840"/>
      <c r="AX38" s="840"/>
      <c r="AY38" s="840"/>
      <c r="AZ38" s="1132"/>
      <c r="BA38" s="1132"/>
      <c r="BB38" s="1132"/>
      <c r="BC38" s="1132"/>
      <c r="BD38" s="1132"/>
      <c r="BE38" s="1122"/>
      <c r="BF38" s="1122"/>
      <c r="BG38" s="1122"/>
      <c r="BH38" s="1122"/>
      <c r="BI38" s="1123"/>
      <c r="BJ38" s="252"/>
      <c r="BK38" s="252"/>
      <c r="BL38" s="252"/>
      <c r="BM38" s="252"/>
      <c r="BN38" s="252"/>
      <c r="BO38" s="264"/>
      <c r="BP38" s="264"/>
      <c r="BQ38" s="261">
        <v>
32</v>
      </c>
      <c r="BR38" s="262"/>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5">
        <v>
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803"/>
      <c r="AL39" s="840"/>
      <c r="AM39" s="840"/>
      <c r="AN39" s="840"/>
      <c r="AO39" s="840"/>
      <c r="AP39" s="840"/>
      <c r="AQ39" s="840"/>
      <c r="AR39" s="840"/>
      <c r="AS39" s="840"/>
      <c r="AT39" s="840"/>
      <c r="AU39" s="840"/>
      <c r="AV39" s="840"/>
      <c r="AW39" s="840"/>
      <c r="AX39" s="840"/>
      <c r="AY39" s="840"/>
      <c r="AZ39" s="1132"/>
      <c r="BA39" s="1132"/>
      <c r="BB39" s="1132"/>
      <c r="BC39" s="1132"/>
      <c r="BD39" s="1132"/>
      <c r="BE39" s="1122"/>
      <c r="BF39" s="1122"/>
      <c r="BG39" s="1122"/>
      <c r="BH39" s="1122"/>
      <c r="BI39" s="1123"/>
      <c r="BJ39" s="252"/>
      <c r="BK39" s="252"/>
      <c r="BL39" s="252"/>
      <c r="BM39" s="252"/>
      <c r="BN39" s="252"/>
      <c r="BO39" s="264"/>
      <c r="BP39" s="264"/>
      <c r="BQ39" s="261">
        <v>
33</v>
      </c>
      <c r="BR39" s="262"/>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0">
        <v>
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803"/>
      <c r="AL40" s="840"/>
      <c r="AM40" s="840"/>
      <c r="AN40" s="840"/>
      <c r="AO40" s="840"/>
      <c r="AP40" s="840"/>
      <c r="AQ40" s="840"/>
      <c r="AR40" s="840"/>
      <c r="AS40" s="840"/>
      <c r="AT40" s="840"/>
      <c r="AU40" s="840"/>
      <c r="AV40" s="840"/>
      <c r="AW40" s="840"/>
      <c r="AX40" s="840"/>
      <c r="AY40" s="840"/>
      <c r="AZ40" s="1132"/>
      <c r="BA40" s="1132"/>
      <c r="BB40" s="1132"/>
      <c r="BC40" s="1132"/>
      <c r="BD40" s="1132"/>
      <c r="BE40" s="1122"/>
      <c r="BF40" s="1122"/>
      <c r="BG40" s="1122"/>
      <c r="BH40" s="1122"/>
      <c r="BI40" s="1123"/>
      <c r="BJ40" s="252"/>
      <c r="BK40" s="252"/>
      <c r="BL40" s="252"/>
      <c r="BM40" s="252"/>
      <c r="BN40" s="252"/>
      <c r="BO40" s="264"/>
      <c r="BP40" s="264"/>
      <c r="BQ40" s="261">
        <v>
34</v>
      </c>
      <c r="BR40" s="262"/>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0">
        <v>
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803"/>
      <c r="AL41" s="840"/>
      <c r="AM41" s="840"/>
      <c r="AN41" s="840"/>
      <c r="AO41" s="840"/>
      <c r="AP41" s="840"/>
      <c r="AQ41" s="840"/>
      <c r="AR41" s="840"/>
      <c r="AS41" s="840"/>
      <c r="AT41" s="840"/>
      <c r="AU41" s="840"/>
      <c r="AV41" s="840"/>
      <c r="AW41" s="840"/>
      <c r="AX41" s="840"/>
      <c r="AY41" s="840"/>
      <c r="AZ41" s="1132"/>
      <c r="BA41" s="1132"/>
      <c r="BB41" s="1132"/>
      <c r="BC41" s="1132"/>
      <c r="BD41" s="1132"/>
      <c r="BE41" s="1122"/>
      <c r="BF41" s="1122"/>
      <c r="BG41" s="1122"/>
      <c r="BH41" s="1122"/>
      <c r="BI41" s="1123"/>
      <c r="BJ41" s="252"/>
      <c r="BK41" s="252"/>
      <c r="BL41" s="252"/>
      <c r="BM41" s="252"/>
      <c r="BN41" s="252"/>
      <c r="BO41" s="264"/>
      <c r="BP41" s="264"/>
      <c r="BQ41" s="261">
        <v>
35</v>
      </c>
      <c r="BR41" s="262"/>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0">
        <v>
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803"/>
      <c r="AL42" s="840"/>
      <c r="AM42" s="840"/>
      <c r="AN42" s="840"/>
      <c r="AO42" s="840"/>
      <c r="AP42" s="840"/>
      <c r="AQ42" s="840"/>
      <c r="AR42" s="840"/>
      <c r="AS42" s="840"/>
      <c r="AT42" s="840"/>
      <c r="AU42" s="840"/>
      <c r="AV42" s="840"/>
      <c r="AW42" s="840"/>
      <c r="AX42" s="840"/>
      <c r="AY42" s="840"/>
      <c r="AZ42" s="1132"/>
      <c r="BA42" s="1132"/>
      <c r="BB42" s="1132"/>
      <c r="BC42" s="1132"/>
      <c r="BD42" s="1132"/>
      <c r="BE42" s="1122"/>
      <c r="BF42" s="1122"/>
      <c r="BG42" s="1122"/>
      <c r="BH42" s="1122"/>
      <c r="BI42" s="1123"/>
      <c r="BJ42" s="252"/>
      <c r="BK42" s="252"/>
      <c r="BL42" s="252"/>
      <c r="BM42" s="252"/>
      <c r="BN42" s="252"/>
      <c r="BO42" s="264"/>
      <c r="BP42" s="264"/>
      <c r="BQ42" s="261">
        <v>
36</v>
      </c>
      <c r="BR42" s="262"/>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0">
        <v>
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803"/>
      <c r="AL43" s="840"/>
      <c r="AM43" s="840"/>
      <c r="AN43" s="840"/>
      <c r="AO43" s="840"/>
      <c r="AP43" s="840"/>
      <c r="AQ43" s="840"/>
      <c r="AR43" s="840"/>
      <c r="AS43" s="840"/>
      <c r="AT43" s="840"/>
      <c r="AU43" s="840"/>
      <c r="AV43" s="840"/>
      <c r="AW43" s="840"/>
      <c r="AX43" s="840"/>
      <c r="AY43" s="840"/>
      <c r="AZ43" s="1132"/>
      <c r="BA43" s="1132"/>
      <c r="BB43" s="1132"/>
      <c r="BC43" s="1132"/>
      <c r="BD43" s="1132"/>
      <c r="BE43" s="1122"/>
      <c r="BF43" s="1122"/>
      <c r="BG43" s="1122"/>
      <c r="BH43" s="1122"/>
      <c r="BI43" s="1123"/>
      <c r="BJ43" s="252"/>
      <c r="BK43" s="252"/>
      <c r="BL43" s="252"/>
      <c r="BM43" s="252"/>
      <c r="BN43" s="252"/>
      <c r="BO43" s="264"/>
      <c r="BP43" s="264"/>
      <c r="BQ43" s="261">
        <v>
37</v>
      </c>
      <c r="BR43" s="262"/>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0">
        <v>
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803"/>
      <c r="AL44" s="840"/>
      <c r="AM44" s="840"/>
      <c r="AN44" s="840"/>
      <c r="AO44" s="840"/>
      <c r="AP44" s="840"/>
      <c r="AQ44" s="840"/>
      <c r="AR44" s="840"/>
      <c r="AS44" s="840"/>
      <c r="AT44" s="840"/>
      <c r="AU44" s="840"/>
      <c r="AV44" s="840"/>
      <c r="AW44" s="840"/>
      <c r="AX44" s="840"/>
      <c r="AY44" s="840"/>
      <c r="AZ44" s="1132"/>
      <c r="BA44" s="1132"/>
      <c r="BB44" s="1132"/>
      <c r="BC44" s="1132"/>
      <c r="BD44" s="1132"/>
      <c r="BE44" s="1122"/>
      <c r="BF44" s="1122"/>
      <c r="BG44" s="1122"/>
      <c r="BH44" s="1122"/>
      <c r="BI44" s="1123"/>
      <c r="BJ44" s="252"/>
      <c r="BK44" s="252"/>
      <c r="BL44" s="252"/>
      <c r="BM44" s="252"/>
      <c r="BN44" s="252"/>
      <c r="BO44" s="264"/>
      <c r="BP44" s="264"/>
      <c r="BQ44" s="261">
        <v>
38</v>
      </c>
      <c r="BR44" s="262"/>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0">
        <v>
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803"/>
      <c r="AL45" s="840"/>
      <c r="AM45" s="840"/>
      <c r="AN45" s="840"/>
      <c r="AO45" s="840"/>
      <c r="AP45" s="840"/>
      <c r="AQ45" s="840"/>
      <c r="AR45" s="840"/>
      <c r="AS45" s="840"/>
      <c r="AT45" s="840"/>
      <c r="AU45" s="840"/>
      <c r="AV45" s="840"/>
      <c r="AW45" s="840"/>
      <c r="AX45" s="840"/>
      <c r="AY45" s="840"/>
      <c r="AZ45" s="1132"/>
      <c r="BA45" s="1132"/>
      <c r="BB45" s="1132"/>
      <c r="BC45" s="1132"/>
      <c r="BD45" s="1132"/>
      <c r="BE45" s="1122"/>
      <c r="BF45" s="1122"/>
      <c r="BG45" s="1122"/>
      <c r="BH45" s="1122"/>
      <c r="BI45" s="1123"/>
      <c r="BJ45" s="252"/>
      <c r="BK45" s="252"/>
      <c r="BL45" s="252"/>
      <c r="BM45" s="252"/>
      <c r="BN45" s="252"/>
      <c r="BO45" s="264"/>
      <c r="BP45" s="264"/>
      <c r="BQ45" s="261">
        <v>
39</v>
      </c>
      <c r="BR45" s="262"/>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0">
        <v>
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803"/>
      <c r="AL46" s="840"/>
      <c r="AM46" s="840"/>
      <c r="AN46" s="840"/>
      <c r="AO46" s="840"/>
      <c r="AP46" s="840"/>
      <c r="AQ46" s="840"/>
      <c r="AR46" s="840"/>
      <c r="AS46" s="840"/>
      <c r="AT46" s="840"/>
      <c r="AU46" s="840"/>
      <c r="AV46" s="840"/>
      <c r="AW46" s="840"/>
      <c r="AX46" s="840"/>
      <c r="AY46" s="840"/>
      <c r="AZ46" s="1132"/>
      <c r="BA46" s="1132"/>
      <c r="BB46" s="1132"/>
      <c r="BC46" s="1132"/>
      <c r="BD46" s="1132"/>
      <c r="BE46" s="1122"/>
      <c r="BF46" s="1122"/>
      <c r="BG46" s="1122"/>
      <c r="BH46" s="1122"/>
      <c r="BI46" s="1123"/>
      <c r="BJ46" s="252"/>
      <c r="BK46" s="252"/>
      <c r="BL46" s="252"/>
      <c r="BM46" s="252"/>
      <c r="BN46" s="252"/>
      <c r="BO46" s="264"/>
      <c r="BP46" s="264"/>
      <c r="BQ46" s="261">
        <v>
40</v>
      </c>
      <c r="BR46" s="262"/>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0">
        <v>
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803"/>
      <c r="AL47" s="840"/>
      <c r="AM47" s="840"/>
      <c r="AN47" s="840"/>
      <c r="AO47" s="840"/>
      <c r="AP47" s="840"/>
      <c r="AQ47" s="840"/>
      <c r="AR47" s="840"/>
      <c r="AS47" s="840"/>
      <c r="AT47" s="840"/>
      <c r="AU47" s="840"/>
      <c r="AV47" s="840"/>
      <c r="AW47" s="840"/>
      <c r="AX47" s="840"/>
      <c r="AY47" s="840"/>
      <c r="AZ47" s="1132"/>
      <c r="BA47" s="1132"/>
      <c r="BB47" s="1132"/>
      <c r="BC47" s="1132"/>
      <c r="BD47" s="1132"/>
      <c r="BE47" s="1122"/>
      <c r="BF47" s="1122"/>
      <c r="BG47" s="1122"/>
      <c r="BH47" s="1122"/>
      <c r="BI47" s="1123"/>
      <c r="BJ47" s="252"/>
      <c r="BK47" s="252"/>
      <c r="BL47" s="252"/>
      <c r="BM47" s="252"/>
      <c r="BN47" s="252"/>
      <c r="BO47" s="264"/>
      <c r="BP47" s="264"/>
      <c r="BQ47" s="261">
        <v>
41</v>
      </c>
      <c r="BR47" s="262"/>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0">
        <v>
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803"/>
      <c r="AL48" s="840"/>
      <c r="AM48" s="840"/>
      <c r="AN48" s="840"/>
      <c r="AO48" s="840"/>
      <c r="AP48" s="840"/>
      <c r="AQ48" s="840"/>
      <c r="AR48" s="840"/>
      <c r="AS48" s="840"/>
      <c r="AT48" s="840"/>
      <c r="AU48" s="840"/>
      <c r="AV48" s="840"/>
      <c r="AW48" s="840"/>
      <c r="AX48" s="840"/>
      <c r="AY48" s="840"/>
      <c r="AZ48" s="1132"/>
      <c r="BA48" s="1132"/>
      <c r="BB48" s="1132"/>
      <c r="BC48" s="1132"/>
      <c r="BD48" s="1132"/>
      <c r="BE48" s="1122"/>
      <c r="BF48" s="1122"/>
      <c r="BG48" s="1122"/>
      <c r="BH48" s="1122"/>
      <c r="BI48" s="1123"/>
      <c r="BJ48" s="252"/>
      <c r="BK48" s="252"/>
      <c r="BL48" s="252"/>
      <c r="BM48" s="252"/>
      <c r="BN48" s="252"/>
      <c r="BO48" s="264"/>
      <c r="BP48" s="264"/>
      <c r="BQ48" s="261">
        <v>
42</v>
      </c>
      <c r="BR48" s="262"/>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0">
        <v>
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803"/>
      <c r="AL49" s="840"/>
      <c r="AM49" s="840"/>
      <c r="AN49" s="840"/>
      <c r="AO49" s="840"/>
      <c r="AP49" s="840"/>
      <c r="AQ49" s="840"/>
      <c r="AR49" s="840"/>
      <c r="AS49" s="840"/>
      <c r="AT49" s="840"/>
      <c r="AU49" s="840"/>
      <c r="AV49" s="840"/>
      <c r="AW49" s="840"/>
      <c r="AX49" s="840"/>
      <c r="AY49" s="840"/>
      <c r="AZ49" s="1132"/>
      <c r="BA49" s="1132"/>
      <c r="BB49" s="1132"/>
      <c r="BC49" s="1132"/>
      <c r="BD49" s="1132"/>
      <c r="BE49" s="1122"/>
      <c r="BF49" s="1122"/>
      <c r="BG49" s="1122"/>
      <c r="BH49" s="1122"/>
      <c r="BI49" s="1123"/>
      <c r="BJ49" s="252"/>
      <c r="BK49" s="252"/>
      <c r="BL49" s="252"/>
      <c r="BM49" s="252"/>
      <c r="BN49" s="252"/>
      <c r="BO49" s="264"/>
      <c r="BP49" s="264"/>
      <c r="BQ49" s="261">
        <v>
43</v>
      </c>
      <c r="BR49" s="262"/>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0">
        <v>
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4"/>
      <c r="BP50" s="264"/>
      <c r="BQ50" s="261">
        <v>
44</v>
      </c>
      <c r="BR50" s="262"/>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0">
        <v>
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4"/>
      <c r="BP51" s="264"/>
      <c r="BQ51" s="261">
        <v>
45</v>
      </c>
      <c r="BR51" s="262"/>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0">
        <v>
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4"/>
      <c r="BP52" s="264"/>
      <c r="BQ52" s="261">
        <v>
46</v>
      </c>
      <c r="BR52" s="262"/>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0">
        <v>
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4"/>
      <c r="BP53" s="264"/>
      <c r="BQ53" s="261">
        <v>
47</v>
      </c>
      <c r="BR53" s="262"/>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0">
        <v>
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4"/>
      <c r="BP54" s="264"/>
      <c r="BQ54" s="261">
        <v>
48</v>
      </c>
      <c r="BR54" s="262"/>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0">
        <v>
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4"/>
      <c r="BP55" s="264"/>
      <c r="BQ55" s="261">
        <v>
49</v>
      </c>
      <c r="BR55" s="262"/>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0">
        <v>
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4"/>
      <c r="BP56" s="264"/>
      <c r="BQ56" s="261">
        <v>
50</v>
      </c>
      <c r="BR56" s="262"/>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0">
        <v>
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4"/>
      <c r="BP57" s="264"/>
      <c r="BQ57" s="261">
        <v>
51</v>
      </c>
      <c r="BR57" s="262"/>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0">
        <v>
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4"/>
      <c r="BP58" s="264"/>
      <c r="BQ58" s="261">
        <v>
52</v>
      </c>
      <c r="BR58" s="262"/>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0">
        <v>
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4"/>
      <c r="BP59" s="264"/>
      <c r="BQ59" s="261">
        <v>
53</v>
      </c>
      <c r="BR59" s="262"/>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0">
        <v>
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4"/>
      <c r="BP60" s="264"/>
      <c r="BQ60" s="261">
        <v>
54</v>
      </c>
      <c r="BR60" s="262"/>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0">
        <v>
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4"/>
      <c r="BP61" s="264"/>
      <c r="BQ61" s="261">
        <v>
55</v>
      </c>
      <c r="BR61" s="262"/>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0">
        <v>
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
406</v>
      </c>
      <c r="BK62" s="1125"/>
      <c r="BL62" s="1125"/>
      <c r="BM62" s="1125"/>
      <c r="BN62" s="1126"/>
      <c r="BO62" s="264"/>
      <c r="BP62" s="264"/>
      <c r="BQ62" s="261">
        <v>
56</v>
      </c>
      <c r="BR62" s="262"/>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3" t="s">
        <v>
389</v>
      </c>
      <c r="B63" s="1050" t="s">
        <v>
407</v>
      </c>
      <c r="C63" s="1051"/>
      <c r="D63" s="1051"/>
      <c r="E63" s="1051"/>
      <c r="F63" s="1051"/>
      <c r="G63" s="1051"/>
      <c r="H63" s="1051"/>
      <c r="I63" s="1051"/>
      <c r="J63" s="1051"/>
      <c r="K63" s="1051"/>
      <c r="L63" s="1051"/>
      <c r="M63" s="1051"/>
      <c r="N63" s="1051"/>
      <c r="O63" s="1051"/>
      <c r="P63" s="1052"/>
      <c r="Q63" s="1062"/>
      <c r="R63" s="1063"/>
      <c r="S63" s="1063"/>
      <c r="T63" s="1063"/>
      <c r="U63" s="1063"/>
      <c r="V63" s="1063"/>
      <c r="W63" s="1063"/>
      <c r="X63" s="1063"/>
      <c r="Y63" s="1063"/>
      <c r="Z63" s="1063"/>
      <c r="AA63" s="1063"/>
      <c r="AB63" s="1063"/>
      <c r="AC63" s="1063"/>
      <c r="AD63" s="1063"/>
      <c r="AE63" s="1118"/>
      <c r="AF63" s="1119">
        <v>
365</v>
      </c>
      <c r="AG63" s="837"/>
      <c r="AH63" s="837"/>
      <c r="AI63" s="837"/>
      <c r="AJ63" s="1120"/>
      <c r="AK63" s="1121"/>
      <c r="AL63" s="1063"/>
      <c r="AM63" s="1063"/>
      <c r="AN63" s="1063"/>
      <c r="AO63" s="1063"/>
      <c r="AP63" s="837">
        <v>
6645</v>
      </c>
      <c r="AQ63" s="837"/>
      <c r="AR63" s="837"/>
      <c r="AS63" s="837"/>
      <c r="AT63" s="837"/>
      <c r="AU63" s="837">
        <v>
3249</v>
      </c>
      <c r="AV63" s="837"/>
      <c r="AW63" s="837"/>
      <c r="AX63" s="837"/>
      <c r="AY63" s="837"/>
      <c r="AZ63" s="1115"/>
      <c r="BA63" s="1115"/>
      <c r="BB63" s="1115"/>
      <c r="BC63" s="1115"/>
      <c r="BD63" s="1115"/>
      <c r="BE63" s="838"/>
      <c r="BF63" s="838"/>
      <c r="BG63" s="838"/>
      <c r="BH63" s="838"/>
      <c r="BI63" s="839"/>
      <c r="BJ63" s="1116" t="s">
        <v>
391</v>
      </c>
      <c r="BK63" s="1057"/>
      <c r="BL63" s="1057"/>
      <c r="BM63" s="1057"/>
      <c r="BN63" s="1117"/>
      <c r="BO63" s="264"/>
      <c r="BP63" s="264"/>
      <c r="BQ63" s="261">
        <v>
57</v>
      </c>
      <c r="BR63" s="262"/>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
58</v>
      </c>
      <c r="BR64" s="262"/>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
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4"/>
      <c r="BF65" s="264"/>
      <c r="BG65" s="264"/>
      <c r="BH65" s="264"/>
      <c r="BI65" s="264"/>
      <c r="BJ65" s="264"/>
      <c r="BK65" s="264"/>
      <c r="BL65" s="264"/>
      <c r="BM65" s="264"/>
      <c r="BN65" s="264"/>
      <c r="BO65" s="264"/>
      <c r="BP65" s="264"/>
      <c r="BQ65" s="261">
        <v>
59</v>
      </c>
      <c r="BR65" s="262"/>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
409</v>
      </c>
      <c r="B66" s="1086"/>
      <c r="C66" s="1086"/>
      <c r="D66" s="1086"/>
      <c r="E66" s="1086"/>
      <c r="F66" s="1086"/>
      <c r="G66" s="1086"/>
      <c r="H66" s="1086"/>
      <c r="I66" s="1086"/>
      <c r="J66" s="1086"/>
      <c r="K66" s="1086"/>
      <c r="L66" s="1086"/>
      <c r="M66" s="1086"/>
      <c r="N66" s="1086"/>
      <c r="O66" s="1086"/>
      <c r="P66" s="1087"/>
      <c r="Q66" s="1091" t="s">
        <v>
410</v>
      </c>
      <c r="R66" s="1092"/>
      <c r="S66" s="1092"/>
      <c r="T66" s="1092"/>
      <c r="U66" s="1093"/>
      <c r="V66" s="1091" t="s">
        <v>
411</v>
      </c>
      <c r="W66" s="1092"/>
      <c r="X66" s="1092"/>
      <c r="Y66" s="1092"/>
      <c r="Z66" s="1093"/>
      <c r="AA66" s="1091" t="s">
        <v>
412</v>
      </c>
      <c r="AB66" s="1092"/>
      <c r="AC66" s="1092"/>
      <c r="AD66" s="1092"/>
      <c r="AE66" s="1093"/>
      <c r="AF66" s="1097" t="s">
        <v>
413</v>
      </c>
      <c r="AG66" s="1098"/>
      <c r="AH66" s="1098"/>
      <c r="AI66" s="1098"/>
      <c r="AJ66" s="1099"/>
      <c r="AK66" s="1091" t="s">
        <v>
414</v>
      </c>
      <c r="AL66" s="1086"/>
      <c r="AM66" s="1086"/>
      <c r="AN66" s="1086"/>
      <c r="AO66" s="1087"/>
      <c r="AP66" s="1091" t="s">
        <v>
415</v>
      </c>
      <c r="AQ66" s="1092"/>
      <c r="AR66" s="1092"/>
      <c r="AS66" s="1092"/>
      <c r="AT66" s="1093"/>
      <c r="AU66" s="1091" t="s">
        <v>
416</v>
      </c>
      <c r="AV66" s="1092"/>
      <c r="AW66" s="1092"/>
      <c r="AX66" s="1092"/>
      <c r="AY66" s="1093"/>
      <c r="AZ66" s="1091" t="s">
        <v>
377</v>
      </c>
      <c r="BA66" s="1092"/>
      <c r="BB66" s="1092"/>
      <c r="BC66" s="1092"/>
      <c r="BD66" s="1107"/>
      <c r="BE66" s="264"/>
      <c r="BF66" s="264"/>
      <c r="BG66" s="264"/>
      <c r="BH66" s="264"/>
      <c r="BI66" s="264"/>
      <c r="BJ66" s="264"/>
      <c r="BK66" s="264"/>
      <c r="BL66" s="264"/>
      <c r="BM66" s="264"/>
      <c r="BN66" s="264"/>
      <c r="BO66" s="264"/>
      <c r="BP66" s="264"/>
      <c r="BQ66" s="261">
        <v>
60</v>
      </c>
      <c r="BR66" s="266"/>
      <c r="BS66" s="845"/>
      <c r="BT66" s="846"/>
      <c r="BU66" s="846"/>
      <c r="BV66" s="846"/>
      <c r="BW66" s="846"/>
      <c r="BX66" s="846"/>
      <c r="BY66" s="846"/>
      <c r="BZ66" s="846"/>
      <c r="CA66" s="846"/>
      <c r="CB66" s="846"/>
      <c r="CC66" s="846"/>
      <c r="CD66" s="846"/>
      <c r="CE66" s="846"/>
      <c r="CF66" s="846"/>
      <c r="CG66" s="847"/>
      <c r="CH66" s="1059"/>
      <c r="CI66" s="1060"/>
      <c r="CJ66" s="1060"/>
      <c r="CK66" s="1060"/>
      <c r="CL66" s="1061"/>
      <c r="CM66" s="1059"/>
      <c r="CN66" s="1060"/>
      <c r="CO66" s="1060"/>
      <c r="CP66" s="1060"/>
      <c r="CQ66" s="1061"/>
      <c r="CR66" s="1059"/>
      <c r="CS66" s="1060"/>
      <c r="CT66" s="1060"/>
      <c r="CU66" s="1060"/>
      <c r="CV66" s="1061"/>
      <c r="CW66" s="1059"/>
      <c r="CX66" s="1060"/>
      <c r="CY66" s="1060"/>
      <c r="CZ66" s="1060"/>
      <c r="DA66" s="1061"/>
      <c r="DB66" s="1059"/>
      <c r="DC66" s="1060"/>
      <c r="DD66" s="1060"/>
      <c r="DE66" s="1060"/>
      <c r="DF66" s="1061"/>
      <c r="DG66" s="1059"/>
      <c r="DH66" s="1060"/>
      <c r="DI66" s="1060"/>
      <c r="DJ66" s="1060"/>
      <c r="DK66" s="1061"/>
      <c r="DL66" s="1059"/>
      <c r="DM66" s="1060"/>
      <c r="DN66" s="1060"/>
      <c r="DO66" s="1060"/>
      <c r="DP66" s="1061"/>
      <c r="DQ66" s="1059"/>
      <c r="DR66" s="1060"/>
      <c r="DS66" s="1060"/>
      <c r="DT66" s="1060"/>
      <c r="DU66" s="1061"/>
      <c r="DV66" s="1047"/>
      <c r="DW66" s="1048"/>
      <c r="DX66" s="1048"/>
      <c r="DY66" s="1048"/>
      <c r="DZ66" s="1049"/>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4"/>
      <c r="BF67" s="264"/>
      <c r="BG67" s="264"/>
      <c r="BH67" s="264"/>
      <c r="BI67" s="264"/>
      <c r="BJ67" s="264"/>
      <c r="BK67" s="264"/>
      <c r="BL67" s="264"/>
      <c r="BM67" s="264"/>
      <c r="BN67" s="264"/>
      <c r="BO67" s="264"/>
      <c r="BP67" s="264"/>
      <c r="BQ67" s="261">
        <v>
61</v>
      </c>
      <c r="BR67" s="266"/>
      <c r="BS67" s="845"/>
      <c r="BT67" s="846"/>
      <c r="BU67" s="846"/>
      <c r="BV67" s="846"/>
      <c r="BW67" s="846"/>
      <c r="BX67" s="846"/>
      <c r="BY67" s="846"/>
      <c r="BZ67" s="846"/>
      <c r="CA67" s="846"/>
      <c r="CB67" s="846"/>
      <c r="CC67" s="846"/>
      <c r="CD67" s="846"/>
      <c r="CE67" s="846"/>
      <c r="CF67" s="846"/>
      <c r="CG67" s="847"/>
      <c r="CH67" s="1059"/>
      <c r="CI67" s="1060"/>
      <c r="CJ67" s="1060"/>
      <c r="CK67" s="1060"/>
      <c r="CL67" s="1061"/>
      <c r="CM67" s="1059"/>
      <c r="CN67" s="1060"/>
      <c r="CO67" s="1060"/>
      <c r="CP67" s="1060"/>
      <c r="CQ67" s="1061"/>
      <c r="CR67" s="1059"/>
      <c r="CS67" s="1060"/>
      <c r="CT67" s="1060"/>
      <c r="CU67" s="1060"/>
      <c r="CV67" s="1061"/>
      <c r="CW67" s="1059"/>
      <c r="CX67" s="1060"/>
      <c r="CY67" s="1060"/>
      <c r="CZ67" s="1060"/>
      <c r="DA67" s="1061"/>
      <c r="DB67" s="1059"/>
      <c r="DC67" s="1060"/>
      <c r="DD67" s="1060"/>
      <c r="DE67" s="1060"/>
      <c r="DF67" s="1061"/>
      <c r="DG67" s="1059"/>
      <c r="DH67" s="1060"/>
      <c r="DI67" s="1060"/>
      <c r="DJ67" s="1060"/>
      <c r="DK67" s="1061"/>
      <c r="DL67" s="1059"/>
      <c r="DM67" s="1060"/>
      <c r="DN67" s="1060"/>
      <c r="DO67" s="1060"/>
      <c r="DP67" s="1061"/>
      <c r="DQ67" s="1059"/>
      <c r="DR67" s="1060"/>
      <c r="DS67" s="1060"/>
      <c r="DT67" s="1060"/>
      <c r="DU67" s="1061"/>
      <c r="DV67" s="1047"/>
      <c r="DW67" s="1048"/>
      <c r="DX67" s="1048"/>
      <c r="DY67" s="1048"/>
      <c r="DZ67" s="1049"/>
      <c r="EA67" s="246"/>
    </row>
    <row r="68" spans="1:131" s="247" customFormat="1" ht="26.25" customHeight="1" thickTop="1" x14ac:dyDescent="0.15">
      <c r="A68" s="258">
        <v>
1</v>
      </c>
      <c r="B68" s="1189" t="s">
        <v>
567</v>
      </c>
      <c r="C68" s="1190"/>
      <c r="D68" s="1190"/>
      <c r="E68" s="1190"/>
      <c r="F68" s="1190"/>
      <c r="G68" s="1190"/>
      <c r="H68" s="1190"/>
      <c r="I68" s="1190"/>
      <c r="J68" s="1190"/>
      <c r="K68" s="1190"/>
      <c r="L68" s="1190"/>
      <c r="M68" s="1190"/>
      <c r="N68" s="1190"/>
      <c r="O68" s="1190"/>
      <c r="P68" s="1191"/>
      <c r="Q68" s="1078">
        <v>
18602</v>
      </c>
      <c r="R68" s="1075"/>
      <c r="S68" s="1075"/>
      <c r="T68" s="1075"/>
      <c r="U68" s="1075"/>
      <c r="V68" s="1075">
        <v>
18989</v>
      </c>
      <c r="W68" s="1075"/>
      <c r="X68" s="1075"/>
      <c r="Y68" s="1075"/>
      <c r="Z68" s="1075"/>
      <c r="AA68" s="1075">
        <v>
-387</v>
      </c>
      <c r="AB68" s="1075"/>
      <c r="AC68" s="1075"/>
      <c r="AD68" s="1075"/>
      <c r="AE68" s="1075"/>
      <c r="AF68" s="1075">
        <v>
5323</v>
      </c>
      <c r="AG68" s="1075"/>
      <c r="AH68" s="1075"/>
      <c r="AI68" s="1075"/>
      <c r="AJ68" s="1075"/>
      <c r="AK68" s="1075" t="s">
        <v>
505</v>
      </c>
      <c r="AL68" s="1075"/>
      <c r="AM68" s="1075"/>
      <c r="AN68" s="1075"/>
      <c r="AO68" s="1075"/>
      <c r="AP68" s="1075">
        <v>
8005</v>
      </c>
      <c r="AQ68" s="1075"/>
      <c r="AR68" s="1075"/>
      <c r="AS68" s="1075"/>
      <c r="AT68" s="1075"/>
      <c r="AU68" s="1075">
        <v>
232</v>
      </c>
      <c r="AV68" s="1075"/>
      <c r="AW68" s="1075"/>
      <c r="AX68" s="1075"/>
      <c r="AY68" s="1075"/>
      <c r="AZ68" s="1076"/>
      <c r="BA68" s="1076"/>
      <c r="BB68" s="1076"/>
      <c r="BC68" s="1076"/>
      <c r="BD68" s="1077"/>
      <c r="BE68" s="264"/>
      <c r="BF68" s="264"/>
      <c r="BG68" s="264"/>
      <c r="BH68" s="264"/>
      <c r="BI68" s="264"/>
      <c r="BJ68" s="264"/>
      <c r="BK68" s="264"/>
      <c r="BL68" s="264"/>
      <c r="BM68" s="264"/>
      <c r="BN68" s="264"/>
      <c r="BO68" s="264"/>
      <c r="BP68" s="264"/>
      <c r="BQ68" s="261">
        <v>
62</v>
      </c>
      <c r="BR68" s="266"/>
      <c r="BS68" s="845"/>
      <c r="BT68" s="846"/>
      <c r="BU68" s="846"/>
      <c r="BV68" s="846"/>
      <c r="BW68" s="846"/>
      <c r="BX68" s="846"/>
      <c r="BY68" s="846"/>
      <c r="BZ68" s="846"/>
      <c r="CA68" s="846"/>
      <c r="CB68" s="846"/>
      <c r="CC68" s="846"/>
      <c r="CD68" s="846"/>
      <c r="CE68" s="846"/>
      <c r="CF68" s="846"/>
      <c r="CG68" s="847"/>
      <c r="CH68" s="1059"/>
      <c r="CI68" s="1060"/>
      <c r="CJ68" s="1060"/>
      <c r="CK68" s="1060"/>
      <c r="CL68" s="1061"/>
      <c r="CM68" s="1059"/>
      <c r="CN68" s="1060"/>
      <c r="CO68" s="1060"/>
      <c r="CP68" s="1060"/>
      <c r="CQ68" s="1061"/>
      <c r="CR68" s="1059"/>
      <c r="CS68" s="1060"/>
      <c r="CT68" s="1060"/>
      <c r="CU68" s="1060"/>
      <c r="CV68" s="1061"/>
      <c r="CW68" s="1059"/>
      <c r="CX68" s="1060"/>
      <c r="CY68" s="1060"/>
      <c r="CZ68" s="1060"/>
      <c r="DA68" s="1061"/>
      <c r="DB68" s="1059"/>
      <c r="DC68" s="1060"/>
      <c r="DD68" s="1060"/>
      <c r="DE68" s="1060"/>
      <c r="DF68" s="1061"/>
      <c r="DG68" s="1059"/>
      <c r="DH68" s="1060"/>
      <c r="DI68" s="1060"/>
      <c r="DJ68" s="1060"/>
      <c r="DK68" s="1061"/>
      <c r="DL68" s="1059"/>
      <c r="DM68" s="1060"/>
      <c r="DN68" s="1060"/>
      <c r="DO68" s="1060"/>
      <c r="DP68" s="1061"/>
      <c r="DQ68" s="1059"/>
      <c r="DR68" s="1060"/>
      <c r="DS68" s="1060"/>
      <c r="DT68" s="1060"/>
      <c r="DU68" s="1061"/>
      <c r="DV68" s="1047"/>
      <c r="DW68" s="1048"/>
      <c r="DX68" s="1048"/>
      <c r="DY68" s="1048"/>
      <c r="DZ68" s="1049"/>
      <c r="EA68" s="246"/>
    </row>
    <row r="69" spans="1:131" s="247" customFormat="1" ht="26.25" customHeight="1" x14ac:dyDescent="0.15">
      <c r="A69" s="260">
        <v>
2</v>
      </c>
      <c r="B69" s="1071" t="s">
        <v>
568</v>
      </c>
      <c r="C69" s="1072"/>
      <c r="D69" s="1072"/>
      <c r="E69" s="1072"/>
      <c r="F69" s="1072"/>
      <c r="G69" s="1072"/>
      <c r="H69" s="1072"/>
      <c r="I69" s="1072"/>
      <c r="J69" s="1072"/>
      <c r="K69" s="1072"/>
      <c r="L69" s="1072"/>
      <c r="M69" s="1072"/>
      <c r="N69" s="1072"/>
      <c r="O69" s="1072"/>
      <c r="P69" s="1073"/>
      <c r="Q69" s="1074">
        <v>
2768</v>
      </c>
      <c r="R69" s="840"/>
      <c r="S69" s="840"/>
      <c r="T69" s="840"/>
      <c r="U69" s="840"/>
      <c r="V69" s="840">
        <v>
2299</v>
      </c>
      <c r="W69" s="840"/>
      <c r="X69" s="840"/>
      <c r="Y69" s="840"/>
      <c r="Z69" s="840"/>
      <c r="AA69" s="840">
        <v>
469</v>
      </c>
      <c r="AB69" s="840"/>
      <c r="AC69" s="840"/>
      <c r="AD69" s="840"/>
      <c r="AE69" s="840"/>
      <c r="AF69" s="840">
        <v>
469</v>
      </c>
      <c r="AG69" s="840"/>
      <c r="AH69" s="840"/>
      <c r="AI69" s="840"/>
      <c r="AJ69" s="840"/>
      <c r="AK69" s="840">
        <v>
54</v>
      </c>
      <c r="AL69" s="840"/>
      <c r="AM69" s="840"/>
      <c r="AN69" s="840"/>
      <c r="AO69" s="840"/>
      <c r="AP69" s="840">
        <v>
141</v>
      </c>
      <c r="AQ69" s="840"/>
      <c r="AR69" s="840"/>
      <c r="AS69" s="840"/>
      <c r="AT69" s="840"/>
      <c r="AU69" s="840">
        <v>
35</v>
      </c>
      <c r="AV69" s="840"/>
      <c r="AW69" s="840"/>
      <c r="AX69" s="840"/>
      <c r="AY69" s="840"/>
      <c r="AZ69" s="843"/>
      <c r="BA69" s="843"/>
      <c r="BB69" s="843"/>
      <c r="BC69" s="843"/>
      <c r="BD69" s="844"/>
      <c r="BE69" s="264"/>
      <c r="BF69" s="264"/>
      <c r="BG69" s="264"/>
      <c r="BH69" s="264"/>
      <c r="BI69" s="264"/>
      <c r="BJ69" s="264"/>
      <c r="BK69" s="264"/>
      <c r="BL69" s="264"/>
      <c r="BM69" s="264"/>
      <c r="BN69" s="264"/>
      <c r="BO69" s="264"/>
      <c r="BP69" s="264"/>
      <c r="BQ69" s="261">
        <v>
63</v>
      </c>
      <c r="BR69" s="266"/>
      <c r="BS69" s="845"/>
      <c r="BT69" s="846"/>
      <c r="BU69" s="846"/>
      <c r="BV69" s="846"/>
      <c r="BW69" s="846"/>
      <c r="BX69" s="846"/>
      <c r="BY69" s="846"/>
      <c r="BZ69" s="846"/>
      <c r="CA69" s="846"/>
      <c r="CB69" s="846"/>
      <c r="CC69" s="846"/>
      <c r="CD69" s="846"/>
      <c r="CE69" s="846"/>
      <c r="CF69" s="846"/>
      <c r="CG69" s="847"/>
      <c r="CH69" s="1059"/>
      <c r="CI69" s="1060"/>
      <c r="CJ69" s="1060"/>
      <c r="CK69" s="1060"/>
      <c r="CL69" s="1061"/>
      <c r="CM69" s="1059"/>
      <c r="CN69" s="1060"/>
      <c r="CO69" s="1060"/>
      <c r="CP69" s="1060"/>
      <c r="CQ69" s="1061"/>
      <c r="CR69" s="1059"/>
      <c r="CS69" s="1060"/>
      <c r="CT69" s="1060"/>
      <c r="CU69" s="1060"/>
      <c r="CV69" s="1061"/>
      <c r="CW69" s="1059"/>
      <c r="CX69" s="1060"/>
      <c r="CY69" s="1060"/>
      <c r="CZ69" s="1060"/>
      <c r="DA69" s="1061"/>
      <c r="DB69" s="1059"/>
      <c r="DC69" s="1060"/>
      <c r="DD69" s="1060"/>
      <c r="DE69" s="1060"/>
      <c r="DF69" s="1061"/>
      <c r="DG69" s="1059"/>
      <c r="DH69" s="1060"/>
      <c r="DI69" s="1060"/>
      <c r="DJ69" s="1060"/>
      <c r="DK69" s="1061"/>
      <c r="DL69" s="1059"/>
      <c r="DM69" s="1060"/>
      <c r="DN69" s="1060"/>
      <c r="DO69" s="1060"/>
      <c r="DP69" s="1061"/>
      <c r="DQ69" s="1059"/>
      <c r="DR69" s="1060"/>
      <c r="DS69" s="1060"/>
      <c r="DT69" s="1060"/>
      <c r="DU69" s="1061"/>
      <c r="DV69" s="1047"/>
      <c r="DW69" s="1048"/>
      <c r="DX69" s="1048"/>
      <c r="DY69" s="1048"/>
      <c r="DZ69" s="1049"/>
      <c r="EA69" s="246"/>
    </row>
    <row r="70" spans="1:131" s="247" customFormat="1" ht="26.25" customHeight="1" x14ac:dyDescent="0.15">
      <c r="A70" s="260">
        <v>
3</v>
      </c>
      <c r="B70" s="1071" t="s">
        <v>
569</v>
      </c>
      <c r="C70" s="1072"/>
      <c r="D70" s="1072"/>
      <c r="E70" s="1072"/>
      <c r="F70" s="1072"/>
      <c r="G70" s="1072"/>
      <c r="H70" s="1072"/>
      <c r="I70" s="1072"/>
      <c r="J70" s="1072"/>
      <c r="K70" s="1072"/>
      <c r="L70" s="1072"/>
      <c r="M70" s="1072"/>
      <c r="N70" s="1072"/>
      <c r="O70" s="1072"/>
      <c r="P70" s="1073"/>
      <c r="Q70" s="1074">
        <v>
10992</v>
      </c>
      <c r="R70" s="840"/>
      <c r="S70" s="840"/>
      <c r="T70" s="840"/>
      <c r="U70" s="840"/>
      <c r="V70" s="840">
        <v>
10500</v>
      </c>
      <c r="W70" s="840"/>
      <c r="X70" s="840"/>
      <c r="Y70" s="840"/>
      <c r="Z70" s="840"/>
      <c r="AA70" s="840">
        <v>
492</v>
      </c>
      <c r="AB70" s="840"/>
      <c r="AC70" s="840"/>
      <c r="AD70" s="840"/>
      <c r="AE70" s="840"/>
      <c r="AF70" s="840">
        <v>
492</v>
      </c>
      <c r="AG70" s="840"/>
      <c r="AH70" s="840"/>
      <c r="AI70" s="840"/>
      <c r="AJ70" s="840"/>
      <c r="AK70" s="840" t="s">
        <v>
505</v>
      </c>
      <c r="AL70" s="840"/>
      <c r="AM70" s="840"/>
      <c r="AN70" s="840"/>
      <c r="AO70" s="840"/>
      <c r="AP70" s="840">
        <v>
799</v>
      </c>
      <c r="AQ70" s="840"/>
      <c r="AR70" s="840"/>
      <c r="AS70" s="840"/>
      <c r="AT70" s="840"/>
      <c r="AU70" s="840">
        <v>
30</v>
      </c>
      <c r="AV70" s="840"/>
      <c r="AW70" s="840"/>
      <c r="AX70" s="840"/>
      <c r="AY70" s="840"/>
      <c r="AZ70" s="843"/>
      <c r="BA70" s="843"/>
      <c r="BB70" s="843"/>
      <c r="BC70" s="843"/>
      <c r="BD70" s="844"/>
      <c r="BE70" s="264"/>
      <c r="BF70" s="264"/>
      <c r="BG70" s="264"/>
      <c r="BH70" s="264"/>
      <c r="BI70" s="264"/>
      <c r="BJ70" s="264"/>
      <c r="BK70" s="264"/>
      <c r="BL70" s="264"/>
      <c r="BM70" s="264"/>
      <c r="BN70" s="264"/>
      <c r="BO70" s="264"/>
      <c r="BP70" s="264"/>
      <c r="BQ70" s="261">
        <v>
64</v>
      </c>
      <c r="BR70" s="266"/>
      <c r="BS70" s="845"/>
      <c r="BT70" s="846"/>
      <c r="BU70" s="846"/>
      <c r="BV70" s="846"/>
      <c r="BW70" s="846"/>
      <c r="BX70" s="846"/>
      <c r="BY70" s="846"/>
      <c r="BZ70" s="846"/>
      <c r="CA70" s="846"/>
      <c r="CB70" s="846"/>
      <c r="CC70" s="846"/>
      <c r="CD70" s="846"/>
      <c r="CE70" s="846"/>
      <c r="CF70" s="846"/>
      <c r="CG70" s="847"/>
      <c r="CH70" s="1059"/>
      <c r="CI70" s="1060"/>
      <c r="CJ70" s="1060"/>
      <c r="CK70" s="1060"/>
      <c r="CL70" s="1061"/>
      <c r="CM70" s="1059"/>
      <c r="CN70" s="1060"/>
      <c r="CO70" s="1060"/>
      <c r="CP70" s="1060"/>
      <c r="CQ70" s="1061"/>
      <c r="CR70" s="1059"/>
      <c r="CS70" s="1060"/>
      <c r="CT70" s="1060"/>
      <c r="CU70" s="1060"/>
      <c r="CV70" s="1061"/>
      <c r="CW70" s="1059"/>
      <c r="CX70" s="1060"/>
      <c r="CY70" s="1060"/>
      <c r="CZ70" s="1060"/>
      <c r="DA70" s="1061"/>
      <c r="DB70" s="1059"/>
      <c r="DC70" s="1060"/>
      <c r="DD70" s="1060"/>
      <c r="DE70" s="1060"/>
      <c r="DF70" s="1061"/>
      <c r="DG70" s="1059"/>
      <c r="DH70" s="1060"/>
      <c r="DI70" s="1060"/>
      <c r="DJ70" s="1060"/>
      <c r="DK70" s="1061"/>
      <c r="DL70" s="1059"/>
      <c r="DM70" s="1060"/>
      <c r="DN70" s="1060"/>
      <c r="DO70" s="1060"/>
      <c r="DP70" s="1061"/>
      <c r="DQ70" s="1059"/>
      <c r="DR70" s="1060"/>
      <c r="DS70" s="1060"/>
      <c r="DT70" s="1060"/>
      <c r="DU70" s="1061"/>
      <c r="DV70" s="1047"/>
      <c r="DW70" s="1048"/>
      <c r="DX70" s="1048"/>
      <c r="DY70" s="1048"/>
      <c r="DZ70" s="1049"/>
      <c r="EA70" s="246"/>
    </row>
    <row r="71" spans="1:131" s="247" customFormat="1" ht="26.25" customHeight="1" x14ac:dyDescent="0.15">
      <c r="A71" s="260">
        <v>
4</v>
      </c>
      <c r="B71" s="1071" t="s">
        <v>
570</v>
      </c>
      <c r="C71" s="1072"/>
      <c r="D71" s="1072"/>
      <c r="E71" s="1072"/>
      <c r="F71" s="1072"/>
      <c r="G71" s="1072"/>
      <c r="H71" s="1072"/>
      <c r="I71" s="1072"/>
      <c r="J71" s="1072"/>
      <c r="K71" s="1072"/>
      <c r="L71" s="1072"/>
      <c r="M71" s="1072"/>
      <c r="N71" s="1072"/>
      <c r="O71" s="1072"/>
      <c r="P71" s="1073"/>
      <c r="Q71" s="1074">
        <v>
466</v>
      </c>
      <c r="R71" s="840"/>
      <c r="S71" s="840"/>
      <c r="T71" s="840"/>
      <c r="U71" s="840"/>
      <c r="V71" s="840">
        <v>
460</v>
      </c>
      <c r="W71" s="840"/>
      <c r="X71" s="840"/>
      <c r="Y71" s="840"/>
      <c r="Z71" s="840"/>
      <c r="AA71" s="840">
        <v>
6</v>
      </c>
      <c r="AB71" s="840"/>
      <c r="AC71" s="840"/>
      <c r="AD71" s="840"/>
      <c r="AE71" s="840"/>
      <c r="AF71" s="840">
        <v>
6</v>
      </c>
      <c r="AG71" s="840"/>
      <c r="AH71" s="840"/>
      <c r="AI71" s="840"/>
      <c r="AJ71" s="840"/>
      <c r="AK71" s="840">
        <v>
29</v>
      </c>
      <c r="AL71" s="840"/>
      <c r="AM71" s="840"/>
      <c r="AN71" s="840"/>
      <c r="AO71" s="840"/>
      <c r="AP71" s="840">
        <v>
425</v>
      </c>
      <c r="AQ71" s="840"/>
      <c r="AR71" s="840"/>
      <c r="AS71" s="840"/>
      <c r="AT71" s="840"/>
      <c r="AU71" s="840">
        <v>
84</v>
      </c>
      <c r="AV71" s="840"/>
      <c r="AW71" s="840"/>
      <c r="AX71" s="840"/>
      <c r="AY71" s="840"/>
      <c r="AZ71" s="843"/>
      <c r="BA71" s="843"/>
      <c r="BB71" s="843"/>
      <c r="BC71" s="843"/>
      <c r="BD71" s="844"/>
      <c r="BE71" s="264"/>
      <c r="BF71" s="264"/>
      <c r="BG71" s="264"/>
      <c r="BH71" s="264"/>
      <c r="BI71" s="264"/>
      <c r="BJ71" s="264"/>
      <c r="BK71" s="264"/>
      <c r="BL71" s="264"/>
      <c r="BM71" s="264"/>
      <c r="BN71" s="264"/>
      <c r="BO71" s="264"/>
      <c r="BP71" s="264"/>
      <c r="BQ71" s="261">
        <v>
65</v>
      </c>
      <c r="BR71" s="266"/>
      <c r="BS71" s="845"/>
      <c r="BT71" s="846"/>
      <c r="BU71" s="846"/>
      <c r="BV71" s="846"/>
      <c r="BW71" s="846"/>
      <c r="BX71" s="846"/>
      <c r="BY71" s="846"/>
      <c r="BZ71" s="846"/>
      <c r="CA71" s="846"/>
      <c r="CB71" s="846"/>
      <c r="CC71" s="846"/>
      <c r="CD71" s="846"/>
      <c r="CE71" s="846"/>
      <c r="CF71" s="846"/>
      <c r="CG71" s="847"/>
      <c r="CH71" s="1059"/>
      <c r="CI71" s="1060"/>
      <c r="CJ71" s="1060"/>
      <c r="CK71" s="1060"/>
      <c r="CL71" s="1061"/>
      <c r="CM71" s="1059"/>
      <c r="CN71" s="1060"/>
      <c r="CO71" s="1060"/>
      <c r="CP71" s="1060"/>
      <c r="CQ71" s="1061"/>
      <c r="CR71" s="1059"/>
      <c r="CS71" s="1060"/>
      <c r="CT71" s="1060"/>
      <c r="CU71" s="1060"/>
      <c r="CV71" s="1061"/>
      <c r="CW71" s="1059"/>
      <c r="CX71" s="1060"/>
      <c r="CY71" s="1060"/>
      <c r="CZ71" s="1060"/>
      <c r="DA71" s="1061"/>
      <c r="DB71" s="1059"/>
      <c r="DC71" s="1060"/>
      <c r="DD71" s="1060"/>
      <c r="DE71" s="1060"/>
      <c r="DF71" s="1061"/>
      <c r="DG71" s="1059"/>
      <c r="DH71" s="1060"/>
      <c r="DI71" s="1060"/>
      <c r="DJ71" s="1060"/>
      <c r="DK71" s="1061"/>
      <c r="DL71" s="1059"/>
      <c r="DM71" s="1060"/>
      <c r="DN71" s="1060"/>
      <c r="DO71" s="1060"/>
      <c r="DP71" s="1061"/>
      <c r="DQ71" s="1059"/>
      <c r="DR71" s="1060"/>
      <c r="DS71" s="1060"/>
      <c r="DT71" s="1060"/>
      <c r="DU71" s="1061"/>
      <c r="DV71" s="1047"/>
      <c r="DW71" s="1048"/>
      <c r="DX71" s="1048"/>
      <c r="DY71" s="1048"/>
      <c r="DZ71" s="1049"/>
      <c r="EA71" s="246"/>
    </row>
    <row r="72" spans="1:131" s="247" customFormat="1" ht="26.25" customHeight="1" x14ac:dyDescent="0.15">
      <c r="A72" s="260">
        <v>
5</v>
      </c>
      <c r="B72" s="1071" t="s">
        <v>
571</v>
      </c>
      <c r="C72" s="1072"/>
      <c r="D72" s="1072"/>
      <c r="E72" s="1072"/>
      <c r="F72" s="1072"/>
      <c r="G72" s="1072"/>
      <c r="H72" s="1072"/>
      <c r="I72" s="1072"/>
      <c r="J72" s="1072"/>
      <c r="K72" s="1072"/>
      <c r="L72" s="1072"/>
      <c r="M72" s="1072"/>
      <c r="N72" s="1072"/>
      <c r="O72" s="1072"/>
      <c r="P72" s="1073"/>
      <c r="Q72" s="1074">
        <v>
986</v>
      </c>
      <c r="R72" s="840"/>
      <c r="S72" s="840"/>
      <c r="T72" s="840"/>
      <c r="U72" s="840"/>
      <c r="V72" s="840">
        <v>
974</v>
      </c>
      <c r="W72" s="840"/>
      <c r="X72" s="840"/>
      <c r="Y72" s="840"/>
      <c r="Z72" s="840"/>
      <c r="AA72" s="840">
        <v>
12</v>
      </c>
      <c r="AB72" s="840"/>
      <c r="AC72" s="840"/>
      <c r="AD72" s="840"/>
      <c r="AE72" s="840"/>
      <c r="AF72" s="840">
        <v>
12</v>
      </c>
      <c r="AG72" s="840"/>
      <c r="AH72" s="840"/>
      <c r="AI72" s="840"/>
      <c r="AJ72" s="840"/>
      <c r="AK72" s="840">
        <v>
12</v>
      </c>
      <c r="AL72" s="840"/>
      <c r="AM72" s="840"/>
      <c r="AN72" s="840"/>
      <c r="AO72" s="840"/>
      <c r="AP72" s="840" t="s">
        <v>
505</v>
      </c>
      <c r="AQ72" s="840"/>
      <c r="AR72" s="840"/>
      <c r="AS72" s="840"/>
      <c r="AT72" s="840"/>
      <c r="AU72" s="840" t="s">
        <v>
505</v>
      </c>
      <c r="AV72" s="840"/>
      <c r="AW72" s="840"/>
      <c r="AX72" s="840"/>
      <c r="AY72" s="840"/>
      <c r="AZ72" s="843"/>
      <c r="BA72" s="843"/>
      <c r="BB72" s="843"/>
      <c r="BC72" s="843"/>
      <c r="BD72" s="844"/>
      <c r="BE72" s="264"/>
      <c r="BF72" s="264"/>
      <c r="BG72" s="264"/>
      <c r="BH72" s="264"/>
      <c r="BI72" s="264"/>
      <c r="BJ72" s="264"/>
      <c r="BK72" s="264"/>
      <c r="BL72" s="264"/>
      <c r="BM72" s="264"/>
      <c r="BN72" s="264"/>
      <c r="BO72" s="264"/>
      <c r="BP72" s="264"/>
      <c r="BQ72" s="261">
        <v>
66</v>
      </c>
      <c r="BR72" s="266"/>
      <c r="BS72" s="845"/>
      <c r="BT72" s="846"/>
      <c r="BU72" s="846"/>
      <c r="BV72" s="846"/>
      <c r="BW72" s="846"/>
      <c r="BX72" s="846"/>
      <c r="BY72" s="846"/>
      <c r="BZ72" s="846"/>
      <c r="CA72" s="846"/>
      <c r="CB72" s="846"/>
      <c r="CC72" s="846"/>
      <c r="CD72" s="846"/>
      <c r="CE72" s="846"/>
      <c r="CF72" s="846"/>
      <c r="CG72" s="847"/>
      <c r="CH72" s="1059"/>
      <c r="CI72" s="1060"/>
      <c r="CJ72" s="1060"/>
      <c r="CK72" s="1060"/>
      <c r="CL72" s="1061"/>
      <c r="CM72" s="1059"/>
      <c r="CN72" s="1060"/>
      <c r="CO72" s="1060"/>
      <c r="CP72" s="1060"/>
      <c r="CQ72" s="1061"/>
      <c r="CR72" s="1059"/>
      <c r="CS72" s="1060"/>
      <c r="CT72" s="1060"/>
      <c r="CU72" s="1060"/>
      <c r="CV72" s="1061"/>
      <c r="CW72" s="1059"/>
      <c r="CX72" s="1060"/>
      <c r="CY72" s="1060"/>
      <c r="CZ72" s="1060"/>
      <c r="DA72" s="1061"/>
      <c r="DB72" s="1059"/>
      <c r="DC72" s="1060"/>
      <c r="DD72" s="1060"/>
      <c r="DE72" s="1060"/>
      <c r="DF72" s="1061"/>
      <c r="DG72" s="1059"/>
      <c r="DH72" s="1060"/>
      <c r="DI72" s="1060"/>
      <c r="DJ72" s="1060"/>
      <c r="DK72" s="1061"/>
      <c r="DL72" s="1059"/>
      <c r="DM72" s="1060"/>
      <c r="DN72" s="1060"/>
      <c r="DO72" s="1060"/>
      <c r="DP72" s="1061"/>
      <c r="DQ72" s="1059"/>
      <c r="DR72" s="1060"/>
      <c r="DS72" s="1060"/>
      <c r="DT72" s="1060"/>
      <c r="DU72" s="1061"/>
      <c r="DV72" s="1047"/>
      <c r="DW72" s="1048"/>
      <c r="DX72" s="1048"/>
      <c r="DY72" s="1048"/>
      <c r="DZ72" s="1049"/>
      <c r="EA72" s="246"/>
    </row>
    <row r="73" spans="1:131" s="247" customFormat="1" ht="26.25" customHeight="1" x14ac:dyDescent="0.15">
      <c r="A73" s="260">
        <v>
6</v>
      </c>
      <c r="B73" s="1071" t="s">
        <v>
572</v>
      </c>
      <c r="C73" s="1072"/>
      <c r="D73" s="1072"/>
      <c r="E73" s="1072"/>
      <c r="F73" s="1072"/>
      <c r="G73" s="1072"/>
      <c r="H73" s="1072"/>
      <c r="I73" s="1072"/>
      <c r="J73" s="1072"/>
      <c r="K73" s="1072"/>
      <c r="L73" s="1072"/>
      <c r="M73" s="1072"/>
      <c r="N73" s="1072"/>
      <c r="O73" s="1072"/>
      <c r="P73" s="1073"/>
      <c r="Q73" s="1074">
        <v>
288</v>
      </c>
      <c r="R73" s="840"/>
      <c r="S73" s="840"/>
      <c r="T73" s="840"/>
      <c r="U73" s="840"/>
      <c r="V73" s="840">
        <v>
206</v>
      </c>
      <c r="W73" s="840"/>
      <c r="X73" s="840"/>
      <c r="Y73" s="840"/>
      <c r="Z73" s="840"/>
      <c r="AA73" s="840">
        <v>
82</v>
      </c>
      <c r="AB73" s="840"/>
      <c r="AC73" s="840"/>
      <c r="AD73" s="840"/>
      <c r="AE73" s="840"/>
      <c r="AF73" s="840">
        <v>
82</v>
      </c>
      <c r="AG73" s="840"/>
      <c r="AH73" s="840"/>
      <c r="AI73" s="840"/>
      <c r="AJ73" s="840"/>
      <c r="AK73" s="804">
        <v>
47</v>
      </c>
      <c r="AL73" s="802"/>
      <c r="AM73" s="802"/>
      <c r="AN73" s="802"/>
      <c r="AO73" s="803"/>
      <c r="AP73" s="840" t="s">
        <v>
505</v>
      </c>
      <c r="AQ73" s="840"/>
      <c r="AR73" s="840"/>
      <c r="AS73" s="840"/>
      <c r="AT73" s="840"/>
      <c r="AU73" s="840" t="s">
        <v>
505</v>
      </c>
      <c r="AV73" s="840"/>
      <c r="AW73" s="840"/>
      <c r="AX73" s="840"/>
      <c r="AY73" s="840"/>
      <c r="AZ73" s="843"/>
      <c r="BA73" s="843"/>
      <c r="BB73" s="843"/>
      <c r="BC73" s="843"/>
      <c r="BD73" s="844"/>
      <c r="BE73" s="264"/>
      <c r="BF73" s="264"/>
      <c r="BG73" s="264"/>
      <c r="BH73" s="264"/>
      <c r="BI73" s="264"/>
      <c r="BJ73" s="264"/>
      <c r="BK73" s="264"/>
      <c r="BL73" s="264"/>
      <c r="BM73" s="264"/>
      <c r="BN73" s="264"/>
      <c r="BO73" s="264"/>
      <c r="BP73" s="264"/>
      <c r="BQ73" s="261">
        <v>
67</v>
      </c>
      <c r="BR73" s="266"/>
      <c r="BS73" s="845"/>
      <c r="BT73" s="846"/>
      <c r="BU73" s="846"/>
      <c r="BV73" s="846"/>
      <c r="BW73" s="846"/>
      <c r="BX73" s="846"/>
      <c r="BY73" s="846"/>
      <c r="BZ73" s="846"/>
      <c r="CA73" s="846"/>
      <c r="CB73" s="846"/>
      <c r="CC73" s="846"/>
      <c r="CD73" s="846"/>
      <c r="CE73" s="846"/>
      <c r="CF73" s="846"/>
      <c r="CG73" s="847"/>
      <c r="CH73" s="1059"/>
      <c r="CI73" s="1060"/>
      <c r="CJ73" s="1060"/>
      <c r="CK73" s="1060"/>
      <c r="CL73" s="1061"/>
      <c r="CM73" s="1059"/>
      <c r="CN73" s="1060"/>
      <c r="CO73" s="1060"/>
      <c r="CP73" s="1060"/>
      <c r="CQ73" s="1061"/>
      <c r="CR73" s="1059"/>
      <c r="CS73" s="1060"/>
      <c r="CT73" s="1060"/>
      <c r="CU73" s="1060"/>
      <c r="CV73" s="1061"/>
      <c r="CW73" s="1059"/>
      <c r="CX73" s="1060"/>
      <c r="CY73" s="1060"/>
      <c r="CZ73" s="1060"/>
      <c r="DA73" s="1061"/>
      <c r="DB73" s="1059"/>
      <c r="DC73" s="1060"/>
      <c r="DD73" s="1060"/>
      <c r="DE73" s="1060"/>
      <c r="DF73" s="1061"/>
      <c r="DG73" s="1059"/>
      <c r="DH73" s="1060"/>
      <c r="DI73" s="1060"/>
      <c r="DJ73" s="1060"/>
      <c r="DK73" s="1061"/>
      <c r="DL73" s="1059"/>
      <c r="DM73" s="1060"/>
      <c r="DN73" s="1060"/>
      <c r="DO73" s="1060"/>
      <c r="DP73" s="1061"/>
      <c r="DQ73" s="1059"/>
      <c r="DR73" s="1060"/>
      <c r="DS73" s="1060"/>
      <c r="DT73" s="1060"/>
      <c r="DU73" s="1061"/>
      <c r="DV73" s="1047"/>
      <c r="DW73" s="1048"/>
      <c r="DX73" s="1048"/>
      <c r="DY73" s="1048"/>
      <c r="DZ73" s="1049"/>
      <c r="EA73" s="246"/>
    </row>
    <row r="74" spans="1:131" s="247" customFormat="1" ht="26.25" customHeight="1" x14ac:dyDescent="0.15">
      <c r="A74" s="260">
        <v>
7</v>
      </c>
      <c r="B74" s="1071" t="s">
        <v>
573</v>
      </c>
      <c r="C74" s="1072"/>
      <c r="D74" s="1072"/>
      <c r="E74" s="1072"/>
      <c r="F74" s="1072"/>
      <c r="G74" s="1072"/>
      <c r="H74" s="1072"/>
      <c r="I74" s="1072"/>
      <c r="J74" s="1072"/>
      <c r="K74" s="1072"/>
      <c r="L74" s="1072"/>
      <c r="M74" s="1072"/>
      <c r="N74" s="1072"/>
      <c r="O74" s="1072"/>
      <c r="P74" s="1073"/>
      <c r="Q74" s="1074">
        <v>
5253</v>
      </c>
      <c r="R74" s="840"/>
      <c r="S74" s="840"/>
      <c r="T74" s="840"/>
      <c r="U74" s="840"/>
      <c r="V74" s="840">
        <v>
4828</v>
      </c>
      <c r="W74" s="840"/>
      <c r="X74" s="840"/>
      <c r="Y74" s="840"/>
      <c r="Z74" s="840"/>
      <c r="AA74" s="840">
        <v>
425</v>
      </c>
      <c r="AB74" s="840"/>
      <c r="AC74" s="840"/>
      <c r="AD74" s="840"/>
      <c r="AE74" s="840"/>
      <c r="AF74" s="840">
        <v>
425</v>
      </c>
      <c r="AG74" s="840"/>
      <c r="AH74" s="840"/>
      <c r="AI74" s="840"/>
      <c r="AJ74" s="840"/>
      <c r="AK74" s="840">
        <v>
600</v>
      </c>
      <c r="AL74" s="840"/>
      <c r="AM74" s="840"/>
      <c r="AN74" s="840"/>
      <c r="AO74" s="840"/>
      <c r="AP74" s="840" t="s">
        <v>
505</v>
      </c>
      <c r="AQ74" s="840"/>
      <c r="AR74" s="840"/>
      <c r="AS74" s="840"/>
      <c r="AT74" s="840"/>
      <c r="AU74" s="840" t="s">
        <v>
505</v>
      </c>
      <c r="AV74" s="840"/>
      <c r="AW74" s="840"/>
      <c r="AX74" s="840"/>
      <c r="AY74" s="840"/>
      <c r="AZ74" s="843"/>
      <c r="BA74" s="843"/>
      <c r="BB74" s="843"/>
      <c r="BC74" s="843"/>
      <c r="BD74" s="844"/>
      <c r="BE74" s="264"/>
      <c r="BF74" s="264"/>
      <c r="BG74" s="264"/>
      <c r="BH74" s="264"/>
      <c r="BI74" s="264"/>
      <c r="BJ74" s="264"/>
      <c r="BK74" s="264"/>
      <c r="BL74" s="264"/>
      <c r="BM74" s="264"/>
      <c r="BN74" s="264"/>
      <c r="BO74" s="264"/>
      <c r="BP74" s="264"/>
      <c r="BQ74" s="261">
        <v>
68</v>
      </c>
      <c r="BR74" s="266"/>
      <c r="BS74" s="845"/>
      <c r="BT74" s="846"/>
      <c r="BU74" s="846"/>
      <c r="BV74" s="846"/>
      <c r="BW74" s="846"/>
      <c r="BX74" s="846"/>
      <c r="BY74" s="846"/>
      <c r="BZ74" s="846"/>
      <c r="CA74" s="846"/>
      <c r="CB74" s="846"/>
      <c r="CC74" s="846"/>
      <c r="CD74" s="846"/>
      <c r="CE74" s="846"/>
      <c r="CF74" s="846"/>
      <c r="CG74" s="847"/>
      <c r="CH74" s="1059"/>
      <c r="CI74" s="1060"/>
      <c r="CJ74" s="1060"/>
      <c r="CK74" s="1060"/>
      <c r="CL74" s="1061"/>
      <c r="CM74" s="1059"/>
      <c r="CN74" s="1060"/>
      <c r="CO74" s="1060"/>
      <c r="CP74" s="1060"/>
      <c r="CQ74" s="1061"/>
      <c r="CR74" s="1059"/>
      <c r="CS74" s="1060"/>
      <c r="CT74" s="1060"/>
      <c r="CU74" s="1060"/>
      <c r="CV74" s="1061"/>
      <c r="CW74" s="1059"/>
      <c r="CX74" s="1060"/>
      <c r="CY74" s="1060"/>
      <c r="CZ74" s="1060"/>
      <c r="DA74" s="1061"/>
      <c r="DB74" s="1059"/>
      <c r="DC74" s="1060"/>
      <c r="DD74" s="1060"/>
      <c r="DE74" s="1060"/>
      <c r="DF74" s="1061"/>
      <c r="DG74" s="1059"/>
      <c r="DH74" s="1060"/>
      <c r="DI74" s="1060"/>
      <c r="DJ74" s="1060"/>
      <c r="DK74" s="1061"/>
      <c r="DL74" s="1059"/>
      <c r="DM74" s="1060"/>
      <c r="DN74" s="1060"/>
      <c r="DO74" s="1060"/>
      <c r="DP74" s="1061"/>
      <c r="DQ74" s="1059"/>
      <c r="DR74" s="1060"/>
      <c r="DS74" s="1060"/>
      <c r="DT74" s="1060"/>
      <c r="DU74" s="1061"/>
      <c r="DV74" s="1047"/>
      <c r="DW74" s="1048"/>
      <c r="DX74" s="1048"/>
      <c r="DY74" s="1048"/>
      <c r="DZ74" s="1049"/>
      <c r="EA74" s="246"/>
    </row>
    <row r="75" spans="1:131" s="247" customFormat="1" ht="26.25" customHeight="1" x14ac:dyDescent="0.15">
      <c r="A75" s="260">
        <v>
8</v>
      </c>
      <c r="B75" s="1071" t="s">
        <v>
574</v>
      </c>
      <c r="C75" s="1072"/>
      <c r="D75" s="1072"/>
      <c r="E75" s="1072"/>
      <c r="F75" s="1072"/>
      <c r="G75" s="1072"/>
      <c r="H75" s="1072"/>
      <c r="I75" s="1072"/>
      <c r="J75" s="1072"/>
      <c r="K75" s="1072"/>
      <c r="L75" s="1072"/>
      <c r="M75" s="1072"/>
      <c r="N75" s="1072"/>
      <c r="O75" s="1072"/>
      <c r="P75" s="1073"/>
      <c r="Q75" s="801">
        <v>
6</v>
      </c>
      <c r="R75" s="802"/>
      <c r="S75" s="802"/>
      <c r="T75" s="802"/>
      <c r="U75" s="803"/>
      <c r="V75" s="804">
        <v>
5</v>
      </c>
      <c r="W75" s="802"/>
      <c r="X75" s="802"/>
      <c r="Y75" s="802"/>
      <c r="Z75" s="803"/>
      <c r="AA75" s="804">
        <v>
1</v>
      </c>
      <c r="AB75" s="802"/>
      <c r="AC75" s="802"/>
      <c r="AD75" s="802"/>
      <c r="AE75" s="803"/>
      <c r="AF75" s="804">
        <v>
1</v>
      </c>
      <c r="AG75" s="802"/>
      <c r="AH75" s="802"/>
      <c r="AI75" s="802"/>
      <c r="AJ75" s="803"/>
      <c r="AK75" s="804" t="s">
        <v>
505</v>
      </c>
      <c r="AL75" s="802"/>
      <c r="AM75" s="802"/>
      <c r="AN75" s="802"/>
      <c r="AO75" s="803"/>
      <c r="AP75" s="804" t="s">
        <v>
505</v>
      </c>
      <c r="AQ75" s="802"/>
      <c r="AR75" s="802"/>
      <c r="AS75" s="802"/>
      <c r="AT75" s="803"/>
      <c r="AU75" s="804" t="s">
        <v>
505</v>
      </c>
      <c r="AV75" s="802"/>
      <c r="AW75" s="802"/>
      <c r="AX75" s="802"/>
      <c r="AY75" s="803"/>
      <c r="AZ75" s="843"/>
      <c r="BA75" s="843"/>
      <c r="BB75" s="843"/>
      <c r="BC75" s="843"/>
      <c r="BD75" s="844"/>
      <c r="BE75" s="264"/>
      <c r="BF75" s="264"/>
      <c r="BG75" s="264"/>
      <c r="BH75" s="264"/>
      <c r="BI75" s="264"/>
      <c r="BJ75" s="264"/>
      <c r="BK75" s="264"/>
      <c r="BL75" s="264"/>
      <c r="BM75" s="264"/>
      <c r="BN75" s="264"/>
      <c r="BO75" s="264"/>
      <c r="BP75" s="264"/>
      <c r="BQ75" s="261">
        <v>
69</v>
      </c>
      <c r="BR75" s="266"/>
      <c r="BS75" s="845"/>
      <c r="BT75" s="846"/>
      <c r="BU75" s="846"/>
      <c r="BV75" s="846"/>
      <c r="BW75" s="846"/>
      <c r="BX75" s="846"/>
      <c r="BY75" s="846"/>
      <c r="BZ75" s="846"/>
      <c r="CA75" s="846"/>
      <c r="CB75" s="846"/>
      <c r="CC75" s="846"/>
      <c r="CD75" s="846"/>
      <c r="CE75" s="846"/>
      <c r="CF75" s="846"/>
      <c r="CG75" s="847"/>
      <c r="CH75" s="1059"/>
      <c r="CI75" s="1060"/>
      <c r="CJ75" s="1060"/>
      <c r="CK75" s="1060"/>
      <c r="CL75" s="1061"/>
      <c r="CM75" s="1059"/>
      <c r="CN75" s="1060"/>
      <c r="CO75" s="1060"/>
      <c r="CP75" s="1060"/>
      <c r="CQ75" s="1061"/>
      <c r="CR75" s="1059"/>
      <c r="CS75" s="1060"/>
      <c r="CT75" s="1060"/>
      <c r="CU75" s="1060"/>
      <c r="CV75" s="1061"/>
      <c r="CW75" s="1059"/>
      <c r="CX75" s="1060"/>
      <c r="CY75" s="1060"/>
      <c r="CZ75" s="1060"/>
      <c r="DA75" s="1061"/>
      <c r="DB75" s="1059"/>
      <c r="DC75" s="1060"/>
      <c r="DD75" s="1060"/>
      <c r="DE75" s="1060"/>
      <c r="DF75" s="1061"/>
      <c r="DG75" s="1059"/>
      <c r="DH75" s="1060"/>
      <c r="DI75" s="1060"/>
      <c r="DJ75" s="1060"/>
      <c r="DK75" s="1061"/>
      <c r="DL75" s="1059"/>
      <c r="DM75" s="1060"/>
      <c r="DN75" s="1060"/>
      <c r="DO75" s="1060"/>
      <c r="DP75" s="1061"/>
      <c r="DQ75" s="1059"/>
      <c r="DR75" s="1060"/>
      <c r="DS75" s="1060"/>
      <c r="DT75" s="1060"/>
      <c r="DU75" s="1061"/>
      <c r="DV75" s="1047"/>
      <c r="DW75" s="1048"/>
      <c r="DX75" s="1048"/>
      <c r="DY75" s="1048"/>
      <c r="DZ75" s="1049"/>
      <c r="EA75" s="246"/>
    </row>
    <row r="76" spans="1:131" s="247" customFormat="1" ht="26.25" customHeight="1" x14ac:dyDescent="0.15">
      <c r="A76" s="260">
        <v>
9</v>
      </c>
      <c r="B76" s="1071" t="s">
        <v>
575</v>
      </c>
      <c r="C76" s="1072"/>
      <c r="D76" s="1072"/>
      <c r="E76" s="1072"/>
      <c r="F76" s="1072"/>
      <c r="G76" s="1072"/>
      <c r="H76" s="1072"/>
      <c r="I76" s="1072"/>
      <c r="J76" s="1072"/>
      <c r="K76" s="1072"/>
      <c r="L76" s="1072"/>
      <c r="M76" s="1072"/>
      <c r="N76" s="1072"/>
      <c r="O76" s="1072"/>
      <c r="P76" s="1073"/>
      <c r="Q76" s="801">
        <v>
6529</v>
      </c>
      <c r="R76" s="802"/>
      <c r="S76" s="802"/>
      <c r="T76" s="802"/>
      <c r="U76" s="803"/>
      <c r="V76" s="804">
        <v>
6443</v>
      </c>
      <c r="W76" s="802"/>
      <c r="X76" s="802"/>
      <c r="Y76" s="802"/>
      <c r="Z76" s="803"/>
      <c r="AA76" s="804">
        <v>
86</v>
      </c>
      <c r="AB76" s="802"/>
      <c r="AC76" s="802"/>
      <c r="AD76" s="802"/>
      <c r="AE76" s="803"/>
      <c r="AF76" s="804">
        <v>
86</v>
      </c>
      <c r="AG76" s="802"/>
      <c r="AH76" s="802"/>
      <c r="AI76" s="802"/>
      <c r="AJ76" s="803"/>
      <c r="AK76" s="804">
        <v>
1926</v>
      </c>
      <c r="AL76" s="802"/>
      <c r="AM76" s="802"/>
      <c r="AN76" s="802"/>
      <c r="AO76" s="803"/>
      <c r="AP76" s="804" t="s">
        <v>
505</v>
      </c>
      <c r="AQ76" s="802"/>
      <c r="AR76" s="802"/>
      <c r="AS76" s="802"/>
      <c r="AT76" s="803"/>
      <c r="AU76" s="804" t="s">
        <v>
505</v>
      </c>
      <c r="AV76" s="802"/>
      <c r="AW76" s="802"/>
      <c r="AX76" s="802"/>
      <c r="AY76" s="803"/>
      <c r="AZ76" s="843"/>
      <c r="BA76" s="843"/>
      <c r="BB76" s="843"/>
      <c r="BC76" s="843"/>
      <c r="BD76" s="844"/>
      <c r="BE76" s="264"/>
      <c r="BF76" s="264"/>
      <c r="BG76" s="264"/>
      <c r="BH76" s="264"/>
      <c r="BI76" s="264"/>
      <c r="BJ76" s="264"/>
      <c r="BK76" s="264"/>
      <c r="BL76" s="264"/>
      <c r="BM76" s="264"/>
      <c r="BN76" s="264"/>
      <c r="BO76" s="264"/>
      <c r="BP76" s="264"/>
      <c r="BQ76" s="261">
        <v>
70</v>
      </c>
      <c r="BR76" s="266"/>
      <c r="BS76" s="845"/>
      <c r="BT76" s="846"/>
      <c r="BU76" s="846"/>
      <c r="BV76" s="846"/>
      <c r="BW76" s="846"/>
      <c r="BX76" s="846"/>
      <c r="BY76" s="846"/>
      <c r="BZ76" s="846"/>
      <c r="CA76" s="846"/>
      <c r="CB76" s="846"/>
      <c r="CC76" s="846"/>
      <c r="CD76" s="846"/>
      <c r="CE76" s="846"/>
      <c r="CF76" s="846"/>
      <c r="CG76" s="847"/>
      <c r="CH76" s="1059"/>
      <c r="CI76" s="1060"/>
      <c r="CJ76" s="1060"/>
      <c r="CK76" s="1060"/>
      <c r="CL76" s="1061"/>
      <c r="CM76" s="1059"/>
      <c r="CN76" s="1060"/>
      <c r="CO76" s="1060"/>
      <c r="CP76" s="1060"/>
      <c r="CQ76" s="1061"/>
      <c r="CR76" s="1059"/>
      <c r="CS76" s="1060"/>
      <c r="CT76" s="1060"/>
      <c r="CU76" s="1060"/>
      <c r="CV76" s="1061"/>
      <c r="CW76" s="1059"/>
      <c r="CX76" s="1060"/>
      <c r="CY76" s="1060"/>
      <c r="CZ76" s="1060"/>
      <c r="DA76" s="1061"/>
      <c r="DB76" s="1059"/>
      <c r="DC76" s="1060"/>
      <c r="DD76" s="1060"/>
      <c r="DE76" s="1060"/>
      <c r="DF76" s="1061"/>
      <c r="DG76" s="1059"/>
      <c r="DH76" s="1060"/>
      <c r="DI76" s="1060"/>
      <c r="DJ76" s="1060"/>
      <c r="DK76" s="1061"/>
      <c r="DL76" s="1059"/>
      <c r="DM76" s="1060"/>
      <c r="DN76" s="1060"/>
      <c r="DO76" s="1060"/>
      <c r="DP76" s="1061"/>
      <c r="DQ76" s="1059"/>
      <c r="DR76" s="1060"/>
      <c r="DS76" s="1060"/>
      <c r="DT76" s="1060"/>
      <c r="DU76" s="1061"/>
      <c r="DV76" s="1047"/>
      <c r="DW76" s="1048"/>
      <c r="DX76" s="1048"/>
      <c r="DY76" s="1048"/>
      <c r="DZ76" s="1049"/>
      <c r="EA76" s="246"/>
    </row>
    <row r="77" spans="1:131" s="247" customFormat="1" ht="26.25" customHeight="1" x14ac:dyDescent="0.15">
      <c r="A77" s="260">
        <v>
10</v>
      </c>
      <c r="B77" s="1071" t="s">
        <v>
576</v>
      </c>
      <c r="C77" s="1072"/>
      <c r="D77" s="1072"/>
      <c r="E77" s="1072"/>
      <c r="F77" s="1072"/>
      <c r="G77" s="1072"/>
      <c r="H77" s="1072"/>
      <c r="I77" s="1072"/>
      <c r="J77" s="1072"/>
      <c r="K77" s="1072"/>
      <c r="L77" s="1072"/>
      <c r="M77" s="1072"/>
      <c r="N77" s="1072"/>
      <c r="O77" s="1072"/>
      <c r="P77" s="1073"/>
      <c r="Q77" s="801">
        <v>
1444184</v>
      </c>
      <c r="R77" s="802"/>
      <c r="S77" s="802"/>
      <c r="T77" s="802"/>
      <c r="U77" s="803"/>
      <c r="V77" s="804">
        <v>
1404896</v>
      </c>
      <c r="W77" s="802"/>
      <c r="X77" s="802"/>
      <c r="Y77" s="802"/>
      <c r="Z77" s="803"/>
      <c r="AA77" s="804">
        <v>
39288</v>
      </c>
      <c r="AB77" s="802"/>
      <c r="AC77" s="802"/>
      <c r="AD77" s="802"/>
      <c r="AE77" s="803"/>
      <c r="AF77" s="804">
        <v>
39288</v>
      </c>
      <c r="AG77" s="802"/>
      <c r="AH77" s="802"/>
      <c r="AI77" s="802"/>
      <c r="AJ77" s="803"/>
      <c r="AK77" s="804">
        <v>
16623</v>
      </c>
      <c r="AL77" s="802"/>
      <c r="AM77" s="802"/>
      <c r="AN77" s="802"/>
      <c r="AO77" s="803"/>
      <c r="AP77" s="804" t="s">
        <v>
505</v>
      </c>
      <c r="AQ77" s="802"/>
      <c r="AR77" s="802"/>
      <c r="AS77" s="802"/>
      <c r="AT77" s="803"/>
      <c r="AU77" s="804" t="s">
        <v>
505</v>
      </c>
      <c r="AV77" s="802"/>
      <c r="AW77" s="802"/>
      <c r="AX77" s="802"/>
      <c r="AY77" s="803"/>
      <c r="AZ77" s="843"/>
      <c r="BA77" s="843"/>
      <c r="BB77" s="843"/>
      <c r="BC77" s="843"/>
      <c r="BD77" s="844"/>
      <c r="BE77" s="264"/>
      <c r="BF77" s="264"/>
      <c r="BG77" s="264"/>
      <c r="BH77" s="264"/>
      <c r="BI77" s="264"/>
      <c r="BJ77" s="264"/>
      <c r="BK77" s="264"/>
      <c r="BL77" s="264"/>
      <c r="BM77" s="264"/>
      <c r="BN77" s="264"/>
      <c r="BO77" s="264"/>
      <c r="BP77" s="264"/>
      <c r="BQ77" s="261">
        <v>
71</v>
      </c>
      <c r="BR77" s="266"/>
      <c r="BS77" s="845"/>
      <c r="BT77" s="846"/>
      <c r="BU77" s="846"/>
      <c r="BV77" s="846"/>
      <c r="BW77" s="846"/>
      <c r="BX77" s="846"/>
      <c r="BY77" s="846"/>
      <c r="BZ77" s="846"/>
      <c r="CA77" s="846"/>
      <c r="CB77" s="846"/>
      <c r="CC77" s="846"/>
      <c r="CD77" s="846"/>
      <c r="CE77" s="846"/>
      <c r="CF77" s="846"/>
      <c r="CG77" s="847"/>
      <c r="CH77" s="1059"/>
      <c r="CI77" s="1060"/>
      <c r="CJ77" s="1060"/>
      <c r="CK77" s="1060"/>
      <c r="CL77" s="1061"/>
      <c r="CM77" s="1059"/>
      <c r="CN77" s="1060"/>
      <c r="CO77" s="1060"/>
      <c r="CP77" s="1060"/>
      <c r="CQ77" s="1061"/>
      <c r="CR77" s="1059"/>
      <c r="CS77" s="1060"/>
      <c r="CT77" s="1060"/>
      <c r="CU77" s="1060"/>
      <c r="CV77" s="1061"/>
      <c r="CW77" s="1059"/>
      <c r="CX77" s="1060"/>
      <c r="CY77" s="1060"/>
      <c r="CZ77" s="1060"/>
      <c r="DA77" s="1061"/>
      <c r="DB77" s="1059"/>
      <c r="DC77" s="1060"/>
      <c r="DD77" s="1060"/>
      <c r="DE77" s="1060"/>
      <c r="DF77" s="1061"/>
      <c r="DG77" s="1059"/>
      <c r="DH77" s="1060"/>
      <c r="DI77" s="1060"/>
      <c r="DJ77" s="1060"/>
      <c r="DK77" s="1061"/>
      <c r="DL77" s="1059"/>
      <c r="DM77" s="1060"/>
      <c r="DN77" s="1060"/>
      <c r="DO77" s="1060"/>
      <c r="DP77" s="1061"/>
      <c r="DQ77" s="1059"/>
      <c r="DR77" s="1060"/>
      <c r="DS77" s="1060"/>
      <c r="DT77" s="1060"/>
      <c r="DU77" s="1061"/>
      <c r="DV77" s="1047"/>
      <c r="DW77" s="1048"/>
      <c r="DX77" s="1048"/>
      <c r="DY77" s="1048"/>
      <c r="DZ77" s="1049"/>
      <c r="EA77" s="246"/>
    </row>
    <row r="78" spans="1:131" s="247" customFormat="1" ht="26.25" customHeight="1" x14ac:dyDescent="0.15">
      <c r="A78" s="260">
        <v>
11</v>
      </c>
      <c r="B78" s="1071"/>
      <c r="C78" s="1072"/>
      <c r="D78" s="1072"/>
      <c r="E78" s="1072"/>
      <c r="F78" s="1072"/>
      <c r="G78" s="1072"/>
      <c r="H78" s="1072"/>
      <c r="I78" s="1072"/>
      <c r="J78" s="1072"/>
      <c r="K78" s="1072"/>
      <c r="L78" s="1072"/>
      <c r="M78" s="1072"/>
      <c r="N78" s="1072"/>
      <c r="O78" s="1072"/>
      <c r="P78" s="1073"/>
      <c r="Q78" s="1074"/>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3"/>
      <c r="BA78" s="843"/>
      <c r="BB78" s="843"/>
      <c r="BC78" s="843"/>
      <c r="BD78" s="844"/>
      <c r="BE78" s="264"/>
      <c r="BF78" s="264"/>
      <c r="BG78" s="264"/>
      <c r="BH78" s="264"/>
      <c r="BI78" s="264"/>
      <c r="BJ78" s="267"/>
      <c r="BK78" s="267"/>
      <c r="BL78" s="267"/>
      <c r="BM78" s="267"/>
      <c r="BN78" s="267"/>
      <c r="BO78" s="264"/>
      <c r="BP78" s="264"/>
      <c r="BQ78" s="261">
        <v>
72</v>
      </c>
      <c r="BR78" s="266"/>
      <c r="BS78" s="845"/>
      <c r="BT78" s="846"/>
      <c r="BU78" s="846"/>
      <c r="BV78" s="846"/>
      <c r="BW78" s="846"/>
      <c r="BX78" s="846"/>
      <c r="BY78" s="846"/>
      <c r="BZ78" s="846"/>
      <c r="CA78" s="846"/>
      <c r="CB78" s="846"/>
      <c r="CC78" s="846"/>
      <c r="CD78" s="846"/>
      <c r="CE78" s="846"/>
      <c r="CF78" s="846"/>
      <c r="CG78" s="847"/>
      <c r="CH78" s="1059"/>
      <c r="CI78" s="1060"/>
      <c r="CJ78" s="1060"/>
      <c r="CK78" s="1060"/>
      <c r="CL78" s="1061"/>
      <c r="CM78" s="1059"/>
      <c r="CN78" s="1060"/>
      <c r="CO78" s="1060"/>
      <c r="CP78" s="1060"/>
      <c r="CQ78" s="1061"/>
      <c r="CR78" s="1059"/>
      <c r="CS78" s="1060"/>
      <c r="CT78" s="1060"/>
      <c r="CU78" s="1060"/>
      <c r="CV78" s="1061"/>
      <c r="CW78" s="1059"/>
      <c r="CX78" s="1060"/>
      <c r="CY78" s="1060"/>
      <c r="CZ78" s="1060"/>
      <c r="DA78" s="1061"/>
      <c r="DB78" s="1059"/>
      <c r="DC78" s="1060"/>
      <c r="DD78" s="1060"/>
      <c r="DE78" s="1060"/>
      <c r="DF78" s="1061"/>
      <c r="DG78" s="1059"/>
      <c r="DH78" s="1060"/>
      <c r="DI78" s="1060"/>
      <c r="DJ78" s="1060"/>
      <c r="DK78" s="1061"/>
      <c r="DL78" s="1059"/>
      <c r="DM78" s="1060"/>
      <c r="DN78" s="1060"/>
      <c r="DO78" s="1060"/>
      <c r="DP78" s="1061"/>
      <c r="DQ78" s="1059"/>
      <c r="DR78" s="1060"/>
      <c r="DS78" s="1060"/>
      <c r="DT78" s="1060"/>
      <c r="DU78" s="1061"/>
      <c r="DV78" s="1047"/>
      <c r="DW78" s="1048"/>
      <c r="DX78" s="1048"/>
      <c r="DY78" s="1048"/>
      <c r="DZ78" s="1049"/>
      <c r="EA78" s="246"/>
    </row>
    <row r="79" spans="1:131" s="247" customFormat="1" ht="26.25" customHeight="1" x14ac:dyDescent="0.15">
      <c r="A79" s="260">
        <v>
12</v>
      </c>
      <c r="B79" s="1071"/>
      <c r="C79" s="1072"/>
      <c r="D79" s="1072"/>
      <c r="E79" s="1072"/>
      <c r="F79" s="1072"/>
      <c r="G79" s="1072"/>
      <c r="H79" s="1072"/>
      <c r="I79" s="1072"/>
      <c r="J79" s="1072"/>
      <c r="K79" s="1072"/>
      <c r="L79" s="1072"/>
      <c r="M79" s="1072"/>
      <c r="N79" s="1072"/>
      <c r="O79" s="1072"/>
      <c r="P79" s="1073"/>
      <c r="Q79" s="1074"/>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3"/>
      <c r="BA79" s="843"/>
      <c r="BB79" s="843"/>
      <c r="BC79" s="843"/>
      <c r="BD79" s="844"/>
      <c r="BE79" s="264"/>
      <c r="BF79" s="264"/>
      <c r="BG79" s="264"/>
      <c r="BH79" s="264"/>
      <c r="BI79" s="264"/>
      <c r="BJ79" s="267"/>
      <c r="BK79" s="267"/>
      <c r="BL79" s="267"/>
      <c r="BM79" s="267"/>
      <c r="BN79" s="267"/>
      <c r="BO79" s="264"/>
      <c r="BP79" s="264"/>
      <c r="BQ79" s="261">
        <v>
73</v>
      </c>
      <c r="BR79" s="266"/>
      <c r="BS79" s="845"/>
      <c r="BT79" s="846"/>
      <c r="BU79" s="846"/>
      <c r="BV79" s="846"/>
      <c r="BW79" s="846"/>
      <c r="BX79" s="846"/>
      <c r="BY79" s="846"/>
      <c r="BZ79" s="846"/>
      <c r="CA79" s="846"/>
      <c r="CB79" s="846"/>
      <c r="CC79" s="846"/>
      <c r="CD79" s="846"/>
      <c r="CE79" s="846"/>
      <c r="CF79" s="846"/>
      <c r="CG79" s="847"/>
      <c r="CH79" s="1059"/>
      <c r="CI79" s="1060"/>
      <c r="CJ79" s="1060"/>
      <c r="CK79" s="1060"/>
      <c r="CL79" s="1061"/>
      <c r="CM79" s="1059"/>
      <c r="CN79" s="1060"/>
      <c r="CO79" s="1060"/>
      <c r="CP79" s="1060"/>
      <c r="CQ79" s="1061"/>
      <c r="CR79" s="1059"/>
      <c r="CS79" s="1060"/>
      <c r="CT79" s="1060"/>
      <c r="CU79" s="1060"/>
      <c r="CV79" s="1061"/>
      <c r="CW79" s="1059"/>
      <c r="CX79" s="1060"/>
      <c r="CY79" s="1060"/>
      <c r="CZ79" s="1060"/>
      <c r="DA79" s="1061"/>
      <c r="DB79" s="1059"/>
      <c r="DC79" s="1060"/>
      <c r="DD79" s="1060"/>
      <c r="DE79" s="1060"/>
      <c r="DF79" s="1061"/>
      <c r="DG79" s="1059"/>
      <c r="DH79" s="1060"/>
      <c r="DI79" s="1060"/>
      <c r="DJ79" s="1060"/>
      <c r="DK79" s="1061"/>
      <c r="DL79" s="1059"/>
      <c r="DM79" s="1060"/>
      <c r="DN79" s="1060"/>
      <c r="DO79" s="1060"/>
      <c r="DP79" s="1061"/>
      <c r="DQ79" s="1059"/>
      <c r="DR79" s="1060"/>
      <c r="DS79" s="1060"/>
      <c r="DT79" s="1060"/>
      <c r="DU79" s="1061"/>
      <c r="DV79" s="1047"/>
      <c r="DW79" s="1048"/>
      <c r="DX79" s="1048"/>
      <c r="DY79" s="1048"/>
      <c r="DZ79" s="1049"/>
      <c r="EA79" s="246"/>
    </row>
    <row r="80" spans="1:131" s="247" customFormat="1" ht="26.25" customHeight="1" x14ac:dyDescent="0.15">
      <c r="A80" s="260">
        <v>
13</v>
      </c>
      <c r="B80" s="1071"/>
      <c r="C80" s="1072"/>
      <c r="D80" s="1072"/>
      <c r="E80" s="1072"/>
      <c r="F80" s="1072"/>
      <c r="G80" s="1072"/>
      <c r="H80" s="1072"/>
      <c r="I80" s="1072"/>
      <c r="J80" s="1072"/>
      <c r="K80" s="1072"/>
      <c r="L80" s="1072"/>
      <c r="M80" s="1072"/>
      <c r="N80" s="1072"/>
      <c r="O80" s="1072"/>
      <c r="P80" s="1073"/>
      <c r="Q80" s="1074"/>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3"/>
      <c r="BA80" s="843"/>
      <c r="BB80" s="843"/>
      <c r="BC80" s="843"/>
      <c r="BD80" s="844"/>
      <c r="BE80" s="264"/>
      <c r="BF80" s="264"/>
      <c r="BG80" s="264"/>
      <c r="BH80" s="264"/>
      <c r="BI80" s="264"/>
      <c r="BJ80" s="264"/>
      <c r="BK80" s="264"/>
      <c r="BL80" s="264"/>
      <c r="BM80" s="264"/>
      <c r="BN80" s="264"/>
      <c r="BO80" s="264"/>
      <c r="BP80" s="264"/>
      <c r="BQ80" s="261">
        <v>
74</v>
      </c>
      <c r="BR80" s="266"/>
      <c r="BS80" s="845"/>
      <c r="BT80" s="846"/>
      <c r="BU80" s="846"/>
      <c r="BV80" s="846"/>
      <c r="BW80" s="846"/>
      <c r="BX80" s="846"/>
      <c r="BY80" s="846"/>
      <c r="BZ80" s="846"/>
      <c r="CA80" s="846"/>
      <c r="CB80" s="846"/>
      <c r="CC80" s="846"/>
      <c r="CD80" s="846"/>
      <c r="CE80" s="846"/>
      <c r="CF80" s="846"/>
      <c r="CG80" s="847"/>
      <c r="CH80" s="1059"/>
      <c r="CI80" s="1060"/>
      <c r="CJ80" s="1060"/>
      <c r="CK80" s="1060"/>
      <c r="CL80" s="1061"/>
      <c r="CM80" s="1059"/>
      <c r="CN80" s="1060"/>
      <c r="CO80" s="1060"/>
      <c r="CP80" s="1060"/>
      <c r="CQ80" s="1061"/>
      <c r="CR80" s="1059"/>
      <c r="CS80" s="1060"/>
      <c r="CT80" s="1060"/>
      <c r="CU80" s="1060"/>
      <c r="CV80" s="1061"/>
      <c r="CW80" s="1059"/>
      <c r="CX80" s="1060"/>
      <c r="CY80" s="1060"/>
      <c r="CZ80" s="1060"/>
      <c r="DA80" s="1061"/>
      <c r="DB80" s="1059"/>
      <c r="DC80" s="1060"/>
      <c r="DD80" s="1060"/>
      <c r="DE80" s="1060"/>
      <c r="DF80" s="1061"/>
      <c r="DG80" s="1059"/>
      <c r="DH80" s="1060"/>
      <c r="DI80" s="1060"/>
      <c r="DJ80" s="1060"/>
      <c r="DK80" s="1061"/>
      <c r="DL80" s="1059"/>
      <c r="DM80" s="1060"/>
      <c r="DN80" s="1060"/>
      <c r="DO80" s="1060"/>
      <c r="DP80" s="1061"/>
      <c r="DQ80" s="1059"/>
      <c r="DR80" s="1060"/>
      <c r="DS80" s="1060"/>
      <c r="DT80" s="1060"/>
      <c r="DU80" s="1061"/>
      <c r="DV80" s="1047"/>
      <c r="DW80" s="1048"/>
      <c r="DX80" s="1048"/>
      <c r="DY80" s="1048"/>
      <c r="DZ80" s="1049"/>
      <c r="EA80" s="246"/>
    </row>
    <row r="81" spans="1:131" s="247" customFormat="1" ht="26.25" customHeight="1" x14ac:dyDescent="0.15">
      <c r="A81" s="260">
        <v>
14</v>
      </c>
      <c r="B81" s="1071"/>
      <c r="C81" s="1072"/>
      <c r="D81" s="1072"/>
      <c r="E81" s="1072"/>
      <c r="F81" s="1072"/>
      <c r="G81" s="1072"/>
      <c r="H81" s="1072"/>
      <c r="I81" s="1072"/>
      <c r="J81" s="1072"/>
      <c r="K81" s="1072"/>
      <c r="L81" s="1072"/>
      <c r="M81" s="1072"/>
      <c r="N81" s="1072"/>
      <c r="O81" s="1072"/>
      <c r="P81" s="1073"/>
      <c r="Q81" s="1074"/>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3"/>
      <c r="BA81" s="843"/>
      <c r="BB81" s="843"/>
      <c r="BC81" s="843"/>
      <c r="BD81" s="844"/>
      <c r="BE81" s="264"/>
      <c r="BF81" s="264"/>
      <c r="BG81" s="264"/>
      <c r="BH81" s="264"/>
      <c r="BI81" s="264"/>
      <c r="BJ81" s="264"/>
      <c r="BK81" s="264"/>
      <c r="BL81" s="264"/>
      <c r="BM81" s="264"/>
      <c r="BN81" s="264"/>
      <c r="BO81" s="264"/>
      <c r="BP81" s="264"/>
      <c r="BQ81" s="261">
        <v>
75</v>
      </c>
      <c r="BR81" s="266"/>
      <c r="BS81" s="845"/>
      <c r="BT81" s="846"/>
      <c r="BU81" s="846"/>
      <c r="BV81" s="846"/>
      <c r="BW81" s="846"/>
      <c r="BX81" s="846"/>
      <c r="BY81" s="846"/>
      <c r="BZ81" s="846"/>
      <c r="CA81" s="846"/>
      <c r="CB81" s="846"/>
      <c r="CC81" s="846"/>
      <c r="CD81" s="846"/>
      <c r="CE81" s="846"/>
      <c r="CF81" s="846"/>
      <c r="CG81" s="847"/>
      <c r="CH81" s="1059"/>
      <c r="CI81" s="1060"/>
      <c r="CJ81" s="1060"/>
      <c r="CK81" s="1060"/>
      <c r="CL81" s="1061"/>
      <c r="CM81" s="1059"/>
      <c r="CN81" s="1060"/>
      <c r="CO81" s="1060"/>
      <c r="CP81" s="1060"/>
      <c r="CQ81" s="1061"/>
      <c r="CR81" s="1059"/>
      <c r="CS81" s="1060"/>
      <c r="CT81" s="1060"/>
      <c r="CU81" s="1060"/>
      <c r="CV81" s="1061"/>
      <c r="CW81" s="1059"/>
      <c r="CX81" s="1060"/>
      <c r="CY81" s="1060"/>
      <c r="CZ81" s="1060"/>
      <c r="DA81" s="1061"/>
      <c r="DB81" s="1059"/>
      <c r="DC81" s="1060"/>
      <c r="DD81" s="1060"/>
      <c r="DE81" s="1060"/>
      <c r="DF81" s="1061"/>
      <c r="DG81" s="1059"/>
      <c r="DH81" s="1060"/>
      <c r="DI81" s="1060"/>
      <c r="DJ81" s="1060"/>
      <c r="DK81" s="1061"/>
      <c r="DL81" s="1059"/>
      <c r="DM81" s="1060"/>
      <c r="DN81" s="1060"/>
      <c r="DO81" s="1060"/>
      <c r="DP81" s="1061"/>
      <c r="DQ81" s="1059"/>
      <c r="DR81" s="1060"/>
      <c r="DS81" s="1060"/>
      <c r="DT81" s="1060"/>
      <c r="DU81" s="1061"/>
      <c r="DV81" s="1047"/>
      <c r="DW81" s="1048"/>
      <c r="DX81" s="1048"/>
      <c r="DY81" s="1048"/>
      <c r="DZ81" s="1049"/>
      <c r="EA81" s="246"/>
    </row>
    <row r="82" spans="1:131" s="247" customFormat="1" ht="26.25" customHeight="1" x14ac:dyDescent="0.15">
      <c r="A82" s="260">
        <v>
15</v>
      </c>
      <c r="B82" s="1071"/>
      <c r="C82" s="1072"/>
      <c r="D82" s="1072"/>
      <c r="E82" s="1072"/>
      <c r="F82" s="1072"/>
      <c r="G82" s="1072"/>
      <c r="H82" s="1072"/>
      <c r="I82" s="1072"/>
      <c r="J82" s="1072"/>
      <c r="K82" s="1072"/>
      <c r="L82" s="1072"/>
      <c r="M82" s="1072"/>
      <c r="N82" s="1072"/>
      <c r="O82" s="1072"/>
      <c r="P82" s="1073"/>
      <c r="Q82" s="1074"/>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3"/>
      <c r="BA82" s="843"/>
      <c r="BB82" s="843"/>
      <c r="BC82" s="843"/>
      <c r="BD82" s="844"/>
      <c r="BE82" s="264"/>
      <c r="BF82" s="264"/>
      <c r="BG82" s="264"/>
      <c r="BH82" s="264"/>
      <c r="BI82" s="264"/>
      <c r="BJ82" s="264"/>
      <c r="BK82" s="264"/>
      <c r="BL82" s="264"/>
      <c r="BM82" s="264"/>
      <c r="BN82" s="264"/>
      <c r="BO82" s="264"/>
      <c r="BP82" s="264"/>
      <c r="BQ82" s="261">
        <v>
76</v>
      </c>
      <c r="BR82" s="266"/>
      <c r="BS82" s="845"/>
      <c r="BT82" s="846"/>
      <c r="BU82" s="846"/>
      <c r="BV82" s="846"/>
      <c r="BW82" s="846"/>
      <c r="BX82" s="846"/>
      <c r="BY82" s="846"/>
      <c r="BZ82" s="846"/>
      <c r="CA82" s="846"/>
      <c r="CB82" s="846"/>
      <c r="CC82" s="846"/>
      <c r="CD82" s="846"/>
      <c r="CE82" s="846"/>
      <c r="CF82" s="846"/>
      <c r="CG82" s="847"/>
      <c r="CH82" s="1059"/>
      <c r="CI82" s="1060"/>
      <c r="CJ82" s="1060"/>
      <c r="CK82" s="1060"/>
      <c r="CL82" s="1061"/>
      <c r="CM82" s="1059"/>
      <c r="CN82" s="1060"/>
      <c r="CO82" s="1060"/>
      <c r="CP82" s="1060"/>
      <c r="CQ82" s="1061"/>
      <c r="CR82" s="1059"/>
      <c r="CS82" s="1060"/>
      <c r="CT82" s="1060"/>
      <c r="CU82" s="1060"/>
      <c r="CV82" s="1061"/>
      <c r="CW82" s="1059"/>
      <c r="CX82" s="1060"/>
      <c r="CY82" s="1060"/>
      <c r="CZ82" s="1060"/>
      <c r="DA82" s="1061"/>
      <c r="DB82" s="1059"/>
      <c r="DC82" s="1060"/>
      <c r="DD82" s="1060"/>
      <c r="DE82" s="1060"/>
      <c r="DF82" s="1061"/>
      <c r="DG82" s="1059"/>
      <c r="DH82" s="1060"/>
      <c r="DI82" s="1060"/>
      <c r="DJ82" s="1060"/>
      <c r="DK82" s="1061"/>
      <c r="DL82" s="1059"/>
      <c r="DM82" s="1060"/>
      <c r="DN82" s="1060"/>
      <c r="DO82" s="1060"/>
      <c r="DP82" s="1061"/>
      <c r="DQ82" s="1059"/>
      <c r="DR82" s="1060"/>
      <c r="DS82" s="1060"/>
      <c r="DT82" s="1060"/>
      <c r="DU82" s="1061"/>
      <c r="DV82" s="1047"/>
      <c r="DW82" s="1048"/>
      <c r="DX82" s="1048"/>
      <c r="DY82" s="1048"/>
      <c r="DZ82" s="1049"/>
      <c r="EA82" s="246"/>
    </row>
    <row r="83" spans="1:131" s="247" customFormat="1" ht="26.25" customHeight="1" x14ac:dyDescent="0.15">
      <c r="A83" s="260">
        <v>
16</v>
      </c>
      <c r="B83" s="1071"/>
      <c r="C83" s="1072"/>
      <c r="D83" s="1072"/>
      <c r="E83" s="1072"/>
      <c r="F83" s="1072"/>
      <c r="G83" s="1072"/>
      <c r="H83" s="1072"/>
      <c r="I83" s="1072"/>
      <c r="J83" s="1072"/>
      <c r="K83" s="1072"/>
      <c r="L83" s="1072"/>
      <c r="M83" s="1072"/>
      <c r="N83" s="1072"/>
      <c r="O83" s="1072"/>
      <c r="P83" s="1073"/>
      <c r="Q83" s="1074"/>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3"/>
      <c r="BA83" s="843"/>
      <c r="BB83" s="843"/>
      <c r="BC83" s="843"/>
      <c r="BD83" s="844"/>
      <c r="BE83" s="264"/>
      <c r="BF83" s="264"/>
      <c r="BG83" s="264"/>
      <c r="BH83" s="264"/>
      <c r="BI83" s="264"/>
      <c r="BJ83" s="264"/>
      <c r="BK83" s="264"/>
      <c r="BL83" s="264"/>
      <c r="BM83" s="264"/>
      <c r="BN83" s="264"/>
      <c r="BO83" s="264"/>
      <c r="BP83" s="264"/>
      <c r="BQ83" s="261">
        <v>
77</v>
      </c>
      <c r="BR83" s="266"/>
      <c r="BS83" s="845"/>
      <c r="BT83" s="846"/>
      <c r="BU83" s="846"/>
      <c r="BV83" s="846"/>
      <c r="BW83" s="846"/>
      <c r="BX83" s="846"/>
      <c r="BY83" s="846"/>
      <c r="BZ83" s="846"/>
      <c r="CA83" s="846"/>
      <c r="CB83" s="846"/>
      <c r="CC83" s="846"/>
      <c r="CD83" s="846"/>
      <c r="CE83" s="846"/>
      <c r="CF83" s="846"/>
      <c r="CG83" s="847"/>
      <c r="CH83" s="1059"/>
      <c r="CI83" s="1060"/>
      <c r="CJ83" s="1060"/>
      <c r="CK83" s="1060"/>
      <c r="CL83" s="1061"/>
      <c r="CM83" s="1059"/>
      <c r="CN83" s="1060"/>
      <c r="CO83" s="1060"/>
      <c r="CP83" s="1060"/>
      <c r="CQ83" s="1061"/>
      <c r="CR83" s="1059"/>
      <c r="CS83" s="1060"/>
      <c r="CT83" s="1060"/>
      <c r="CU83" s="1060"/>
      <c r="CV83" s="1061"/>
      <c r="CW83" s="1059"/>
      <c r="CX83" s="1060"/>
      <c r="CY83" s="1060"/>
      <c r="CZ83" s="1060"/>
      <c r="DA83" s="1061"/>
      <c r="DB83" s="1059"/>
      <c r="DC83" s="1060"/>
      <c r="DD83" s="1060"/>
      <c r="DE83" s="1060"/>
      <c r="DF83" s="1061"/>
      <c r="DG83" s="1059"/>
      <c r="DH83" s="1060"/>
      <c r="DI83" s="1060"/>
      <c r="DJ83" s="1060"/>
      <c r="DK83" s="1061"/>
      <c r="DL83" s="1059"/>
      <c r="DM83" s="1060"/>
      <c r="DN83" s="1060"/>
      <c r="DO83" s="1060"/>
      <c r="DP83" s="1061"/>
      <c r="DQ83" s="1059"/>
      <c r="DR83" s="1060"/>
      <c r="DS83" s="1060"/>
      <c r="DT83" s="1060"/>
      <c r="DU83" s="1061"/>
      <c r="DV83" s="1047"/>
      <c r="DW83" s="1048"/>
      <c r="DX83" s="1048"/>
      <c r="DY83" s="1048"/>
      <c r="DZ83" s="1049"/>
      <c r="EA83" s="246"/>
    </row>
    <row r="84" spans="1:131" s="247" customFormat="1" ht="26.25" customHeight="1" x14ac:dyDescent="0.15">
      <c r="A84" s="260">
        <v>
17</v>
      </c>
      <c r="B84" s="1071"/>
      <c r="C84" s="1072"/>
      <c r="D84" s="1072"/>
      <c r="E84" s="1072"/>
      <c r="F84" s="1072"/>
      <c r="G84" s="1072"/>
      <c r="H84" s="1072"/>
      <c r="I84" s="1072"/>
      <c r="J84" s="1072"/>
      <c r="K84" s="1072"/>
      <c r="L84" s="1072"/>
      <c r="M84" s="1072"/>
      <c r="N84" s="1072"/>
      <c r="O84" s="1072"/>
      <c r="P84" s="1073"/>
      <c r="Q84" s="1074"/>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3"/>
      <c r="BA84" s="843"/>
      <c r="BB84" s="843"/>
      <c r="BC84" s="843"/>
      <c r="BD84" s="844"/>
      <c r="BE84" s="264"/>
      <c r="BF84" s="264"/>
      <c r="BG84" s="264"/>
      <c r="BH84" s="264"/>
      <c r="BI84" s="264"/>
      <c r="BJ84" s="264"/>
      <c r="BK84" s="264"/>
      <c r="BL84" s="264"/>
      <c r="BM84" s="264"/>
      <c r="BN84" s="264"/>
      <c r="BO84" s="264"/>
      <c r="BP84" s="264"/>
      <c r="BQ84" s="261">
        <v>
78</v>
      </c>
      <c r="BR84" s="266"/>
      <c r="BS84" s="845"/>
      <c r="BT84" s="846"/>
      <c r="BU84" s="846"/>
      <c r="BV84" s="846"/>
      <c r="BW84" s="846"/>
      <c r="BX84" s="846"/>
      <c r="BY84" s="846"/>
      <c r="BZ84" s="846"/>
      <c r="CA84" s="846"/>
      <c r="CB84" s="846"/>
      <c r="CC84" s="846"/>
      <c r="CD84" s="846"/>
      <c r="CE84" s="846"/>
      <c r="CF84" s="846"/>
      <c r="CG84" s="847"/>
      <c r="CH84" s="1059"/>
      <c r="CI84" s="1060"/>
      <c r="CJ84" s="1060"/>
      <c r="CK84" s="1060"/>
      <c r="CL84" s="1061"/>
      <c r="CM84" s="1059"/>
      <c r="CN84" s="1060"/>
      <c r="CO84" s="1060"/>
      <c r="CP84" s="1060"/>
      <c r="CQ84" s="1061"/>
      <c r="CR84" s="1059"/>
      <c r="CS84" s="1060"/>
      <c r="CT84" s="1060"/>
      <c r="CU84" s="1060"/>
      <c r="CV84" s="1061"/>
      <c r="CW84" s="1059"/>
      <c r="CX84" s="1060"/>
      <c r="CY84" s="1060"/>
      <c r="CZ84" s="1060"/>
      <c r="DA84" s="1061"/>
      <c r="DB84" s="1059"/>
      <c r="DC84" s="1060"/>
      <c r="DD84" s="1060"/>
      <c r="DE84" s="1060"/>
      <c r="DF84" s="1061"/>
      <c r="DG84" s="1059"/>
      <c r="DH84" s="1060"/>
      <c r="DI84" s="1060"/>
      <c r="DJ84" s="1060"/>
      <c r="DK84" s="1061"/>
      <c r="DL84" s="1059"/>
      <c r="DM84" s="1060"/>
      <c r="DN84" s="1060"/>
      <c r="DO84" s="1060"/>
      <c r="DP84" s="1061"/>
      <c r="DQ84" s="1059"/>
      <c r="DR84" s="1060"/>
      <c r="DS84" s="1060"/>
      <c r="DT84" s="1060"/>
      <c r="DU84" s="1061"/>
      <c r="DV84" s="1047"/>
      <c r="DW84" s="1048"/>
      <c r="DX84" s="1048"/>
      <c r="DY84" s="1048"/>
      <c r="DZ84" s="1049"/>
      <c r="EA84" s="246"/>
    </row>
    <row r="85" spans="1:131" s="247" customFormat="1" ht="26.25" customHeight="1" x14ac:dyDescent="0.15">
      <c r="A85" s="260">
        <v>
18</v>
      </c>
      <c r="B85" s="1071"/>
      <c r="C85" s="1072"/>
      <c r="D85" s="1072"/>
      <c r="E85" s="1072"/>
      <c r="F85" s="1072"/>
      <c r="G85" s="1072"/>
      <c r="H85" s="1072"/>
      <c r="I85" s="1072"/>
      <c r="J85" s="1072"/>
      <c r="K85" s="1072"/>
      <c r="L85" s="1072"/>
      <c r="M85" s="1072"/>
      <c r="N85" s="1072"/>
      <c r="O85" s="1072"/>
      <c r="P85" s="1073"/>
      <c r="Q85" s="1074"/>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3"/>
      <c r="BA85" s="843"/>
      <c r="BB85" s="843"/>
      <c r="BC85" s="843"/>
      <c r="BD85" s="844"/>
      <c r="BE85" s="264"/>
      <c r="BF85" s="264"/>
      <c r="BG85" s="264"/>
      <c r="BH85" s="264"/>
      <c r="BI85" s="264"/>
      <c r="BJ85" s="264"/>
      <c r="BK85" s="264"/>
      <c r="BL85" s="264"/>
      <c r="BM85" s="264"/>
      <c r="BN85" s="264"/>
      <c r="BO85" s="264"/>
      <c r="BP85" s="264"/>
      <c r="BQ85" s="261">
        <v>
79</v>
      </c>
      <c r="BR85" s="266"/>
      <c r="BS85" s="845"/>
      <c r="BT85" s="846"/>
      <c r="BU85" s="846"/>
      <c r="BV85" s="846"/>
      <c r="BW85" s="846"/>
      <c r="BX85" s="846"/>
      <c r="BY85" s="846"/>
      <c r="BZ85" s="846"/>
      <c r="CA85" s="846"/>
      <c r="CB85" s="846"/>
      <c r="CC85" s="846"/>
      <c r="CD85" s="846"/>
      <c r="CE85" s="846"/>
      <c r="CF85" s="846"/>
      <c r="CG85" s="847"/>
      <c r="CH85" s="1059"/>
      <c r="CI85" s="1060"/>
      <c r="CJ85" s="1060"/>
      <c r="CK85" s="1060"/>
      <c r="CL85" s="1061"/>
      <c r="CM85" s="1059"/>
      <c r="CN85" s="1060"/>
      <c r="CO85" s="1060"/>
      <c r="CP85" s="1060"/>
      <c r="CQ85" s="1061"/>
      <c r="CR85" s="1059"/>
      <c r="CS85" s="1060"/>
      <c r="CT85" s="1060"/>
      <c r="CU85" s="1060"/>
      <c r="CV85" s="1061"/>
      <c r="CW85" s="1059"/>
      <c r="CX85" s="1060"/>
      <c r="CY85" s="1060"/>
      <c r="CZ85" s="1060"/>
      <c r="DA85" s="1061"/>
      <c r="DB85" s="1059"/>
      <c r="DC85" s="1060"/>
      <c r="DD85" s="1060"/>
      <c r="DE85" s="1060"/>
      <c r="DF85" s="1061"/>
      <c r="DG85" s="1059"/>
      <c r="DH85" s="1060"/>
      <c r="DI85" s="1060"/>
      <c r="DJ85" s="1060"/>
      <c r="DK85" s="1061"/>
      <c r="DL85" s="1059"/>
      <c r="DM85" s="1060"/>
      <c r="DN85" s="1060"/>
      <c r="DO85" s="1060"/>
      <c r="DP85" s="1061"/>
      <c r="DQ85" s="1059"/>
      <c r="DR85" s="1060"/>
      <c r="DS85" s="1060"/>
      <c r="DT85" s="1060"/>
      <c r="DU85" s="1061"/>
      <c r="DV85" s="1047"/>
      <c r="DW85" s="1048"/>
      <c r="DX85" s="1048"/>
      <c r="DY85" s="1048"/>
      <c r="DZ85" s="1049"/>
      <c r="EA85" s="246"/>
    </row>
    <row r="86" spans="1:131" s="247" customFormat="1" ht="26.25" customHeight="1" x14ac:dyDescent="0.15">
      <c r="A86" s="260">
        <v>
19</v>
      </c>
      <c r="B86" s="1071"/>
      <c r="C86" s="1072"/>
      <c r="D86" s="1072"/>
      <c r="E86" s="1072"/>
      <c r="F86" s="1072"/>
      <c r="G86" s="1072"/>
      <c r="H86" s="1072"/>
      <c r="I86" s="1072"/>
      <c r="J86" s="1072"/>
      <c r="K86" s="1072"/>
      <c r="L86" s="1072"/>
      <c r="M86" s="1072"/>
      <c r="N86" s="1072"/>
      <c r="O86" s="1072"/>
      <c r="P86" s="1073"/>
      <c r="Q86" s="1074"/>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3"/>
      <c r="BA86" s="843"/>
      <c r="BB86" s="843"/>
      <c r="BC86" s="843"/>
      <c r="BD86" s="844"/>
      <c r="BE86" s="264"/>
      <c r="BF86" s="264"/>
      <c r="BG86" s="264"/>
      <c r="BH86" s="264"/>
      <c r="BI86" s="264"/>
      <c r="BJ86" s="264"/>
      <c r="BK86" s="264"/>
      <c r="BL86" s="264"/>
      <c r="BM86" s="264"/>
      <c r="BN86" s="264"/>
      <c r="BO86" s="264"/>
      <c r="BP86" s="264"/>
      <c r="BQ86" s="261">
        <v>
80</v>
      </c>
      <c r="BR86" s="266"/>
      <c r="BS86" s="845"/>
      <c r="BT86" s="846"/>
      <c r="BU86" s="846"/>
      <c r="BV86" s="846"/>
      <c r="BW86" s="846"/>
      <c r="BX86" s="846"/>
      <c r="BY86" s="846"/>
      <c r="BZ86" s="846"/>
      <c r="CA86" s="846"/>
      <c r="CB86" s="846"/>
      <c r="CC86" s="846"/>
      <c r="CD86" s="846"/>
      <c r="CE86" s="846"/>
      <c r="CF86" s="846"/>
      <c r="CG86" s="847"/>
      <c r="CH86" s="1059"/>
      <c r="CI86" s="1060"/>
      <c r="CJ86" s="1060"/>
      <c r="CK86" s="1060"/>
      <c r="CL86" s="1061"/>
      <c r="CM86" s="1059"/>
      <c r="CN86" s="1060"/>
      <c r="CO86" s="1060"/>
      <c r="CP86" s="1060"/>
      <c r="CQ86" s="1061"/>
      <c r="CR86" s="1059"/>
      <c r="CS86" s="1060"/>
      <c r="CT86" s="1060"/>
      <c r="CU86" s="1060"/>
      <c r="CV86" s="1061"/>
      <c r="CW86" s="1059"/>
      <c r="CX86" s="1060"/>
      <c r="CY86" s="1060"/>
      <c r="CZ86" s="1060"/>
      <c r="DA86" s="1061"/>
      <c r="DB86" s="1059"/>
      <c r="DC86" s="1060"/>
      <c r="DD86" s="1060"/>
      <c r="DE86" s="1060"/>
      <c r="DF86" s="1061"/>
      <c r="DG86" s="1059"/>
      <c r="DH86" s="1060"/>
      <c r="DI86" s="1060"/>
      <c r="DJ86" s="1060"/>
      <c r="DK86" s="1061"/>
      <c r="DL86" s="1059"/>
      <c r="DM86" s="1060"/>
      <c r="DN86" s="1060"/>
      <c r="DO86" s="1060"/>
      <c r="DP86" s="1061"/>
      <c r="DQ86" s="1059"/>
      <c r="DR86" s="1060"/>
      <c r="DS86" s="1060"/>
      <c r="DT86" s="1060"/>
      <c r="DU86" s="1061"/>
      <c r="DV86" s="1047"/>
      <c r="DW86" s="1048"/>
      <c r="DX86" s="1048"/>
      <c r="DY86" s="1048"/>
      <c r="DZ86" s="1049"/>
      <c r="EA86" s="246"/>
    </row>
    <row r="87" spans="1:131" s="247" customFormat="1" ht="26.25" customHeight="1" x14ac:dyDescent="0.15">
      <c r="A87" s="268">
        <v>
20</v>
      </c>
      <c r="B87" s="1064"/>
      <c r="C87" s="1065"/>
      <c r="D87" s="1065"/>
      <c r="E87" s="1065"/>
      <c r="F87" s="1065"/>
      <c r="G87" s="1065"/>
      <c r="H87" s="1065"/>
      <c r="I87" s="1065"/>
      <c r="J87" s="1065"/>
      <c r="K87" s="1065"/>
      <c r="L87" s="1065"/>
      <c r="M87" s="1065"/>
      <c r="N87" s="1065"/>
      <c r="O87" s="1065"/>
      <c r="P87" s="1066"/>
      <c r="Q87" s="1067"/>
      <c r="R87" s="1068"/>
      <c r="S87" s="1068"/>
      <c r="T87" s="1068"/>
      <c r="U87" s="1068"/>
      <c r="V87" s="1068"/>
      <c r="W87" s="1068"/>
      <c r="X87" s="1068"/>
      <c r="Y87" s="1068"/>
      <c r="Z87" s="1068"/>
      <c r="AA87" s="1068"/>
      <c r="AB87" s="1068"/>
      <c r="AC87" s="1068"/>
      <c r="AD87" s="1068"/>
      <c r="AE87" s="1068"/>
      <c r="AF87" s="1068"/>
      <c r="AG87" s="1068"/>
      <c r="AH87" s="1068"/>
      <c r="AI87" s="1068"/>
      <c r="AJ87" s="1068"/>
      <c r="AK87" s="1068"/>
      <c r="AL87" s="1068"/>
      <c r="AM87" s="1068"/>
      <c r="AN87" s="1068"/>
      <c r="AO87" s="1068"/>
      <c r="AP87" s="1068"/>
      <c r="AQ87" s="1068"/>
      <c r="AR87" s="1068"/>
      <c r="AS87" s="1068"/>
      <c r="AT87" s="1068"/>
      <c r="AU87" s="1068"/>
      <c r="AV87" s="1068"/>
      <c r="AW87" s="1068"/>
      <c r="AX87" s="1068"/>
      <c r="AY87" s="1068"/>
      <c r="AZ87" s="1069"/>
      <c r="BA87" s="1069"/>
      <c r="BB87" s="1069"/>
      <c r="BC87" s="1069"/>
      <c r="BD87" s="1070"/>
      <c r="BE87" s="264"/>
      <c r="BF87" s="264"/>
      <c r="BG87" s="264"/>
      <c r="BH87" s="264"/>
      <c r="BI87" s="264"/>
      <c r="BJ87" s="264"/>
      <c r="BK87" s="264"/>
      <c r="BL87" s="264"/>
      <c r="BM87" s="264"/>
      <c r="BN87" s="264"/>
      <c r="BO87" s="264"/>
      <c r="BP87" s="264"/>
      <c r="BQ87" s="261">
        <v>
81</v>
      </c>
      <c r="BR87" s="266"/>
      <c r="BS87" s="845"/>
      <c r="BT87" s="846"/>
      <c r="BU87" s="846"/>
      <c r="BV87" s="846"/>
      <c r="BW87" s="846"/>
      <c r="BX87" s="846"/>
      <c r="BY87" s="846"/>
      <c r="BZ87" s="846"/>
      <c r="CA87" s="846"/>
      <c r="CB87" s="846"/>
      <c r="CC87" s="846"/>
      <c r="CD87" s="846"/>
      <c r="CE87" s="846"/>
      <c r="CF87" s="846"/>
      <c r="CG87" s="847"/>
      <c r="CH87" s="1059"/>
      <c r="CI87" s="1060"/>
      <c r="CJ87" s="1060"/>
      <c r="CK87" s="1060"/>
      <c r="CL87" s="1061"/>
      <c r="CM87" s="1059"/>
      <c r="CN87" s="1060"/>
      <c r="CO87" s="1060"/>
      <c r="CP87" s="1060"/>
      <c r="CQ87" s="1061"/>
      <c r="CR87" s="1059"/>
      <c r="CS87" s="1060"/>
      <c r="CT87" s="1060"/>
      <c r="CU87" s="1060"/>
      <c r="CV87" s="1061"/>
      <c r="CW87" s="1059"/>
      <c r="CX87" s="1060"/>
      <c r="CY87" s="1060"/>
      <c r="CZ87" s="1060"/>
      <c r="DA87" s="1061"/>
      <c r="DB87" s="1059"/>
      <c r="DC87" s="1060"/>
      <c r="DD87" s="1060"/>
      <c r="DE87" s="1060"/>
      <c r="DF87" s="1061"/>
      <c r="DG87" s="1059"/>
      <c r="DH87" s="1060"/>
      <c r="DI87" s="1060"/>
      <c r="DJ87" s="1060"/>
      <c r="DK87" s="1061"/>
      <c r="DL87" s="1059"/>
      <c r="DM87" s="1060"/>
      <c r="DN87" s="1060"/>
      <c r="DO87" s="1060"/>
      <c r="DP87" s="1061"/>
      <c r="DQ87" s="1059"/>
      <c r="DR87" s="1060"/>
      <c r="DS87" s="1060"/>
      <c r="DT87" s="1060"/>
      <c r="DU87" s="1061"/>
      <c r="DV87" s="1047"/>
      <c r="DW87" s="1048"/>
      <c r="DX87" s="1048"/>
      <c r="DY87" s="1048"/>
      <c r="DZ87" s="1049"/>
      <c r="EA87" s="246"/>
    </row>
    <row r="88" spans="1:131" s="247" customFormat="1" ht="26.25" customHeight="1" thickBot="1" x14ac:dyDescent="0.2">
      <c r="A88" s="263" t="s">
        <v>
389</v>
      </c>
      <c r="B88" s="1050" t="s">
        <v>
417</v>
      </c>
      <c r="C88" s="1051"/>
      <c r="D88" s="1051"/>
      <c r="E88" s="1051"/>
      <c r="F88" s="1051"/>
      <c r="G88" s="1051"/>
      <c r="H88" s="1051"/>
      <c r="I88" s="1051"/>
      <c r="J88" s="1051"/>
      <c r="K88" s="1051"/>
      <c r="L88" s="1051"/>
      <c r="M88" s="1051"/>
      <c r="N88" s="1051"/>
      <c r="O88" s="1051"/>
      <c r="P88" s="1052"/>
      <c r="Q88" s="1062"/>
      <c r="R88" s="1063"/>
      <c r="S88" s="1063"/>
      <c r="T88" s="1063"/>
      <c r="U88" s="1063"/>
      <c r="V88" s="1063"/>
      <c r="W88" s="1063"/>
      <c r="X88" s="1063"/>
      <c r="Y88" s="1063"/>
      <c r="Z88" s="1063"/>
      <c r="AA88" s="1063"/>
      <c r="AB88" s="1063"/>
      <c r="AC88" s="1063"/>
      <c r="AD88" s="1063"/>
      <c r="AE88" s="1063"/>
      <c r="AF88" s="837">
        <v>
46184</v>
      </c>
      <c r="AG88" s="837"/>
      <c r="AH88" s="837"/>
      <c r="AI88" s="837"/>
      <c r="AJ88" s="837"/>
      <c r="AK88" s="1063"/>
      <c r="AL88" s="1063"/>
      <c r="AM88" s="1063"/>
      <c r="AN88" s="1063"/>
      <c r="AO88" s="1063"/>
      <c r="AP88" s="837">
        <v>
9370</v>
      </c>
      <c r="AQ88" s="837"/>
      <c r="AR88" s="837"/>
      <c r="AS88" s="837"/>
      <c r="AT88" s="837"/>
      <c r="AU88" s="837">
        <v>
381</v>
      </c>
      <c r="AV88" s="837"/>
      <c r="AW88" s="837"/>
      <c r="AX88" s="837"/>
      <c r="AY88" s="837"/>
      <c r="AZ88" s="838"/>
      <c r="BA88" s="838"/>
      <c r="BB88" s="838"/>
      <c r="BC88" s="838"/>
      <c r="BD88" s="839"/>
      <c r="BE88" s="264"/>
      <c r="BF88" s="264"/>
      <c r="BG88" s="264"/>
      <c r="BH88" s="264"/>
      <c r="BI88" s="264"/>
      <c r="BJ88" s="264"/>
      <c r="BK88" s="264"/>
      <c r="BL88" s="264"/>
      <c r="BM88" s="264"/>
      <c r="BN88" s="264"/>
      <c r="BO88" s="264"/>
      <c r="BP88" s="264"/>
      <c r="BQ88" s="261">
        <v>
82</v>
      </c>
      <c r="BR88" s="266"/>
      <c r="BS88" s="845"/>
      <c r="BT88" s="846"/>
      <c r="BU88" s="846"/>
      <c r="BV88" s="846"/>
      <c r="BW88" s="846"/>
      <c r="BX88" s="846"/>
      <c r="BY88" s="846"/>
      <c r="BZ88" s="846"/>
      <c r="CA88" s="846"/>
      <c r="CB88" s="846"/>
      <c r="CC88" s="846"/>
      <c r="CD88" s="846"/>
      <c r="CE88" s="846"/>
      <c r="CF88" s="846"/>
      <c r="CG88" s="847"/>
      <c r="CH88" s="1059"/>
      <c r="CI88" s="1060"/>
      <c r="CJ88" s="1060"/>
      <c r="CK88" s="1060"/>
      <c r="CL88" s="1061"/>
      <c r="CM88" s="1059"/>
      <c r="CN88" s="1060"/>
      <c r="CO88" s="1060"/>
      <c r="CP88" s="1060"/>
      <c r="CQ88" s="1061"/>
      <c r="CR88" s="1059"/>
      <c r="CS88" s="1060"/>
      <c r="CT88" s="1060"/>
      <c r="CU88" s="1060"/>
      <c r="CV88" s="1061"/>
      <c r="CW88" s="1059"/>
      <c r="CX88" s="1060"/>
      <c r="CY88" s="1060"/>
      <c r="CZ88" s="1060"/>
      <c r="DA88" s="1061"/>
      <c r="DB88" s="1059"/>
      <c r="DC88" s="1060"/>
      <c r="DD88" s="1060"/>
      <c r="DE88" s="1060"/>
      <c r="DF88" s="1061"/>
      <c r="DG88" s="1059"/>
      <c r="DH88" s="1060"/>
      <c r="DI88" s="1060"/>
      <c r="DJ88" s="1060"/>
      <c r="DK88" s="1061"/>
      <c r="DL88" s="1059"/>
      <c r="DM88" s="1060"/>
      <c r="DN88" s="1060"/>
      <c r="DO88" s="1060"/>
      <c r="DP88" s="1061"/>
      <c r="DQ88" s="1059"/>
      <c r="DR88" s="1060"/>
      <c r="DS88" s="1060"/>
      <c r="DT88" s="1060"/>
      <c r="DU88" s="1061"/>
      <c r="DV88" s="1047"/>
      <c r="DW88" s="1048"/>
      <c r="DX88" s="1048"/>
      <c r="DY88" s="1048"/>
      <c r="DZ88" s="1049"/>
      <c r="EA88" s="246"/>
    </row>
    <row r="89" spans="1:131" s="247"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
83</v>
      </c>
      <c r="BR89" s="266"/>
      <c r="BS89" s="845"/>
      <c r="BT89" s="846"/>
      <c r="BU89" s="846"/>
      <c r="BV89" s="846"/>
      <c r="BW89" s="846"/>
      <c r="BX89" s="846"/>
      <c r="BY89" s="846"/>
      <c r="BZ89" s="846"/>
      <c r="CA89" s="846"/>
      <c r="CB89" s="846"/>
      <c r="CC89" s="846"/>
      <c r="CD89" s="846"/>
      <c r="CE89" s="846"/>
      <c r="CF89" s="846"/>
      <c r="CG89" s="847"/>
      <c r="CH89" s="1059"/>
      <c r="CI89" s="1060"/>
      <c r="CJ89" s="1060"/>
      <c r="CK89" s="1060"/>
      <c r="CL89" s="1061"/>
      <c r="CM89" s="1059"/>
      <c r="CN89" s="1060"/>
      <c r="CO89" s="1060"/>
      <c r="CP89" s="1060"/>
      <c r="CQ89" s="1061"/>
      <c r="CR89" s="1059"/>
      <c r="CS89" s="1060"/>
      <c r="CT89" s="1060"/>
      <c r="CU89" s="1060"/>
      <c r="CV89" s="1061"/>
      <c r="CW89" s="1059"/>
      <c r="CX89" s="1060"/>
      <c r="CY89" s="1060"/>
      <c r="CZ89" s="1060"/>
      <c r="DA89" s="1061"/>
      <c r="DB89" s="1059"/>
      <c r="DC89" s="1060"/>
      <c r="DD89" s="1060"/>
      <c r="DE89" s="1060"/>
      <c r="DF89" s="1061"/>
      <c r="DG89" s="1059"/>
      <c r="DH89" s="1060"/>
      <c r="DI89" s="1060"/>
      <c r="DJ89" s="1060"/>
      <c r="DK89" s="1061"/>
      <c r="DL89" s="1059"/>
      <c r="DM89" s="1060"/>
      <c r="DN89" s="1060"/>
      <c r="DO89" s="1060"/>
      <c r="DP89" s="1061"/>
      <c r="DQ89" s="1059"/>
      <c r="DR89" s="1060"/>
      <c r="DS89" s="1060"/>
      <c r="DT89" s="1060"/>
      <c r="DU89" s="1061"/>
      <c r="DV89" s="1047"/>
      <c r="DW89" s="1048"/>
      <c r="DX89" s="1048"/>
      <c r="DY89" s="1048"/>
      <c r="DZ89" s="1049"/>
      <c r="EA89" s="246"/>
    </row>
    <row r="90" spans="1:131" s="247"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
84</v>
      </c>
      <c r="BR90" s="266"/>
      <c r="BS90" s="845"/>
      <c r="BT90" s="846"/>
      <c r="BU90" s="846"/>
      <c r="BV90" s="846"/>
      <c r="BW90" s="846"/>
      <c r="BX90" s="846"/>
      <c r="BY90" s="846"/>
      <c r="BZ90" s="846"/>
      <c r="CA90" s="846"/>
      <c r="CB90" s="846"/>
      <c r="CC90" s="846"/>
      <c r="CD90" s="846"/>
      <c r="CE90" s="846"/>
      <c r="CF90" s="846"/>
      <c r="CG90" s="847"/>
      <c r="CH90" s="1059"/>
      <c r="CI90" s="1060"/>
      <c r="CJ90" s="1060"/>
      <c r="CK90" s="1060"/>
      <c r="CL90" s="1061"/>
      <c r="CM90" s="1059"/>
      <c r="CN90" s="1060"/>
      <c r="CO90" s="1060"/>
      <c r="CP90" s="1060"/>
      <c r="CQ90" s="1061"/>
      <c r="CR90" s="1059"/>
      <c r="CS90" s="1060"/>
      <c r="CT90" s="1060"/>
      <c r="CU90" s="1060"/>
      <c r="CV90" s="1061"/>
      <c r="CW90" s="1059"/>
      <c r="CX90" s="1060"/>
      <c r="CY90" s="1060"/>
      <c r="CZ90" s="1060"/>
      <c r="DA90" s="1061"/>
      <c r="DB90" s="1059"/>
      <c r="DC90" s="1060"/>
      <c r="DD90" s="1060"/>
      <c r="DE90" s="1060"/>
      <c r="DF90" s="1061"/>
      <c r="DG90" s="1059"/>
      <c r="DH90" s="1060"/>
      <c r="DI90" s="1060"/>
      <c r="DJ90" s="1060"/>
      <c r="DK90" s="1061"/>
      <c r="DL90" s="1059"/>
      <c r="DM90" s="1060"/>
      <c r="DN90" s="1060"/>
      <c r="DO90" s="1060"/>
      <c r="DP90" s="1061"/>
      <c r="DQ90" s="1059"/>
      <c r="DR90" s="1060"/>
      <c r="DS90" s="1060"/>
      <c r="DT90" s="1060"/>
      <c r="DU90" s="1061"/>
      <c r="DV90" s="1047"/>
      <c r="DW90" s="1048"/>
      <c r="DX90" s="1048"/>
      <c r="DY90" s="1048"/>
      <c r="DZ90" s="1049"/>
      <c r="EA90" s="246"/>
    </row>
    <row r="91" spans="1:131" s="247"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
85</v>
      </c>
      <c r="BR91" s="266"/>
      <c r="BS91" s="845"/>
      <c r="BT91" s="846"/>
      <c r="BU91" s="846"/>
      <c r="BV91" s="846"/>
      <c r="BW91" s="846"/>
      <c r="BX91" s="846"/>
      <c r="BY91" s="846"/>
      <c r="BZ91" s="846"/>
      <c r="CA91" s="846"/>
      <c r="CB91" s="846"/>
      <c r="CC91" s="846"/>
      <c r="CD91" s="846"/>
      <c r="CE91" s="846"/>
      <c r="CF91" s="846"/>
      <c r="CG91" s="847"/>
      <c r="CH91" s="1059"/>
      <c r="CI91" s="1060"/>
      <c r="CJ91" s="1060"/>
      <c r="CK91" s="1060"/>
      <c r="CL91" s="1061"/>
      <c r="CM91" s="1059"/>
      <c r="CN91" s="1060"/>
      <c r="CO91" s="1060"/>
      <c r="CP91" s="1060"/>
      <c r="CQ91" s="1061"/>
      <c r="CR91" s="1059"/>
      <c r="CS91" s="1060"/>
      <c r="CT91" s="1060"/>
      <c r="CU91" s="1060"/>
      <c r="CV91" s="1061"/>
      <c r="CW91" s="1059"/>
      <c r="CX91" s="1060"/>
      <c r="CY91" s="1060"/>
      <c r="CZ91" s="1060"/>
      <c r="DA91" s="1061"/>
      <c r="DB91" s="1059"/>
      <c r="DC91" s="1060"/>
      <c r="DD91" s="1060"/>
      <c r="DE91" s="1060"/>
      <c r="DF91" s="1061"/>
      <c r="DG91" s="1059"/>
      <c r="DH91" s="1060"/>
      <c r="DI91" s="1060"/>
      <c r="DJ91" s="1060"/>
      <c r="DK91" s="1061"/>
      <c r="DL91" s="1059"/>
      <c r="DM91" s="1060"/>
      <c r="DN91" s="1060"/>
      <c r="DO91" s="1060"/>
      <c r="DP91" s="1061"/>
      <c r="DQ91" s="1059"/>
      <c r="DR91" s="1060"/>
      <c r="DS91" s="1060"/>
      <c r="DT91" s="1060"/>
      <c r="DU91" s="1061"/>
      <c r="DV91" s="1047"/>
      <c r="DW91" s="1048"/>
      <c r="DX91" s="1048"/>
      <c r="DY91" s="1048"/>
      <c r="DZ91" s="1049"/>
      <c r="EA91" s="246"/>
    </row>
    <row r="92" spans="1:131" s="247"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
86</v>
      </c>
      <c r="BR92" s="266"/>
      <c r="BS92" s="845"/>
      <c r="BT92" s="846"/>
      <c r="BU92" s="846"/>
      <c r="BV92" s="846"/>
      <c r="BW92" s="846"/>
      <c r="BX92" s="846"/>
      <c r="BY92" s="846"/>
      <c r="BZ92" s="846"/>
      <c r="CA92" s="846"/>
      <c r="CB92" s="846"/>
      <c r="CC92" s="846"/>
      <c r="CD92" s="846"/>
      <c r="CE92" s="846"/>
      <c r="CF92" s="846"/>
      <c r="CG92" s="847"/>
      <c r="CH92" s="1059"/>
      <c r="CI92" s="1060"/>
      <c r="CJ92" s="1060"/>
      <c r="CK92" s="1060"/>
      <c r="CL92" s="1061"/>
      <c r="CM92" s="1059"/>
      <c r="CN92" s="1060"/>
      <c r="CO92" s="1060"/>
      <c r="CP92" s="1060"/>
      <c r="CQ92" s="1061"/>
      <c r="CR92" s="1059"/>
      <c r="CS92" s="1060"/>
      <c r="CT92" s="1060"/>
      <c r="CU92" s="1060"/>
      <c r="CV92" s="1061"/>
      <c r="CW92" s="1059"/>
      <c r="CX92" s="1060"/>
      <c r="CY92" s="1060"/>
      <c r="CZ92" s="1060"/>
      <c r="DA92" s="1061"/>
      <c r="DB92" s="1059"/>
      <c r="DC92" s="1060"/>
      <c r="DD92" s="1060"/>
      <c r="DE92" s="1060"/>
      <c r="DF92" s="1061"/>
      <c r="DG92" s="1059"/>
      <c r="DH92" s="1060"/>
      <c r="DI92" s="1060"/>
      <c r="DJ92" s="1060"/>
      <c r="DK92" s="1061"/>
      <c r="DL92" s="1059"/>
      <c r="DM92" s="1060"/>
      <c r="DN92" s="1060"/>
      <c r="DO92" s="1060"/>
      <c r="DP92" s="1061"/>
      <c r="DQ92" s="1059"/>
      <c r="DR92" s="1060"/>
      <c r="DS92" s="1060"/>
      <c r="DT92" s="1060"/>
      <c r="DU92" s="1061"/>
      <c r="DV92" s="1047"/>
      <c r="DW92" s="1048"/>
      <c r="DX92" s="1048"/>
      <c r="DY92" s="1048"/>
      <c r="DZ92" s="1049"/>
      <c r="EA92" s="246"/>
    </row>
    <row r="93" spans="1:131" s="247"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
87</v>
      </c>
      <c r="BR93" s="266"/>
      <c r="BS93" s="845"/>
      <c r="BT93" s="846"/>
      <c r="BU93" s="846"/>
      <c r="BV93" s="846"/>
      <c r="BW93" s="846"/>
      <c r="BX93" s="846"/>
      <c r="BY93" s="846"/>
      <c r="BZ93" s="846"/>
      <c r="CA93" s="846"/>
      <c r="CB93" s="846"/>
      <c r="CC93" s="846"/>
      <c r="CD93" s="846"/>
      <c r="CE93" s="846"/>
      <c r="CF93" s="846"/>
      <c r="CG93" s="847"/>
      <c r="CH93" s="1059"/>
      <c r="CI93" s="1060"/>
      <c r="CJ93" s="1060"/>
      <c r="CK93" s="1060"/>
      <c r="CL93" s="1061"/>
      <c r="CM93" s="1059"/>
      <c r="CN93" s="1060"/>
      <c r="CO93" s="1060"/>
      <c r="CP93" s="1060"/>
      <c r="CQ93" s="1061"/>
      <c r="CR93" s="1059"/>
      <c r="CS93" s="1060"/>
      <c r="CT93" s="1060"/>
      <c r="CU93" s="1060"/>
      <c r="CV93" s="1061"/>
      <c r="CW93" s="1059"/>
      <c r="CX93" s="1060"/>
      <c r="CY93" s="1060"/>
      <c r="CZ93" s="1060"/>
      <c r="DA93" s="1061"/>
      <c r="DB93" s="1059"/>
      <c r="DC93" s="1060"/>
      <c r="DD93" s="1060"/>
      <c r="DE93" s="1060"/>
      <c r="DF93" s="1061"/>
      <c r="DG93" s="1059"/>
      <c r="DH93" s="1060"/>
      <c r="DI93" s="1060"/>
      <c r="DJ93" s="1060"/>
      <c r="DK93" s="1061"/>
      <c r="DL93" s="1059"/>
      <c r="DM93" s="1060"/>
      <c r="DN93" s="1060"/>
      <c r="DO93" s="1060"/>
      <c r="DP93" s="1061"/>
      <c r="DQ93" s="1059"/>
      <c r="DR93" s="1060"/>
      <c r="DS93" s="1060"/>
      <c r="DT93" s="1060"/>
      <c r="DU93" s="1061"/>
      <c r="DV93" s="1047"/>
      <c r="DW93" s="1048"/>
      <c r="DX93" s="1048"/>
      <c r="DY93" s="1048"/>
      <c r="DZ93" s="1049"/>
      <c r="EA93" s="246"/>
    </row>
    <row r="94" spans="1:131" s="247"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
88</v>
      </c>
      <c r="BR94" s="266"/>
      <c r="BS94" s="845"/>
      <c r="BT94" s="846"/>
      <c r="BU94" s="846"/>
      <c r="BV94" s="846"/>
      <c r="BW94" s="846"/>
      <c r="BX94" s="846"/>
      <c r="BY94" s="846"/>
      <c r="BZ94" s="846"/>
      <c r="CA94" s="846"/>
      <c r="CB94" s="846"/>
      <c r="CC94" s="846"/>
      <c r="CD94" s="846"/>
      <c r="CE94" s="846"/>
      <c r="CF94" s="846"/>
      <c r="CG94" s="847"/>
      <c r="CH94" s="1059"/>
      <c r="CI94" s="1060"/>
      <c r="CJ94" s="1060"/>
      <c r="CK94" s="1060"/>
      <c r="CL94" s="1061"/>
      <c r="CM94" s="1059"/>
      <c r="CN94" s="1060"/>
      <c r="CO94" s="1060"/>
      <c r="CP94" s="1060"/>
      <c r="CQ94" s="1061"/>
      <c r="CR94" s="1059"/>
      <c r="CS94" s="1060"/>
      <c r="CT94" s="1060"/>
      <c r="CU94" s="1060"/>
      <c r="CV94" s="1061"/>
      <c r="CW94" s="1059"/>
      <c r="CX94" s="1060"/>
      <c r="CY94" s="1060"/>
      <c r="CZ94" s="1060"/>
      <c r="DA94" s="1061"/>
      <c r="DB94" s="1059"/>
      <c r="DC94" s="1060"/>
      <c r="DD94" s="1060"/>
      <c r="DE94" s="1060"/>
      <c r="DF94" s="1061"/>
      <c r="DG94" s="1059"/>
      <c r="DH94" s="1060"/>
      <c r="DI94" s="1060"/>
      <c r="DJ94" s="1060"/>
      <c r="DK94" s="1061"/>
      <c r="DL94" s="1059"/>
      <c r="DM94" s="1060"/>
      <c r="DN94" s="1060"/>
      <c r="DO94" s="1060"/>
      <c r="DP94" s="1061"/>
      <c r="DQ94" s="1059"/>
      <c r="DR94" s="1060"/>
      <c r="DS94" s="1060"/>
      <c r="DT94" s="1060"/>
      <c r="DU94" s="1061"/>
      <c r="DV94" s="1047"/>
      <c r="DW94" s="1048"/>
      <c r="DX94" s="1048"/>
      <c r="DY94" s="1048"/>
      <c r="DZ94" s="1049"/>
      <c r="EA94" s="246"/>
    </row>
    <row r="95" spans="1:131" s="247"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
89</v>
      </c>
      <c r="BR95" s="266"/>
      <c r="BS95" s="845"/>
      <c r="BT95" s="846"/>
      <c r="BU95" s="846"/>
      <c r="BV95" s="846"/>
      <c r="BW95" s="846"/>
      <c r="BX95" s="846"/>
      <c r="BY95" s="846"/>
      <c r="BZ95" s="846"/>
      <c r="CA95" s="846"/>
      <c r="CB95" s="846"/>
      <c r="CC95" s="846"/>
      <c r="CD95" s="846"/>
      <c r="CE95" s="846"/>
      <c r="CF95" s="846"/>
      <c r="CG95" s="847"/>
      <c r="CH95" s="1059"/>
      <c r="CI95" s="1060"/>
      <c r="CJ95" s="1060"/>
      <c r="CK95" s="1060"/>
      <c r="CL95" s="1061"/>
      <c r="CM95" s="1059"/>
      <c r="CN95" s="1060"/>
      <c r="CO95" s="1060"/>
      <c r="CP95" s="1060"/>
      <c r="CQ95" s="1061"/>
      <c r="CR95" s="1059"/>
      <c r="CS95" s="1060"/>
      <c r="CT95" s="1060"/>
      <c r="CU95" s="1060"/>
      <c r="CV95" s="1061"/>
      <c r="CW95" s="1059"/>
      <c r="CX95" s="1060"/>
      <c r="CY95" s="1060"/>
      <c r="CZ95" s="1060"/>
      <c r="DA95" s="1061"/>
      <c r="DB95" s="1059"/>
      <c r="DC95" s="1060"/>
      <c r="DD95" s="1060"/>
      <c r="DE95" s="1060"/>
      <c r="DF95" s="1061"/>
      <c r="DG95" s="1059"/>
      <c r="DH95" s="1060"/>
      <c r="DI95" s="1060"/>
      <c r="DJ95" s="1060"/>
      <c r="DK95" s="1061"/>
      <c r="DL95" s="1059"/>
      <c r="DM95" s="1060"/>
      <c r="DN95" s="1060"/>
      <c r="DO95" s="1060"/>
      <c r="DP95" s="1061"/>
      <c r="DQ95" s="1059"/>
      <c r="DR95" s="1060"/>
      <c r="DS95" s="1060"/>
      <c r="DT95" s="1060"/>
      <c r="DU95" s="1061"/>
      <c r="DV95" s="1047"/>
      <c r="DW95" s="1048"/>
      <c r="DX95" s="1048"/>
      <c r="DY95" s="1048"/>
      <c r="DZ95" s="1049"/>
      <c r="EA95" s="246"/>
    </row>
    <row r="96" spans="1:131" s="247"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
90</v>
      </c>
      <c r="BR96" s="266"/>
      <c r="BS96" s="845"/>
      <c r="BT96" s="846"/>
      <c r="BU96" s="846"/>
      <c r="BV96" s="846"/>
      <c r="BW96" s="846"/>
      <c r="BX96" s="846"/>
      <c r="BY96" s="846"/>
      <c r="BZ96" s="846"/>
      <c r="CA96" s="846"/>
      <c r="CB96" s="846"/>
      <c r="CC96" s="846"/>
      <c r="CD96" s="846"/>
      <c r="CE96" s="846"/>
      <c r="CF96" s="846"/>
      <c r="CG96" s="847"/>
      <c r="CH96" s="1059"/>
      <c r="CI96" s="1060"/>
      <c r="CJ96" s="1060"/>
      <c r="CK96" s="1060"/>
      <c r="CL96" s="1061"/>
      <c r="CM96" s="1059"/>
      <c r="CN96" s="1060"/>
      <c r="CO96" s="1060"/>
      <c r="CP96" s="1060"/>
      <c r="CQ96" s="1061"/>
      <c r="CR96" s="1059"/>
      <c r="CS96" s="1060"/>
      <c r="CT96" s="1060"/>
      <c r="CU96" s="1060"/>
      <c r="CV96" s="1061"/>
      <c r="CW96" s="1059"/>
      <c r="CX96" s="1060"/>
      <c r="CY96" s="1060"/>
      <c r="CZ96" s="1060"/>
      <c r="DA96" s="1061"/>
      <c r="DB96" s="1059"/>
      <c r="DC96" s="1060"/>
      <c r="DD96" s="1060"/>
      <c r="DE96" s="1060"/>
      <c r="DF96" s="1061"/>
      <c r="DG96" s="1059"/>
      <c r="DH96" s="1060"/>
      <c r="DI96" s="1060"/>
      <c r="DJ96" s="1060"/>
      <c r="DK96" s="1061"/>
      <c r="DL96" s="1059"/>
      <c r="DM96" s="1060"/>
      <c r="DN96" s="1060"/>
      <c r="DO96" s="1060"/>
      <c r="DP96" s="1061"/>
      <c r="DQ96" s="1059"/>
      <c r="DR96" s="1060"/>
      <c r="DS96" s="1060"/>
      <c r="DT96" s="1060"/>
      <c r="DU96" s="1061"/>
      <c r="DV96" s="1047"/>
      <c r="DW96" s="1048"/>
      <c r="DX96" s="1048"/>
      <c r="DY96" s="1048"/>
      <c r="DZ96" s="1049"/>
      <c r="EA96" s="246"/>
    </row>
    <row r="97" spans="1:131" s="247"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
91</v>
      </c>
      <c r="BR97" s="266"/>
      <c r="BS97" s="845"/>
      <c r="BT97" s="846"/>
      <c r="BU97" s="846"/>
      <c r="BV97" s="846"/>
      <c r="BW97" s="846"/>
      <c r="BX97" s="846"/>
      <c r="BY97" s="846"/>
      <c r="BZ97" s="846"/>
      <c r="CA97" s="846"/>
      <c r="CB97" s="846"/>
      <c r="CC97" s="846"/>
      <c r="CD97" s="846"/>
      <c r="CE97" s="846"/>
      <c r="CF97" s="846"/>
      <c r="CG97" s="847"/>
      <c r="CH97" s="1059"/>
      <c r="CI97" s="1060"/>
      <c r="CJ97" s="1060"/>
      <c r="CK97" s="1060"/>
      <c r="CL97" s="1061"/>
      <c r="CM97" s="1059"/>
      <c r="CN97" s="1060"/>
      <c r="CO97" s="1060"/>
      <c r="CP97" s="1060"/>
      <c r="CQ97" s="1061"/>
      <c r="CR97" s="1059"/>
      <c r="CS97" s="1060"/>
      <c r="CT97" s="1060"/>
      <c r="CU97" s="1060"/>
      <c r="CV97" s="1061"/>
      <c r="CW97" s="1059"/>
      <c r="CX97" s="1060"/>
      <c r="CY97" s="1060"/>
      <c r="CZ97" s="1060"/>
      <c r="DA97" s="1061"/>
      <c r="DB97" s="1059"/>
      <c r="DC97" s="1060"/>
      <c r="DD97" s="1060"/>
      <c r="DE97" s="1060"/>
      <c r="DF97" s="1061"/>
      <c r="DG97" s="1059"/>
      <c r="DH97" s="1060"/>
      <c r="DI97" s="1060"/>
      <c r="DJ97" s="1060"/>
      <c r="DK97" s="1061"/>
      <c r="DL97" s="1059"/>
      <c r="DM97" s="1060"/>
      <c r="DN97" s="1060"/>
      <c r="DO97" s="1060"/>
      <c r="DP97" s="1061"/>
      <c r="DQ97" s="1059"/>
      <c r="DR97" s="1060"/>
      <c r="DS97" s="1060"/>
      <c r="DT97" s="1060"/>
      <c r="DU97" s="1061"/>
      <c r="DV97" s="1047"/>
      <c r="DW97" s="1048"/>
      <c r="DX97" s="1048"/>
      <c r="DY97" s="1048"/>
      <c r="DZ97" s="1049"/>
      <c r="EA97" s="246"/>
    </row>
    <row r="98" spans="1:131" s="247"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
92</v>
      </c>
      <c r="BR98" s="266"/>
      <c r="BS98" s="845"/>
      <c r="BT98" s="846"/>
      <c r="BU98" s="846"/>
      <c r="BV98" s="846"/>
      <c r="BW98" s="846"/>
      <c r="BX98" s="846"/>
      <c r="BY98" s="846"/>
      <c r="BZ98" s="846"/>
      <c r="CA98" s="846"/>
      <c r="CB98" s="846"/>
      <c r="CC98" s="846"/>
      <c r="CD98" s="846"/>
      <c r="CE98" s="846"/>
      <c r="CF98" s="846"/>
      <c r="CG98" s="847"/>
      <c r="CH98" s="1059"/>
      <c r="CI98" s="1060"/>
      <c r="CJ98" s="1060"/>
      <c r="CK98" s="1060"/>
      <c r="CL98" s="1061"/>
      <c r="CM98" s="1059"/>
      <c r="CN98" s="1060"/>
      <c r="CO98" s="1060"/>
      <c r="CP98" s="1060"/>
      <c r="CQ98" s="1061"/>
      <c r="CR98" s="1059"/>
      <c r="CS98" s="1060"/>
      <c r="CT98" s="1060"/>
      <c r="CU98" s="1060"/>
      <c r="CV98" s="1061"/>
      <c r="CW98" s="1059"/>
      <c r="CX98" s="1060"/>
      <c r="CY98" s="1060"/>
      <c r="CZ98" s="1060"/>
      <c r="DA98" s="1061"/>
      <c r="DB98" s="1059"/>
      <c r="DC98" s="1060"/>
      <c r="DD98" s="1060"/>
      <c r="DE98" s="1060"/>
      <c r="DF98" s="1061"/>
      <c r="DG98" s="1059"/>
      <c r="DH98" s="1060"/>
      <c r="DI98" s="1060"/>
      <c r="DJ98" s="1060"/>
      <c r="DK98" s="1061"/>
      <c r="DL98" s="1059"/>
      <c r="DM98" s="1060"/>
      <c r="DN98" s="1060"/>
      <c r="DO98" s="1060"/>
      <c r="DP98" s="1061"/>
      <c r="DQ98" s="1059"/>
      <c r="DR98" s="1060"/>
      <c r="DS98" s="1060"/>
      <c r="DT98" s="1060"/>
      <c r="DU98" s="1061"/>
      <c r="DV98" s="1047"/>
      <c r="DW98" s="1048"/>
      <c r="DX98" s="1048"/>
      <c r="DY98" s="1048"/>
      <c r="DZ98" s="1049"/>
      <c r="EA98" s="246"/>
    </row>
    <row r="99" spans="1:131" s="247"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
93</v>
      </c>
      <c r="BR99" s="266"/>
      <c r="BS99" s="845"/>
      <c r="BT99" s="846"/>
      <c r="BU99" s="846"/>
      <c r="BV99" s="846"/>
      <c r="BW99" s="846"/>
      <c r="BX99" s="846"/>
      <c r="BY99" s="846"/>
      <c r="BZ99" s="846"/>
      <c r="CA99" s="846"/>
      <c r="CB99" s="846"/>
      <c r="CC99" s="846"/>
      <c r="CD99" s="846"/>
      <c r="CE99" s="846"/>
      <c r="CF99" s="846"/>
      <c r="CG99" s="847"/>
      <c r="CH99" s="1059"/>
      <c r="CI99" s="1060"/>
      <c r="CJ99" s="1060"/>
      <c r="CK99" s="1060"/>
      <c r="CL99" s="1061"/>
      <c r="CM99" s="1059"/>
      <c r="CN99" s="1060"/>
      <c r="CO99" s="1060"/>
      <c r="CP99" s="1060"/>
      <c r="CQ99" s="1061"/>
      <c r="CR99" s="1059"/>
      <c r="CS99" s="1060"/>
      <c r="CT99" s="1060"/>
      <c r="CU99" s="1060"/>
      <c r="CV99" s="1061"/>
      <c r="CW99" s="1059"/>
      <c r="CX99" s="1060"/>
      <c r="CY99" s="1060"/>
      <c r="CZ99" s="1060"/>
      <c r="DA99" s="1061"/>
      <c r="DB99" s="1059"/>
      <c r="DC99" s="1060"/>
      <c r="DD99" s="1060"/>
      <c r="DE99" s="1060"/>
      <c r="DF99" s="1061"/>
      <c r="DG99" s="1059"/>
      <c r="DH99" s="1060"/>
      <c r="DI99" s="1060"/>
      <c r="DJ99" s="1060"/>
      <c r="DK99" s="1061"/>
      <c r="DL99" s="1059"/>
      <c r="DM99" s="1060"/>
      <c r="DN99" s="1060"/>
      <c r="DO99" s="1060"/>
      <c r="DP99" s="1061"/>
      <c r="DQ99" s="1059"/>
      <c r="DR99" s="1060"/>
      <c r="DS99" s="1060"/>
      <c r="DT99" s="1060"/>
      <c r="DU99" s="1061"/>
      <c r="DV99" s="1047"/>
      <c r="DW99" s="1048"/>
      <c r="DX99" s="1048"/>
      <c r="DY99" s="1048"/>
      <c r="DZ99" s="1049"/>
      <c r="EA99" s="246"/>
    </row>
    <row r="100" spans="1:131" s="247"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
94</v>
      </c>
      <c r="BR100" s="266"/>
      <c r="BS100" s="845"/>
      <c r="BT100" s="846"/>
      <c r="BU100" s="846"/>
      <c r="BV100" s="846"/>
      <c r="BW100" s="846"/>
      <c r="BX100" s="846"/>
      <c r="BY100" s="846"/>
      <c r="BZ100" s="846"/>
      <c r="CA100" s="846"/>
      <c r="CB100" s="846"/>
      <c r="CC100" s="846"/>
      <c r="CD100" s="846"/>
      <c r="CE100" s="846"/>
      <c r="CF100" s="846"/>
      <c r="CG100" s="847"/>
      <c r="CH100" s="1059"/>
      <c r="CI100" s="1060"/>
      <c r="CJ100" s="1060"/>
      <c r="CK100" s="1060"/>
      <c r="CL100" s="1061"/>
      <c r="CM100" s="1059"/>
      <c r="CN100" s="1060"/>
      <c r="CO100" s="1060"/>
      <c r="CP100" s="1060"/>
      <c r="CQ100" s="1061"/>
      <c r="CR100" s="1059"/>
      <c r="CS100" s="1060"/>
      <c r="CT100" s="1060"/>
      <c r="CU100" s="1060"/>
      <c r="CV100" s="1061"/>
      <c r="CW100" s="1059"/>
      <c r="CX100" s="1060"/>
      <c r="CY100" s="1060"/>
      <c r="CZ100" s="1060"/>
      <c r="DA100" s="1061"/>
      <c r="DB100" s="1059"/>
      <c r="DC100" s="1060"/>
      <c r="DD100" s="1060"/>
      <c r="DE100" s="1060"/>
      <c r="DF100" s="1061"/>
      <c r="DG100" s="1059"/>
      <c r="DH100" s="1060"/>
      <c r="DI100" s="1060"/>
      <c r="DJ100" s="1060"/>
      <c r="DK100" s="1061"/>
      <c r="DL100" s="1059"/>
      <c r="DM100" s="1060"/>
      <c r="DN100" s="1060"/>
      <c r="DO100" s="1060"/>
      <c r="DP100" s="1061"/>
      <c r="DQ100" s="1059"/>
      <c r="DR100" s="1060"/>
      <c r="DS100" s="1060"/>
      <c r="DT100" s="1060"/>
      <c r="DU100" s="1061"/>
      <c r="DV100" s="1047"/>
      <c r="DW100" s="1048"/>
      <c r="DX100" s="1048"/>
      <c r="DY100" s="1048"/>
      <c r="DZ100" s="1049"/>
      <c r="EA100" s="246"/>
    </row>
    <row r="101" spans="1:131" s="247"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
95</v>
      </c>
      <c r="BR101" s="266"/>
      <c r="BS101" s="845"/>
      <c r="BT101" s="846"/>
      <c r="BU101" s="846"/>
      <c r="BV101" s="846"/>
      <c r="BW101" s="846"/>
      <c r="BX101" s="846"/>
      <c r="BY101" s="846"/>
      <c r="BZ101" s="846"/>
      <c r="CA101" s="846"/>
      <c r="CB101" s="846"/>
      <c r="CC101" s="846"/>
      <c r="CD101" s="846"/>
      <c r="CE101" s="846"/>
      <c r="CF101" s="846"/>
      <c r="CG101" s="847"/>
      <c r="CH101" s="1059"/>
      <c r="CI101" s="1060"/>
      <c r="CJ101" s="1060"/>
      <c r="CK101" s="1060"/>
      <c r="CL101" s="1061"/>
      <c r="CM101" s="1059"/>
      <c r="CN101" s="1060"/>
      <c r="CO101" s="1060"/>
      <c r="CP101" s="1060"/>
      <c r="CQ101" s="1061"/>
      <c r="CR101" s="1059"/>
      <c r="CS101" s="1060"/>
      <c r="CT101" s="1060"/>
      <c r="CU101" s="1060"/>
      <c r="CV101" s="1061"/>
      <c r="CW101" s="1059"/>
      <c r="CX101" s="1060"/>
      <c r="CY101" s="1060"/>
      <c r="CZ101" s="1060"/>
      <c r="DA101" s="1061"/>
      <c r="DB101" s="1059"/>
      <c r="DC101" s="1060"/>
      <c r="DD101" s="1060"/>
      <c r="DE101" s="1060"/>
      <c r="DF101" s="1061"/>
      <c r="DG101" s="1059"/>
      <c r="DH101" s="1060"/>
      <c r="DI101" s="1060"/>
      <c r="DJ101" s="1060"/>
      <c r="DK101" s="1061"/>
      <c r="DL101" s="1059"/>
      <c r="DM101" s="1060"/>
      <c r="DN101" s="1060"/>
      <c r="DO101" s="1060"/>
      <c r="DP101" s="1061"/>
      <c r="DQ101" s="1059"/>
      <c r="DR101" s="1060"/>
      <c r="DS101" s="1060"/>
      <c r="DT101" s="1060"/>
      <c r="DU101" s="1061"/>
      <c r="DV101" s="1047"/>
      <c r="DW101" s="1048"/>
      <c r="DX101" s="1048"/>
      <c r="DY101" s="1048"/>
      <c r="DZ101" s="1049"/>
      <c r="EA101" s="246"/>
    </row>
    <row r="102" spans="1:131" s="247"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
389</v>
      </c>
      <c r="BR102" s="1050" t="s">
        <v>
418</v>
      </c>
      <c r="BS102" s="1051"/>
      <c r="BT102" s="1051"/>
      <c r="BU102" s="1051"/>
      <c r="BV102" s="1051"/>
      <c r="BW102" s="1051"/>
      <c r="BX102" s="1051"/>
      <c r="BY102" s="1051"/>
      <c r="BZ102" s="1051"/>
      <c r="CA102" s="1051"/>
      <c r="CB102" s="1051"/>
      <c r="CC102" s="1051"/>
      <c r="CD102" s="1051"/>
      <c r="CE102" s="1051"/>
      <c r="CF102" s="1051"/>
      <c r="CG102" s="1052"/>
      <c r="CH102" s="1053"/>
      <c r="CI102" s="1054"/>
      <c r="CJ102" s="1054"/>
      <c r="CK102" s="1054"/>
      <c r="CL102" s="1055"/>
      <c r="CM102" s="1053"/>
      <c r="CN102" s="1054"/>
      <c r="CO102" s="1054"/>
      <c r="CP102" s="1054"/>
      <c r="CQ102" s="1055"/>
      <c r="CR102" s="1056">
        <v>
5</v>
      </c>
      <c r="CS102" s="1057"/>
      <c r="CT102" s="1057"/>
      <c r="CU102" s="1057"/>
      <c r="CV102" s="1058"/>
      <c r="CW102" s="1056">
        <v>
0</v>
      </c>
      <c r="CX102" s="1057"/>
      <c r="CY102" s="1057"/>
      <c r="CZ102" s="1057"/>
      <c r="DA102" s="1058"/>
      <c r="DB102" s="1056">
        <v>
0</v>
      </c>
      <c r="DC102" s="1057"/>
      <c r="DD102" s="1057"/>
      <c r="DE102" s="1057"/>
      <c r="DF102" s="1058"/>
      <c r="DG102" s="1056">
        <v>
0</v>
      </c>
      <c r="DH102" s="1057"/>
      <c r="DI102" s="1057"/>
      <c r="DJ102" s="1057"/>
      <c r="DK102" s="1058"/>
      <c r="DL102" s="1056">
        <v>
0</v>
      </c>
      <c r="DM102" s="1057"/>
      <c r="DN102" s="1057"/>
      <c r="DO102" s="1057"/>
      <c r="DP102" s="1058"/>
      <c r="DQ102" s="1056">
        <v>
0</v>
      </c>
      <c r="DR102" s="1057"/>
      <c r="DS102" s="1057"/>
      <c r="DT102" s="1057"/>
      <c r="DU102" s="1058"/>
      <c r="DV102" s="1039"/>
      <c r="DW102" s="1040"/>
      <c r="DX102" s="1040"/>
      <c r="DY102" s="1040"/>
      <c r="DZ102" s="1041"/>
      <c r="EA102" s="246"/>
    </row>
    <row r="103" spans="1:131" s="247"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42" t="s">
        <v>
419</v>
      </c>
      <c r="BR103" s="1042"/>
      <c r="BS103" s="1042"/>
      <c r="BT103" s="1042"/>
      <c r="BU103" s="1042"/>
      <c r="BV103" s="1042"/>
      <c r="BW103" s="1042"/>
      <c r="BX103" s="1042"/>
      <c r="BY103" s="1042"/>
      <c r="BZ103" s="1042"/>
      <c r="CA103" s="1042"/>
      <c r="CB103" s="1042"/>
      <c r="CC103" s="1042"/>
      <c r="CD103" s="1042"/>
      <c r="CE103" s="1042"/>
      <c r="CF103" s="1042"/>
      <c r="CG103" s="1042"/>
      <c r="CH103" s="1042"/>
      <c r="CI103" s="1042"/>
      <c r="CJ103" s="1042"/>
      <c r="CK103" s="1042"/>
      <c r="CL103" s="1042"/>
      <c r="CM103" s="1042"/>
      <c r="CN103" s="1042"/>
      <c r="CO103" s="1042"/>
      <c r="CP103" s="1042"/>
      <c r="CQ103" s="1042"/>
      <c r="CR103" s="1042"/>
      <c r="CS103" s="1042"/>
      <c r="CT103" s="1042"/>
      <c r="CU103" s="1042"/>
      <c r="CV103" s="1042"/>
      <c r="CW103" s="1042"/>
      <c r="CX103" s="1042"/>
      <c r="CY103" s="1042"/>
      <c r="CZ103" s="1042"/>
      <c r="DA103" s="1042"/>
      <c r="DB103" s="1042"/>
      <c r="DC103" s="1042"/>
      <c r="DD103" s="1042"/>
      <c r="DE103" s="1042"/>
      <c r="DF103" s="1042"/>
      <c r="DG103" s="1042"/>
      <c r="DH103" s="1042"/>
      <c r="DI103" s="1042"/>
      <c r="DJ103" s="1042"/>
      <c r="DK103" s="1042"/>
      <c r="DL103" s="1042"/>
      <c r="DM103" s="1042"/>
      <c r="DN103" s="1042"/>
      <c r="DO103" s="1042"/>
      <c r="DP103" s="1042"/>
      <c r="DQ103" s="1042"/>
      <c r="DR103" s="1042"/>
      <c r="DS103" s="1042"/>
      <c r="DT103" s="1042"/>
      <c r="DU103" s="1042"/>
      <c r="DV103" s="1042"/>
      <c r="DW103" s="1042"/>
      <c r="DX103" s="1042"/>
      <c r="DY103" s="1042"/>
      <c r="DZ103" s="1042"/>
      <c r="EA103" s="246"/>
    </row>
    <row r="104" spans="1:131" s="247"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43" t="s">
        <v>
420</v>
      </c>
      <c r="BR104" s="1043"/>
      <c r="BS104" s="1043"/>
      <c r="BT104" s="1043"/>
      <c r="BU104" s="1043"/>
      <c r="BV104" s="1043"/>
      <c r="BW104" s="1043"/>
      <c r="BX104" s="1043"/>
      <c r="BY104" s="1043"/>
      <c r="BZ104" s="1043"/>
      <c r="CA104" s="1043"/>
      <c r="CB104" s="1043"/>
      <c r="CC104" s="1043"/>
      <c r="CD104" s="1043"/>
      <c r="CE104" s="1043"/>
      <c r="CF104" s="1043"/>
      <c r="CG104" s="1043"/>
      <c r="CH104" s="1043"/>
      <c r="CI104" s="1043"/>
      <c r="CJ104" s="1043"/>
      <c r="CK104" s="1043"/>
      <c r="CL104" s="1043"/>
      <c r="CM104" s="1043"/>
      <c r="CN104" s="1043"/>
      <c r="CO104" s="1043"/>
      <c r="CP104" s="1043"/>
      <c r="CQ104" s="1043"/>
      <c r="CR104" s="1043"/>
      <c r="CS104" s="1043"/>
      <c r="CT104" s="1043"/>
      <c r="CU104" s="1043"/>
      <c r="CV104" s="1043"/>
      <c r="CW104" s="1043"/>
      <c r="CX104" s="1043"/>
      <c r="CY104" s="1043"/>
      <c r="CZ104" s="1043"/>
      <c r="DA104" s="1043"/>
      <c r="DB104" s="1043"/>
      <c r="DC104" s="1043"/>
      <c r="DD104" s="1043"/>
      <c r="DE104" s="1043"/>
      <c r="DF104" s="1043"/>
      <c r="DG104" s="1043"/>
      <c r="DH104" s="1043"/>
      <c r="DI104" s="1043"/>
      <c r="DJ104" s="1043"/>
      <c r="DK104" s="1043"/>
      <c r="DL104" s="1043"/>
      <c r="DM104" s="1043"/>
      <c r="DN104" s="1043"/>
      <c r="DO104" s="1043"/>
      <c r="DP104" s="1043"/>
      <c r="DQ104" s="1043"/>
      <c r="DR104" s="1043"/>
      <c r="DS104" s="1043"/>
      <c r="DT104" s="1043"/>
      <c r="DU104" s="1043"/>
      <c r="DV104" s="1043"/>
      <c r="DW104" s="1043"/>
      <c r="DX104" s="1043"/>
      <c r="DY104" s="1043"/>
      <c r="DZ104" s="1043"/>
      <c r="EA104" s="246"/>
    </row>
    <row r="105" spans="1:131" s="247"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6"/>
    </row>
    <row r="106" spans="1:131" s="247"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6"/>
    </row>
    <row r="107" spans="1:131" s="246" customFormat="1" ht="26.25" customHeight="1" thickBot="1" x14ac:dyDescent="0.2">
      <c r="A107" s="274" t="s">
        <v>
421</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
422</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6" customFormat="1" ht="26.25" customHeight="1" x14ac:dyDescent="0.15">
      <c r="A108" s="1044" t="s">
        <v>
423</v>
      </c>
      <c r="B108" s="1045"/>
      <c r="C108" s="1045"/>
      <c r="D108" s="1045"/>
      <c r="E108" s="1045"/>
      <c r="F108" s="1045"/>
      <c r="G108" s="1045"/>
      <c r="H108" s="1045"/>
      <c r="I108" s="1045"/>
      <c r="J108" s="1045"/>
      <c r="K108" s="1045"/>
      <c r="L108" s="1045"/>
      <c r="M108" s="1045"/>
      <c r="N108" s="1045"/>
      <c r="O108" s="1045"/>
      <c r="P108" s="1045"/>
      <c r="Q108" s="1045"/>
      <c r="R108" s="1045"/>
      <c r="S108" s="1045"/>
      <c r="T108" s="1045"/>
      <c r="U108" s="1045"/>
      <c r="V108" s="1045"/>
      <c r="W108" s="1045"/>
      <c r="X108" s="1045"/>
      <c r="Y108" s="1045"/>
      <c r="Z108" s="1045"/>
      <c r="AA108" s="1045"/>
      <c r="AB108" s="1045"/>
      <c r="AC108" s="1045"/>
      <c r="AD108" s="1045"/>
      <c r="AE108" s="1045"/>
      <c r="AF108" s="1045"/>
      <c r="AG108" s="1045"/>
      <c r="AH108" s="1045"/>
      <c r="AI108" s="1045"/>
      <c r="AJ108" s="1045"/>
      <c r="AK108" s="1045"/>
      <c r="AL108" s="1045"/>
      <c r="AM108" s="1045"/>
      <c r="AN108" s="1045"/>
      <c r="AO108" s="1045"/>
      <c r="AP108" s="1045"/>
      <c r="AQ108" s="1045"/>
      <c r="AR108" s="1045"/>
      <c r="AS108" s="1045"/>
      <c r="AT108" s="1046"/>
      <c r="AU108" s="1044" t="s">
        <v>
424</v>
      </c>
      <c r="AV108" s="1045"/>
      <c r="AW108" s="1045"/>
      <c r="AX108" s="1045"/>
      <c r="AY108" s="1045"/>
      <c r="AZ108" s="1045"/>
      <c r="BA108" s="1045"/>
      <c r="BB108" s="1045"/>
      <c r="BC108" s="1045"/>
      <c r="BD108" s="1045"/>
      <c r="BE108" s="1045"/>
      <c r="BF108" s="1045"/>
      <c r="BG108" s="1045"/>
      <c r="BH108" s="1045"/>
      <c r="BI108" s="1045"/>
      <c r="BJ108" s="1045"/>
      <c r="BK108" s="1045"/>
      <c r="BL108" s="1045"/>
      <c r="BM108" s="1045"/>
      <c r="BN108" s="1045"/>
      <c r="BO108" s="1045"/>
      <c r="BP108" s="1045"/>
      <c r="BQ108" s="1045"/>
      <c r="BR108" s="1045"/>
      <c r="BS108" s="1045"/>
      <c r="BT108" s="1045"/>
      <c r="BU108" s="1045"/>
      <c r="BV108" s="1045"/>
      <c r="BW108" s="1045"/>
      <c r="BX108" s="1045"/>
      <c r="BY108" s="1045"/>
      <c r="BZ108" s="1045"/>
      <c r="CA108" s="1045"/>
      <c r="CB108" s="1045"/>
      <c r="CC108" s="1045"/>
      <c r="CD108" s="1045"/>
      <c r="CE108" s="1045"/>
      <c r="CF108" s="1045"/>
      <c r="CG108" s="1045"/>
      <c r="CH108" s="1045"/>
      <c r="CI108" s="1045"/>
      <c r="CJ108" s="1045"/>
      <c r="CK108" s="1045"/>
      <c r="CL108" s="1045"/>
      <c r="CM108" s="1045"/>
      <c r="CN108" s="1045"/>
      <c r="CO108" s="1045"/>
      <c r="CP108" s="1045"/>
      <c r="CQ108" s="1045"/>
      <c r="CR108" s="1045"/>
      <c r="CS108" s="1045"/>
      <c r="CT108" s="1045"/>
      <c r="CU108" s="1045"/>
      <c r="CV108" s="1045"/>
      <c r="CW108" s="1045"/>
      <c r="CX108" s="1045"/>
      <c r="CY108" s="1045"/>
      <c r="CZ108" s="1045"/>
      <c r="DA108" s="1045"/>
      <c r="DB108" s="1045"/>
      <c r="DC108" s="1045"/>
      <c r="DD108" s="1045"/>
      <c r="DE108" s="1045"/>
      <c r="DF108" s="1045"/>
      <c r="DG108" s="1045"/>
      <c r="DH108" s="1045"/>
      <c r="DI108" s="1045"/>
      <c r="DJ108" s="1045"/>
      <c r="DK108" s="1045"/>
      <c r="DL108" s="1045"/>
      <c r="DM108" s="1045"/>
      <c r="DN108" s="1045"/>
      <c r="DO108" s="1045"/>
      <c r="DP108" s="1045"/>
      <c r="DQ108" s="1045"/>
      <c r="DR108" s="1045"/>
      <c r="DS108" s="1045"/>
      <c r="DT108" s="1045"/>
      <c r="DU108" s="1045"/>
      <c r="DV108" s="1045"/>
      <c r="DW108" s="1045"/>
      <c r="DX108" s="1045"/>
      <c r="DY108" s="1045"/>
      <c r="DZ108" s="1046"/>
    </row>
    <row r="109" spans="1:131" s="246" customFormat="1" ht="26.25" customHeight="1" x14ac:dyDescent="0.15">
      <c r="A109" s="999" t="s">
        <v>
425</v>
      </c>
      <c r="B109" s="1000"/>
      <c r="C109" s="1000"/>
      <c r="D109" s="1000"/>
      <c r="E109" s="1000"/>
      <c r="F109" s="1000"/>
      <c r="G109" s="1000"/>
      <c r="H109" s="1000"/>
      <c r="I109" s="1000"/>
      <c r="J109" s="1000"/>
      <c r="K109" s="1000"/>
      <c r="L109" s="1000"/>
      <c r="M109" s="1000"/>
      <c r="N109" s="1000"/>
      <c r="O109" s="1000"/>
      <c r="P109" s="1000"/>
      <c r="Q109" s="1000"/>
      <c r="R109" s="1000"/>
      <c r="S109" s="1000"/>
      <c r="T109" s="1000"/>
      <c r="U109" s="1000"/>
      <c r="V109" s="1000"/>
      <c r="W109" s="1000"/>
      <c r="X109" s="1000"/>
      <c r="Y109" s="1000"/>
      <c r="Z109" s="1001"/>
      <c r="AA109" s="1002" t="s">
        <v>
426</v>
      </c>
      <c r="AB109" s="1000"/>
      <c r="AC109" s="1000"/>
      <c r="AD109" s="1000"/>
      <c r="AE109" s="1001"/>
      <c r="AF109" s="1002" t="s">
        <v>
307</v>
      </c>
      <c r="AG109" s="1000"/>
      <c r="AH109" s="1000"/>
      <c r="AI109" s="1000"/>
      <c r="AJ109" s="1001"/>
      <c r="AK109" s="1002" t="s">
        <v>
306</v>
      </c>
      <c r="AL109" s="1000"/>
      <c r="AM109" s="1000"/>
      <c r="AN109" s="1000"/>
      <c r="AO109" s="1001"/>
      <c r="AP109" s="1002" t="s">
        <v>
427</v>
      </c>
      <c r="AQ109" s="1000"/>
      <c r="AR109" s="1000"/>
      <c r="AS109" s="1000"/>
      <c r="AT109" s="1031"/>
      <c r="AU109" s="999" t="s">
        <v>
425</v>
      </c>
      <c r="AV109" s="1000"/>
      <c r="AW109" s="1000"/>
      <c r="AX109" s="1000"/>
      <c r="AY109" s="1000"/>
      <c r="AZ109" s="1000"/>
      <c r="BA109" s="1000"/>
      <c r="BB109" s="1000"/>
      <c r="BC109" s="1000"/>
      <c r="BD109" s="1000"/>
      <c r="BE109" s="1000"/>
      <c r="BF109" s="1000"/>
      <c r="BG109" s="1000"/>
      <c r="BH109" s="1000"/>
      <c r="BI109" s="1000"/>
      <c r="BJ109" s="1000"/>
      <c r="BK109" s="1000"/>
      <c r="BL109" s="1000"/>
      <c r="BM109" s="1000"/>
      <c r="BN109" s="1000"/>
      <c r="BO109" s="1000"/>
      <c r="BP109" s="1001"/>
      <c r="BQ109" s="1002" t="s">
        <v>
426</v>
      </c>
      <c r="BR109" s="1000"/>
      <c r="BS109" s="1000"/>
      <c r="BT109" s="1000"/>
      <c r="BU109" s="1001"/>
      <c r="BV109" s="1002" t="s">
        <v>
307</v>
      </c>
      <c r="BW109" s="1000"/>
      <c r="BX109" s="1000"/>
      <c r="BY109" s="1000"/>
      <c r="BZ109" s="1001"/>
      <c r="CA109" s="1002" t="s">
        <v>
306</v>
      </c>
      <c r="CB109" s="1000"/>
      <c r="CC109" s="1000"/>
      <c r="CD109" s="1000"/>
      <c r="CE109" s="1001"/>
      <c r="CF109" s="1038" t="s">
        <v>
427</v>
      </c>
      <c r="CG109" s="1038"/>
      <c r="CH109" s="1038"/>
      <c r="CI109" s="1038"/>
      <c r="CJ109" s="1038"/>
      <c r="CK109" s="1002" t="s">
        <v>
428</v>
      </c>
      <c r="CL109" s="1000"/>
      <c r="CM109" s="1000"/>
      <c r="CN109" s="1000"/>
      <c r="CO109" s="1000"/>
      <c r="CP109" s="1000"/>
      <c r="CQ109" s="1000"/>
      <c r="CR109" s="1000"/>
      <c r="CS109" s="1000"/>
      <c r="CT109" s="1000"/>
      <c r="CU109" s="1000"/>
      <c r="CV109" s="1000"/>
      <c r="CW109" s="1000"/>
      <c r="CX109" s="1000"/>
      <c r="CY109" s="1000"/>
      <c r="CZ109" s="1000"/>
      <c r="DA109" s="1000"/>
      <c r="DB109" s="1000"/>
      <c r="DC109" s="1000"/>
      <c r="DD109" s="1000"/>
      <c r="DE109" s="1000"/>
      <c r="DF109" s="1001"/>
      <c r="DG109" s="1002" t="s">
        <v>
426</v>
      </c>
      <c r="DH109" s="1000"/>
      <c r="DI109" s="1000"/>
      <c r="DJ109" s="1000"/>
      <c r="DK109" s="1001"/>
      <c r="DL109" s="1002" t="s">
        <v>
307</v>
      </c>
      <c r="DM109" s="1000"/>
      <c r="DN109" s="1000"/>
      <c r="DO109" s="1000"/>
      <c r="DP109" s="1001"/>
      <c r="DQ109" s="1002" t="s">
        <v>
306</v>
      </c>
      <c r="DR109" s="1000"/>
      <c r="DS109" s="1000"/>
      <c r="DT109" s="1000"/>
      <c r="DU109" s="1001"/>
      <c r="DV109" s="1002" t="s">
        <v>
427</v>
      </c>
      <c r="DW109" s="1000"/>
      <c r="DX109" s="1000"/>
      <c r="DY109" s="1000"/>
      <c r="DZ109" s="1031"/>
    </row>
    <row r="110" spans="1:131" s="246" customFormat="1" ht="26.25" customHeight="1" x14ac:dyDescent="0.15">
      <c r="A110" s="912" t="s">
        <v>
429</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92">
        <v>
2524805</v>
      </c>
      <c r="AB110" s="993"/>
      <c r="AC110" s="993"/>
      <c r="AD110" s="993"/>
      <c r="AE110" s="994"/>
      <c r="AF110" s="995">
        <v>
2504552</v>
      </c>
      <c r="AG110" s="993"/>
      <c r="AH110" s="993"/>
      <c r="AI110" s="993"/>
      <c r="AJ110" s="994"/>
      <c r="AK110" s="995">
        <v>
2272649</v>
      </c>
      <c r="AL110" s="993"/>
      <c r="AM110" s="993"/>
      <c r="AN110" s="993"/>
      <c r="AO110" s="994"/>
      <c r="AP110" s="996">
        <v>
11.1</v>
      </c>
      <c r="AQ110" s="997"/>
      <c r="AR110" s="997"/>
      <c r="AS110" s="997"/>
      <c r="AT110" s="998"/>
      <c r="AU110" s="1032" t="s">
        <v>
73</v>
      </c>
      <c r="AV110" s="1033"/>
      <c r="AW110" s="1033"/>
      <c r="AX110" s="1033"/>
      <c r="AY110" s="1033"/>
      <c r="AZ110" s="963" t="s">
        <v>
430</v>
      </c>
      <c r="BA110" s="913"/>
      <c r="BB110" s="913"/>
      <c r="BC110" s="913"/>
      <c r="BD110" s="913"/>
      <c r="BE110" s="913"/>
      <c r="BF110" s="913"/>
      <c r="BG110" s="913"/>
      <c r="BH110" s="913"/>
      <c r="BI110" s="913"/>
      <c r="BJ110" s="913"/>
      <c r="BK110" s="913"/>
      <c r="BL110" s="913"/>
      <c r="BM110" s="913"/>
      <c r="BN110" s="913"/>
      <c r="BO110" s="913"/>
      <c r="BP110" s="914"/>
      <c r="BQ110" s="964">
        <v>
24339666</v>
      </c>
      <c r="BR110" s="945"/>
      <c r="BS110" s="945"/>
      <c r="BT110" s="945"/>
      <c r="BU110" s="945"/>
      <c r="BV110" s="945">
        <v>
24713720</v>
      </c>
      <c r="BW110" s="945"/>
      <c r="BX110" s="945"/>
      <c r="BY110" s="945"/>
      <c r="BZ110" s="945"/>
      <c r="CA110" s="945">
        <v>
24917108</v>
      </c>
      <c r="CB110" s="945"/>
      <c r="CC110" s="945"/>
      <c r="CD110" s="945"/>
      <c r="CE110" s="945"/>
      <c r="CF110" s="966">
        <v>
121.8</v>
      </c>
      <c r="CG110" s="967"/>
      <c r="CH110" s="967"/>
      <c r="CI110" s="967"/>
      <c r="CJ110" s="967"/>
      <c r="CK110" s="1028" t="s">
        <v>
431</v>
      </c>
      <c r="CL110" s="922"/>
      <c r="CM110" s="989" t="s">
        <v>
432</v>
      </c>
      <c r="CN110" s="990"/>
      <c r="CO110" s="990"/>
      <c r="CP110" s="990"/>
      <c r="CQ110" s="990"/>
      <c r="CR110" s="990"/>
      <c r="CS110" s="990"/>
      <c r="CT110" s="990"/>
      <c r="CU110" s="990"/>
      <c r="CV110" s="990"/>
      <c r="CW110" s="990"/>
      <c r="CX110" s="990"/>
      <c r="CY110" s="990"/>
      <c r="CZ110" s="990"/>
      <c r="DA110" s="990"/>
      <c r="DB110" s="990"/>
      <c r="DC110" s="990"/>
      <c r="DD110" s="990"/>
      <c r="DE110" s="990"/>
      <c r="DF110" s="991"/>
      <c r="DG110" s="964" t="s">
        <v>
391</v>
      </c>
      <c r="DH110" s="945"/>
      <c r="DI110" s="945"/>
      <c r="DJ110" s="945"/>
      <c r="DK110" s="945"/>
      <c r="DL110" s="945" t="s">
        <v>
391</v>
      </c>
      <c r="DM110" s="945"/>
      <c r="DN110" s="945"/>
      <c r="DO110" s="945"/>
      <c r="DP110" s="945"/>
      <c r="DQ110" s="945" t="s">
        <v>
391</v>
      </c>
      <c r="DR110" s="945"/>
      <c r="DS110" s="945"/>
      <c r="DT110" s="945"/>
      <c r="DU110" s="945"/>
      <c r="DV110" s="946" t="s">
        <v>
391</v>
      </c>
      <c r="DW110" s="946"/>
      <c r="DX110" s="946"/>
      <c r="DY110" s="946"/>
      <c r="DZ110" s="947"/>
    </row>
    <row r="111" spans="1:131" s="246" customFormat="1" ht="26.25" customHeight="1" x14ac:dyDescent="0.15">
      <c r="A111" s="883" t="s">
        <v>
433</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1027"/>
      <c r="AA111" s="1020" t="s">
        <v>
137</v>
      </c>
      <c r="AB111" s="1021"/>
      <c r="AC111" s="1021"/>
      <c r="AD111" s="1021"/>
      <c r="AE111" s="1022"/>
      <c r="AF111" s="1023" t="s">
        <v>
137</v>
      </c>
      <c r="AG111" s="1021"/>
      <c r="AH111" s="1021"/>
      <c r="AI111" s="1021"/>
      <c r="AJ111" s="1022"/>
      <c r="AK111" s="1023" t="s">
        <v>
391</v>
      </c>
      <c r="AL111" s="1021"/>
      <c r="AM111" s="1021"/>
      <c r="AN111" s="1021"/>
      <c r="AO111" s="1022"/>
      <c r="AP111" s="1024" t="s">
        <v>
137</v>
      </c>
      <c r="AQ111" s="1025"/>
      <c r="AR111" s="1025"/>
      <c r="AS111" s="1025"/>
      <c r="AT111" s="1026"/>
      <c r="AU111" s="1034"/>
      <c r="AV111" s="1035"/>
      <c r="AW111" s="1035"/>
      <c r="AX111" s="1035"/>
      <c r="AY111" s="1035"/>
      <c r="AZ111" s="920" t="s">
        <v>
434</v>
      </c>
      <c r="BA111" s="820"/>
      <c r="BB111" s="820"/>
      <c r="BC111" s="820"/>
      <c r="BD111" s="820"/>
      <c r="BE111" s="820"/>
      <c r="BF111" s="820"/>
      <c r="BG111" s="820"/>
      <c r="BH111" s="820"/>
      <c r="BI111" s="820"/>
      <c r="BJ111" s="820"/>
      <c r="BK111" s="820"/>
      <c r="BL111" s="820"/>
      <c r="BM111" s="820"/>
      <c r="BN111" s="820"/>
      <c r="BO111" s="820"/>
      <c r="BP111" s="821"/>
      <c r="BQ111" s="841">
        <v>
240826</v>
      </c>
      <c r="BR111" s="842"/>
      <c r="BS111" s="842"/>
      <c r="BT111" s="842"/>
      <c r="BU111" s="842"/>
      <c r="BV111" s="842">
        <v>
120411</v>
      </c>
      <c r="BW111" s="842"/>
      <c r="BX111" s="842"/>
      <c r="BY111" s="842"/>
      <c r="BZ111" s="842"/>
      <c r="CA111" s="842" t="s">
        <v>
137</v>
      </c>
      <c r="CB111" s="842"/>
      <c r="CC111" s="842"/>
      <c r="CD111" s="842"/>
      <c r="CE111" s="842"/>
      <c r="CF111" s="975" t="s">
        <v>
391</v>
      </c>
      <c r="CG111" s="976"/>
      <c r="CH111" s="976"/>
      <c r="CI111" s="976"/>
      <c r="CJ111" s="976"/>
      <c r="CK111" s="1029"/>
      <c r="CL111" s="924"/>
      <c r="CM111" s="927" t="s">
        <v>
435</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841" t="s">
        <v>
391</v>
      </c>
      <c r="DH111" s="842"/>
      <c r="DI111" s="842"/>
      <c r="DJ111" s="842"/>
      <c r="DK111" s="842"/>
      <c r="DL111" s="842" t="s">
        <v>
391</v>
      </c>
      <c r="DM111" s="842"/>
      <c r="DN111" s="842"/>
      <c r="DO111" s="842"/>
      <c r="DP111" s="842"/>
      <c r="DQ111" s="842" t="s">
        <v>
391</v>
      </c>
      <c r="DR111" s="842"/>
      <c r="DS111" s="842"/>
      <c r="DT111" s="842"/>
      <c r="DU111" s="842"/>
      <c r="DV111" s="899" t="s">
        <v>
137</v>
      </c>
      <c r="DW111" s="899"/>
      <c r="DX111" s="899"/>
      <c r="DY111" s="899"/>
      <c r="DZ111" s="900"/>
    </row>
    <row r="112" spans="1:131" s="246" customFormat="1" ht="26.25" customHeight="1" x14ac:dyDescent="0.15">
      <c r="A112" s="1014" t="s">
        <v>
436</v>
      </c>
      <c r="B112" s="1015"/>
      <c r="C112" s="820" t="s">
        <v>
437</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27" t="s">
        <v>
137</v>
      </c>
      <c r="AB112" s="828"/>
      <c r="AC112" s="828"/>
      <c r="AD112" s="828"/>
      <c r="AE112" s="829"/>
      <c r="AF112" s="830" t="s">
        <v>
137</v>
      </c>
      <c r="AG112" s="828"/>
      <c r="AH112" s="828"/>
      <c r="AI112" s="828"/>
      <c r="AJ112" s="829"/>
      <c r="AK112" s="830" t="s">
        <v>
137</v>
      </c>
      <c r="AL112" s="828"/>
      <c r="AM112" s="828"/>
      <c r="AN112" s="828"/>
      <c r="AO112" s="829"/>
      <c r="AP112" s="831" t="s">
        <v>
137</v>
      </c>
      <c r="AQ112" s="832"/>
      <c r="AR112" s="832"/>
      <c r="AS112" s="832"/>
      <c r="AT112" s="833"/>
      <c r="AU112" s="1034"/>
      <c r="AV112" s="1035"/>
      <c r="AW112" s="1035"/>
      <c r="AX112" s="1035"/>
      <c r="AY112" s="1035"/>
      <c r="AZ112" s="920" t="s">
        <v>
438</v>
      </c>
      <c r="BA112" s="820"/>
      <c r="BB112" s="820"/>
      <c r="BC112" s="820"/>
      <c r="BD112" s="820"/>
      <c r="BE112" s="820"/>
      <c r="BF112" s="820"/>
      <c r="BG112" s="820"/>
      <c r="BH112" s="820"/>
      <c r="BI112" s="820"/>
      <c r="BJ112" s="820"/>
      <c r="BK112" s="820"/>
      <c r="BL112" s="820"/>
      <c r="BM112" s="820"/>
      <c r="BN112" s="820"/>
      <c r="BO112" s="820"/>
      <c r="BP112" s="821"/>
      <c r="BQ112" s="841">
        <v>
3967536</v>
      </c>
      <c r="BR112" s="842"/>
      <c r="BS112" s="842"/>
      <c r="BT112" s="842"/>
      <c r="BU112" s="842"/>
      <c r="BV112" s="842">
        <v>
3451004</v>
      </c>
      <c r="BW112" s="842"/>
      <c r="BX112" s="842"/>
      <c r="BY112" s="842"/>
      <c r="BZ112" s="842"/>
      <c r="CA112" s="842">
        <v>
3249187</v>
      </c>
      <c r="CB112" s="842"/>
      <c r="CC112" s="842"/>
      <c r="CD112" s="842"/>
      <c r="CE112" s="842"/>
      <c r="CF112" s="975">
        <v>
15.9</v>
      </c>
      <c r="CG112" s="976"/>
      <c r="CH112" s="976"/>
      <c r="CI112" s="976"/>
      <c r="CJ112" s="976"/>
      <c r="CK112" s="1029"/>
      <c r="CL112" s="924"/>
      <c r="CM112" s="927" t="s">
        <v>
439</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841" t="s">
        <v>
391</v>
      </c>
      <c r="DH112" s="842"/>
      <c r="DI112" s="842"/>
      <c r="DJ112" s="842"/>
      <c r="DK112" s="842"/>
      <c r="DL112" s="842" t="s">
        <v>
137</v>
      </c>
      <c r="DM112" s="842"/>
      <c r="DN112" s="842"/>
      <c r="DO112" s="842"/>
      <c r="DP112" s="842"/>
      <c r="DQ112" s="842" t="s">
        <v>
137</v>
      </c>
      <c r="DR112" s="842"/>
      <c r="DS112" s="842"/>
      <c r="DT112" s="842"/>
      <c r="DU112" s="842"/>
      <c r="DV112" s="899" t="s">
        <v>
137</v>
      </c>
      <c r="DW112" s="899"/>
      <c r="DX112" s="899"/>
      <c r="DY112" s="899"/>
      <c r="DZ112" s="900"/>
    </row>
    <row r="113" spans="1:130" s="246" customFormat="1" ht="26.25" customHeight="1" x14ac:dyDescent="0.15">
      <c r="A113" s="1016"/>
      <c r="B113" s="1017"/>
      <c r="C113" s="820" t="s">
        <v>
440</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1020">
        <v>
672594</v>
      </c>
      <c r="AB113" s="1021"/>
      <c r="AC113" s="1021"/>
      <c r="AD113" s="1021"/>
      <c r="AE113" s="1022"/>
      <c r="AF113" s="1023">
        <v>
585606</v>
      </c>
      <c r="AG113" s="1021"/>
      <c r="AH113" s="1021"/>
      <c r="AI113" s="1021"/>
      <c r="AJ113" s="1022"/>
      <c r="AK113" s="1023">
        <v>
503321</v>
      </c>
      <c r="AL113" s="1021"/>
      <c r="AM113" s="1021"/>
      <c r="AN113" s="1021"/>
      <c r="AO113" s="1022"/>
      <c r="AP113" s="1024">
        <v>
2.5</v>
      </c>
      <c r="AQ113" s="1025"/>
      <c r="AR113" s="1025"/>
      <c r="AS113" s="1025"/>
      <c r="AT113" s="1026"/>
      <c r="AU113" s="1034"/>
      <c r="AV113" s="1035"/>
      <c r="AW113" s="1035"/>
      <c r="AX113" s="1035"/>
      <c r="AY113" s="1035"/>
      <c r="AZ113" s="920" t="s">
        <v>
441</v>
      </c>
      <c r="BA113" s="820"/>
      <c r="BB113" s="820"/>
      <c r="BC113" s="820"/>
      <c r="BD113" s="820"/>
      <c r="BE113" s="820"/>
      <c r="BF113" s="820"/>
      <c r="BG113" s="820"/>
      <c r="BH113" s="820"/>
      <c r="BI113" s="820"/>
      <c r="BJ113" s="820"/>
      <c r="BK113" s="820"/>
      <c r="BL113" s="820"/>
      <c r="BM113" s="820"/>
      <c r="BN113" s="820"/>
      <c r="BO113" s="820"/>
      <c r="BP113" s="821"/>
      <c r="BQ113" s="841">
        <v>
588530</v>
      </c>
      <c r="BR113" s="842"/>
      <c r="BS113" s="842"/>
      <c r="BT113" s="842"/>
      <c r="BU113" s="842"/>
      <c r="BV113" s="842">
        <v>
476109</v>
      </c>
      <c r="BW113" s="842"/>
      <c r="BX113" s="842"/>
      <c r="BY113" s="842"/>
      <c r="BZ113" s="842"/>
      <c r="CA113" s="842">
        <v>
375938</v>
      </c>
      <c r="CB113" s="842"/>
      <c r="CC113" s="842"/>
      <c r="CD113" s="842"/>
      <c r="CE113" s="842"/>
      <c r="CF113" s="975">
        <v>
1.8</v>
      </c>
      <c r="CG113" s="976"/>
      <c r="CH113" s="976"/>
      <c r="CI113" s="976"/>
      <c r="CJ113" s="976"/>
      <c r="CK113" s="1029"/>
      <c r="CL113" s="924"/>
      <c r="CM113" s="927" t="s">
        <v>
442</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827" t="s">
        <v>
137</v>
      </c>
      <c r="DH113" s="828"/>
      <c r="DI113" s="828"/>
      <c r="DJ113" s="828"/>
      <c r="DK113" s="829"/>
      <c r="DL113" s="830" t="s">
        <v>
137</v>
      </c>
      <c r="DM113" s="828"/>
      <c r="DN113" s="828"/>
      <c r="DO113" s="828"/>
      <c r="DP113" s="829"/>
      <c r="DQ113" s="830" t="s">
        <v>
391</v>
      </c>
      <c r="DR113" s="828"/>
      <c r="DS113" s="828"/>
      <c r="DT113" s="828"/>
      <c r="DU113" s="829"/>
      <c r="DV113" s="831" t="s">
        <v>
137</v>
      </c>
      <c r="DW113" s="832"/>
      <c r="DX113" s="832"/>
      <c r="DY113" s="832"/>
      <c r="DZ113" s="833"/>
    </row>
    <row r="114" spans="1:130" s="246" customFormat="1" ht="26.25" customHeight="1" x14ac:dyDescent="0.15">
      <c r="A114" s="1016"/>
      <c r="B114" s="1017"/>
      <c r="C114" s="820" t="s">
        <v>
443</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27">
        <v>
110519</v>
      </c>
      <c r="AB114" s="828"/>
      <c r="AC114" s="828"/>
      <c r="AD114" s="828"/>
      <c r="AE114" s="829"/>
      <c r="AF114" s="830">
        <v>
100372</v>
      </c>
      <c r="AG114" s="828"/>
      <c r="AH114" s="828"/>
      <c r="AI114" s="828"/>
      <c r="AJ114" s="829"/>
      <c r="AK114" s="830">
        <v>
93257</v>
      </c>
      <c r="AL114" s="828"/>
      <c r="AM114" s="828"/>
      <c r="AN114" s="828"/>
      <c r="AO114" s="829"/>
      <c r="AP114" s="831">
        <v>
0.5</v>
      </c>
      <c r="AQ114" s="832"/>
      <c r="AR114" s="832"/>
      <c r="AS114" s="832"/>
      <c r="AT114" s="833"/>
      <c r="AU114" s="1034"/>
      <c r="AV114" s="1035"/>
      <c r="AW114" s="1035"/>
      <c r="AX114" s="1035"/>
      <c r="AY114" s="1035"/>
      <c r="AZ114" s="920" t="s">
        <v>
444</v>
      </c>
      <c r="BA114" s="820"/>
      <c r="BB114" s="820"/>
      <c r="BC114" s="820"/>
      <c r="BD114" s="820"/>
      <c r="BE114" s="820"/>
      <c r="BF114" s="820"/>
      <c r="BG114" s="820"/>
      <c r="BH114" s="820"/>
      <c r="BI114" s="820"/>
      <c r="BJ114" s="820"/>
      <c r="BK114" s="820"/>
      <c r="BL114" s="820"/>
      <c r="BM114" s="820"/>
      <c r="BN114" s="820"/>
      <c r="BO114" s="820"/>
      <c r="BP114" s="821"/>
      <c r="BQ114" s="841">
        <v>
6039310</v>
      </c>
      <c r="BR114" s="842"/>
      <c r="BS114" s="842"/>
      <c r="BT114" s="842"/>
      <c r="BU114" s="842"/>
      <c r="BV114" s="842">
        <v>
5846677</v>
      </c>
      <c r="BW114" s="842"/>
      <c r="BX114" s="842"/>
      <c r="BY114" s="842"/>
      <c r="BZ114" s="842"/>
      <c r="CA114" s="842">
        <v>
5765083</v>
      </c>
      <c r="CB114" s="842"/>
      <c r="CC114" s="842"/>
      <c r="CD114" s="842"/>
      <c r="CE114" s="842"/>
      <c r="CF114" s="975">
        <v>
28.2</v>
      </c>
      <c r="CG114" s="976"/>
      <c r="CH114" s="976"/>
      <c r="CI114" s="976"/>
      <c r="CJ114" s="976"/>
      <c r="CK114" s="1029"/>
      <c r="CL114" s="924"/>
      <c r="CM114" s="927" t="s">
        <v>
445</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827" t="s">
        <v>
137</v>
      </c>
      <c r="DH114" s="828"/>
      <c r="DI114" s="828"/>
      <c r="DJ114" s="828"/>
      <c r="DK114" s="829"/>
      <c r="DL114" s="830" t="s">
        <v>
137</v>
      </c>
      <c r="DM114" s="828"/>
      <c r="DN114" s="828"/>
      <c r="DO114" s="828"/>
      <c r="DP114" s="829"/>
      <c r="DQ114" s="830" t="s">
        <v>
137</v>
      </c>
      <c r="DR114" s="828"/>
      <c r="DS114" s="828"/>
      <c r="DT114" s="828"/>
      <c r="DU114" s="829"/>
      <c r="DV114" s="831" t="s">
        <v>
391</v>
      </c>
      <c r="DW114" s="832"/>
      <c r="DX114" s="832"/>
      <c r="DY114" s="832"/>
      <c r="DZ114" s="833"/>
    </row>
    <row r="115" spans="1:130" s="246" customFormat="1" ht="26.25" customHeight="1" x14ac:dyDescent="0.15">
      <c r="A115" s="1016"/>
      <c r="B115" s="1017"/>
      <c r="C115" s="820" t="s">
        <v>
446</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1020" t="s">
        <v>
137</v>
      </c>
      <c r="AB115" s="1021"/>
      <c r="AC115" s="1021"/>
      <c r="AD115" s="1021"/>
      <c r="AE115" s="1022"/>
      <c r="AF115" s="1023" t="s">
        <v>
137</v>
      </c>
      <c r="AG115" s="1021"/>
      <c r="AH115" s="1021"/>
      <c r="AI115" s="1021"/>
      <c r="AJ115" s="1022"/>
      <c r="AK115" s="1023" t="s">
        <v>
137</v>
      </c>
      <c r="AL115" s="1021"/>
      <c r="AM115" s="1021"/>
      <c r="AN115" s="1021"/>
      <c r="AO115" s="1022"/>
      <c r="AP115" s="1024" t="s">
        <v>
137</v>
      </c>
      <c r="AQ115" s="1025"/>
      <c r="AR115" s="1025"/>
      <c r="AS115" s="1025"/>
      <c r="AT115" s="1026"/>
      <c r="AU115" s="1034"/>
      <c r="AV115" s="1035"/>
      <c r="AW115" s="1035"/>
      <c r="AX115" s="1035"/>
      <c r="AY115" s="1035"/>
      <c r="AZ115" s="920" t="s">
        <v>
447</v>
      </c>
      <c r="BA115" s="820"/>
      <c r="BB115" s="820"/>
      <c r="BC115" s="820"/>
      <c r="BD115" s="820"/>
      <c r="BE115" s="820"/>
      <c r="BF115" s="820"/>
      <c r="BG115" s="820"/>
      <c r="BH115" s="820"/>
      <c r="BI115" s="820"/>
      <c r="BJ115" s="820"/>
      <c r="BK115" s="820"/>
      <c r="BL115" s="820"/>
      <c r="BM115" s="820"/>
      <c r="BN115" s="820"/>
      <c r="BO115" s="820"/>
      <c r="BP115" s="821"/>
      <c r="BQ115" s="841" t="s">
        <v>
137</v>
      </c>
      <c r="BR115" s="842"/>
      <c r="BS115" s="842"/>
      <c r="BT115" s="842"/>
      <c r="BU115" s="842"/>
      <c r="BV115" s="842" t="s">
        <v>
137</v>
      </c>
      <c r="BW115" s="842"/>
      <c r="BX115" s="842"/>
      <c r="BY115" s="842"/>
      <c r="BZ115" s="842"/>
      <c r="CA115" s="842" t="s">
        <v>
137</v>
      </c>
      <c r="CB115" s="842"/>
      <c r="CC115" s="842"/>
      <c r="CD115" s="842"/>
      <c r="CE115" s="842"/>
      <c r="CF115" s="975" t="s">
        <v>
137</v>
      </c>
      <c r="CG115" s="976"/>
      <c r="CH115" s="976"/>
      <c r="CI115" s="976"/>
      <c r="CJ115" s="976"/>
      <c r="CK115" s="1029"/>
      <c r="CL115" s="924"/>
      <c r="CM115" s="920" t="s">
        <v>
448</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821"/>
      <c r="DG115" s="827" t="s">
        <v>
137</v>
      </c>
      <c r="DH115" s="828"/>
      <c r="DI115" s="828"/>
      <c r="DJ115" s="828"/>
      <c r="DK115" s="829"/>
      <c r="DL115" s="830" t="s">
        <v>
391</v>
      </c>
      <c r="DM115" s="828"/>
      <c r="DN115" s="828"/>
      <c r="DO115" s="828"/>
      <c r="DP115" s="829"/>
      <c r="DQ115" s="830" t="s">
        <v>
137</v>
      </c>
      <c r="DR115" s="828"/>
      <c r="DS115" s="828"/>
      <c r="DT115" s="828"/>
      <c r="DU115" s="829"/>
      <c r="DV115" s="831" t="s">
        <v>
137</v>
      </c>
      <c r="DW115" s="832"/>
      <c r="DX115" s="832"/>
      <c r="DY115" s="832"/>
      <c r="DZ115" s="833"/>
    </row>
    <row r="116" spans="1:130" s="246" customFormat="1" ht="26.25" customHeight="1" x14ac:dyDescent="0.15">
      <c r="A116" s="1018"/>
      <c r="B116" s="1019"/>
      <c r="C116" s="825" t="s">
        <v>
449</v>
      </c>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827" t="s">
        <v>
391</v>
      </c>
      <c r="AB116" s="828"/>
      <c r="AC116" s="828"/>
      <c r="AD116" s="828"/>
      <c r="AE116" s="829"/>
      <c r="AF116" s="830" t="s">
        <v>
137</v>
      </c>
      <c r="AG116" s="828"/>
      <c r="AH116" s="828"/>
      <c r="AI116" s="828"/>
      <c r="AJ116" s="829"/>
      <c r="AK116" s="830" t="s">
        <v>
137</v>
      </c>
      <c r="AL116" s="828"/>
      <c r="AM116" s="828"/>
      <c r="AN116" s="828"/>
      <c r="AO116" s="829"/>
      <c r="AP116" s="831" t="s">
        <v>
137</v>
      </c>
      <c r="AQ116" s="832"/>
      <c r="AR116" s="832"/>
      <c r="AS116" s="832"/>
      <c r="AT116" s="833"/>
      <c r="AU116" s="1034"/>
      <c r="AV116" s="1035"/>
      <c r="AW116" s="1035"/>
      <c r="AX116" s="1035"/>
      <c r="AY116" s="1035"/>
      <c r="AZ116" s="834" t="s">
        <v>
450</v>
      </c>
      <c r="BA116" s="835"/>
      <c r="BB116" s="835"/>
      <c r="BC116" s="835"/>
      <c r="BD116" s="835"/>
      <c r="BE116" s="835"/>
      <c r="BF116" s="835"/>
      <c r="BG116" s="835"/>
      <c r="BH116" s="835"/>
      <c r="BI116" s="835"/>
      <c r="BJ116" s="835"/>
      <c r="BK116" s="835"/>
      <c r="BL116" s="835"/>
      <c r="BM116" s="835"/>
      <c r="BN116" s="835"/>
      <c r="BO116" s="835"/>
      <c r="BP116" s="836"/>
      <c r="BQ116" s="841" t="s">
        <v>
137</v>
      </c>
      <c r="BR116" s="842"/>
      <c r="BS116" s="842"/>
      <c r="BT116" s="842"/>
      <c r="BU116" s="842"/>
      <c r="BV116" s="842" t="s">
        <v>
137</v>
      </c>
      <c r="BW116" s="842"/>
      <c r="BX116" s="842"/>
      <c r="BY116" s="842"/>
      <c r="BZ116" s="842"/>
      <c r="CA116" s="842" t="s">
        <v>
137</v>
      </c>
      <c r="CB116" s="842"/>
      <c r="CC116" s="842"/>
      <c r="CD116" s="842"/>
      <c r="CE116" s="842"/>
      <c r="CF116" s="975" t="s">
        <v>
391</v>
      </c>
      <c r="CG116" s="976"/>
      <c r="CH116" s="976"/>
      <c r="CI116" s="976"/>
      <c r="CJ116" s="976"/>
      <c r="CK116" s="1029"/>
      <c r="CL116" s="924"/>
      <c r="CM116" s="927" t="s">
        <v>
451</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827">
        <v>
21200</v>
      </c>
      <c r="DH116" s="828"/>
      <c r="DI116" s="828"/>
      <c r="DJ116" s="828"/>
      <c r="DK116" s="829"/>
      <c r="DL116" s="830">
        <v>
10600</v>
      </c>
      <c r="DM116" s="828"/>
      <c r="DN116" s="828"/>
      <c r="DO116" s="828"/>
      <c r="DP116" s="829"/>
      <c r="DQ116" s="830" t="s">
        <v>
391</v>
      </c>
      <c r="DR116" s="828"/>
      <c r="DS116" s="828"/>
      <c r="DT116" s="828"/>
      <c r="DU116" s="829"/>
      <c r="DV116" s="831" t="s">
        <v>
137</v>
      </c>
      <c r="DW116" s="832"/>
      <c r="DX116" s="832"/>
      <c r="DY116" s="832"/>
      <c r="DZ116" s="833"/>
    </row>
    <row r="117" spans="1:130" s="246" customFormat="1" ht="26.25" customHeight="1" x14ac:dyDescent="0.15">
      <c r="A117" s="999" t="s">
        <v>
188</v>
      </c>
      <c r="B117" s="1000"/>
      <c r="C117" s="1000"/>
      <c r="D117" s="1000"/>
      <c r="E117" s="1000"/>
      <c r="F117" s="1000"/>
      <c r="G117" s="1000"/>
      <c r="H117" s="1000"/>
      <c r="I117" s="1000"/>
      <c r="J117" s="1000"/>
      <c r="K117" s="1000"/>
      <c r="L117" s="1000"/>
      <c r="M117" s="1000"/>
      <c r="N117" s="1000"/>
      <c r="O117" s="1000"/>
      <c r="P117" s="1000"/>
      <c r="Q117" s="1000"/>
      <c r="R117" s="1000"/>
      <c r="S117" s="1000"/>
      <c r="T117" s="1000"/>
      <c r="U117" s="1000"/>
      <c r="V117" s="1000"/>
      <c r="W117" s="1000"/>
      <c r="X117" s="1000"/>
      <c r="Y117" s="977" t="s">
        <v>
452</v>
      </c>
      <c r="Z117" s="1001"/>
      <c r="AA117" s="1006">
        <v>
3307918</v>
      </c>
      <c r="AB117" s="1007"/>
      <c r="AC117" s="1007"/>
      <c r="AD117" s="1007"/>
      <c r="AE117" s="1008"/>
      <c r="AF117" s="1009">
        <v>
3190530</v>
      </c>
      <c r="AG117" s="1007"/>
      <c r="AH117" s="1007"/>
      <c r="AI117" s="1007"/>
      <c r="AJ117" s="1008"/>
      <c r="AK117" s="1009">
        <v>
2869227</v>
      </c>
      <c r="AL117" s="1007"/>
      <c r="AM117" s="1007"/>
      <c r="AN117" s="1007"/>
      <c r="AO117" s="1008"/>
      <c r="AP117" s="1010"/>
      <c r="AQ117" s="1011"/>
      <c r="AR117" s="1011"/>
      <c r="AS117" s="1011"/>
      <c r="AT117" s="1012"/>
      <c r="AU117" s="1034"/>
      <c r="AV117" s="1035"/>
      <c r="AW117" s="1035"/>
      <c r="AX117" s="1035"/>
      <c r="AY117" s="1035"/>
      <c r="AZ117" s="834" t="s">
        <v>
453</v>
      </c>
      <c r="BA117" s="835"/>
      <c r="BB117" s="835"/>
      <c r="BC117" s="835"/>
      <c r="BD117" s="835"/>
      <c r="BE117" s="835"/>
      <c r="BF117" s="835"/>
      <c r="BG117" s="835"/>
      <c r="BH117" s="835"/>
      <c r="BI117" s="835"/>
      <c r="BJ117" s="835"/>
      <c r="BK117" s="835"/>
      <c r="BL117" s="835"/>
      <c r="BM117" s="835"/>
      <c r="BN117" s="835"/>
      <c r="BO117" s="835"/>
      <c r="BP117" s="836"/>
      <c r="BQ117" s="841" t="s">
        <v>
137</v>
      </c>
      <c r="BR117" s="842"/>
      <c r="BS117" s="842"/>
      <c r="BT117" s="842"/>
      <c r="BU117" s="842"/>
      <c r="BV117" s="842" t="s">
        <v>
137</v>
      </c>
      <c r="BW117" s="842"/>
      <c r="BX117" s="842"/>
      <c r="BY117" s="842"/>
      <c r="BZ117" s="842"/>
      <c r="CA117" s="842" t="s">
        <v>
137</v>
      </c>
      <c r="CB117" s="842"/>
      <c r="CC117" s="842"/>
      <c r="CD117" s="842"/>
      <c r="CE117" s="842"/>
      <c r="CF117" s="975" t="s">
        <v>
137</v>
      </c>
      <c r="CG117" s="976"/>
      <c r="CH117" s="976"/>
      <c r="CI117" s="976"/>
      <c r="CJ117" s="976"/>
      <c r="CK117" s="1029"/>
      <c r="CL117" s="924"/>
      <c r="CM117" s="927" t="s">
        <v>
454</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827" t="s">
        <v>
137</v>
      </c>
      <c r="DH117" s="828"/>
      <c r="DI117" s="828"/>
      <c r="DJ117" s="828"/>
      <c r="DK117" s="829"/>
      <c r="DL117" s="830" t="s">
        <v>
137</v>
      </c>
      <c r="DM117" s="828"/>
      <c r="DN117" s="828"/>
      <c r="DO117" s="828"/>
      <c r="DP117" s="829"/>
      <c r="DQ117" s="830" t="s">
        <v>
137</v>
      </c>
      <c r="DR117" s="828"/>
      <c r="DS117" s="828"/>
      <c r="DT117" s="828"/>
      <c r="DU117" s="829"/>
      <c r="DV117" s="831" t="s">
        <v>
137</v>
      </c>
      <c r="DW117" s="832"/>
      <c r="DX117" s="832"/>
      <c r="DY117" s="832"/>
      <c r="DZ117" s="833"/>
    </row>
    <row r="118" spans="1:130" s="246" customFormat="1" ht="26.25" customHeight="1" x14ac:dyDescent="0.15">
      <c r="A118" s="999" t="s">
        <v>
428</v>
      </c>
      <c r="B118" s="1000"/>
      <c r="C118" s="1000"/>
      <c r="D118" s="1000"/>
      <c r="E118" s="1000"/>
      <c r="F118" s="1000"/>
      <c r="G118" s="1000"/>
      <c r="H118" s="1000"/>
      <c r="I118" s="1000"/>
      <c r="J118" s="1000"/>
      <c r="K118" s="1000"/>
      <c r="L118" s="1000"/>
      <c r="M118" s="1000"/>
      <c r="N118" s="1000"/>
      <c r="O118" s="1000"/>
      <c r="P118" s="1000"/>
      <c r="Q118" s="1000"/>
      <c r="R118" s="1000"/>
      <c r="S118" s="1000"/>
      <c r="T118" s="1000"/>
      <c r="U118" s="1000"/>
      <c r="V118" s="1000"/>
      <c r="W118" s="1000"/>
      <c r="X118" s="1000"/>
      <c r="Y118" s="1000"/>
      <c r="Z118" s="1001"/>
      <c r="AA118" s="1002" t="s">
        <v>
426</v>
      </c>
      <c r="AB118" s="1000"/>
      <c r="AC118" s="1000"/>
      <c r="AD118" s="1000"/>
      <c r="AE118" s="1001"/>
      <c r="AF118" s="1002" t="s">
        <v>
307</v>
      </c>
      <c r="AG118" s="1000"/>
      <c r="AH118" s="1000"/>
      <c r="AI118" s="1000"/>
      <c r="AJ118" s="1001"/>
      <c r="AK118" s="1002" t="s">
        <v>
306</v>
      </c>
      <c r="AL118" s="1000"/>
      <c r="AM118" s="1000"/>
      <c r="AN118" s="1000"/>
      <c r="AO118" s="1001"/>
      <c r="AP118" s="1003" t="s">
        <v>
427</v>
      </c>
      <c r="AQ118" s="1004"/>
      <c r="AR118" s="1004"/>
      <c r="AS118" s="1004"/>
      <c r="AT118" s="1005"/>
      <c r="AU118" s="1034"/>
      <c r="AV118" s="1035"/>
      <c r="AW118" s="1035"/>
      <c r="AX118" s="1035"/>
      <c r="AY118" s="1035"/>
      <c r="AZ118" s="979" t="s">
        <v>
455</v>
      </c>
      <c r="BA118" s="825"/>
      <c r="BB118" s="825"/>
      <c r="BC118" s="825"/>
      <c r="BD118" s="825"/>
      <c r="BE118" s="825"/>
      <c r="BF118" s="825"/>
      <c r="BG118" s="825"/>
      <c r="BH118" s="825"/>
      <c r="BI118" s="825"/>
      <c r="BJ118" s="825"/>
      <c r="BK118" s="825"/>
      <c r="BL118" s="825"/>
      <c r="BM118" s="825"/>
      <c r="BN118" s="825"/>
      <c r="BO118" s="825"/>
      <c r="BP118" s="826"/>
      <c r="BQ118" s="980" t="s">
        <v>
137</v>
      </c>
      <c r="BR118" s="948"/>
      <c r="BS118" s="948"/>
      <c r="BT118" s="948"/>
      <c r="BU118" s="948"/>
      <c r="BV118" s="948" t="s">
        <v>
137</v>
      </c>
      <c r="BW118" s="948"/>
      <c r="BX118" s="948"/>
      <c r="BY118" s="948"/>
      <c r="BZ118" s="948"/>
      <c r="CA118" s="948" t="s">
        <v>
137</v>
      </c>
      <c r="CB118" s="948"/>
      <c r="CC118" s="948"/>
      <c r="CD118" s="948"/>
      <c r="CE118" s="948"/>
      <c r="CF118" s="975" t="s">
        <v>
137</v>
      </c>
      <c r="CG118" s="976"/>
      <c r="CH118" s="976"/>
      <c r="CI118" s="976"/>
      <c r="CJ118" s="976"/>
      <c r="CK118" s="1029"/>
      <c r="CL118" s="924"/>
      <c r="CM118" s="927" t="s">
        <v>
456</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827" t="s">
        <v>
137</v>
      </c>
      <c r="DH118" s="828"/>
      <c r="DI118" s="828"/>
      <c r="DJ118" s="828"/>
      <c r="DK118" s="829"/>
      <c r="DL118" s="830" t="s">
        <v>
137</v>
      </c>
      <c r="DM118" s="828"/>
      <c r="DN118" s="828"/>
      <c r="DO118" s="828"/>
      <c r="DP118" s="829"/>
      <c r="DQ118" s="830" t="s">
        <v>
137</v>
      </c>
      <c r="DR118" s="828"/>
      <c r="DS118" s="828"/>
      <c r="DT118" s="828"/>
      <c r="DU118" s="829"/>
      <c r="DV118" s="831" t="s">
        <v>
137</v>
      </c>
      <c r="DW118" s="832"/>
      <c r="DX118" s="832"/>
      <c r="DY118" s="832"/>
      <c r="DZ118" s="833"/>
    </row>
    <row r="119" spans="1:130" s="246" customFormat="1" ht="26.25" customHeight="1" x14ac:dyDescent="0.15">
      <c r="A119" s="921" t="s">
        <v>
431</v>
      </c>
      <c r="B119" s="922"/>
      <c r="C119" s="989" t="s">
        <v>
432</v>
      </c>
      <c r="D119" s="990"/>
      <c r="E119" s="990"/>
      <c r="F119" s="990"/>
      <c r="G119" s="990"/>
      <c r="H119" s="990"/>
      <c r="I119" s="990"/>
      <c r="J119" s="990"/>
      <c r="K119" s="990"/>
      <c r="L119" s="990"/>
      <c r="M119" s="990"/>
      <c r="N119" s="990"/>
      <c r="O119" s="990"/>
      <c r="P119" s="990"/>
      <c r="Q119" s="990"/>
      <c r="R119" s="990"/>
      <c r="S119" s="990"/>
      <c r="T119" s="990"/>
      <c r="U119" s="990"/>
      <c r="V119" s="990"/>
      <c r="W119" s="990"/>
      <c r="X119" s="990"/>
      <c r="Y119" s="990"/>
      <c r="Z119" s="991"/>
      <c r="AA119" s="992" t="s">
        <v>
391</v>
      </c>
      <c r="AB119" s="993"/>
      <c r="AC119" s="993"/>
      <c r="AD119" s="993"/>
      <c r="AE119" s="994"/>
      <c r="AF119" s="995" t="s">
        <v>
137</v>
      </c>
      <c r="AG119" s="993"/>
      <c r="AH119" s="993"/>
      <c r="AI119" s="993"/>
      <c r="AJ119" s="994"/>
      <c r="AK119" s="995" t="s">
        <v>
137</v>
      </c>
      <c r="AL119" s="993"/>
      <c r="AM119" s="993"/>
      <c r="AN119" s="993"/>
      <c r="AO119" s="994"/>
      <c r="AP119" s="996" t="s">
        <v>
137</v>
      </c>
      <c r="AQ119" s="997"/>
      <c r="AR119" s="997"/>
      <c r="AS119" s="997"/>
      <c r="AT119" s="998"/>
      <c r="AU119" s="1036"/>
      <c r="AV119" s="1037"/>
      <c r="AW119" s="1037"/>
      <c r="AX119" s="1037"/>
      <c r="AY119" s="1037"/>
      <c r="AZ119" s="276" t="s">
        <v>
188</v>
      </c>
      <c r="BA119" s="276"/>
      <c r="BB119" s="276"/>
      <c r="BC119" s="276"/>
      <c r="BD119" s="276"/>
      <c r="BE119" s="276"/>
      <c r="BF119" s="276"/>
      <c r="BG119" s="276"/>
      <c r="BH119" s="276"/>
      <c r="BI119" s="276"/>
      <c r="BJ119" s="276"/>
      <c r="BK119" s="276"/>
      <c r="BL119" s="276"/>
      <c r="BM119" s="276"/>
      <c r="BN119" s="276"/>
      <c r="BO119" s="977" t="s">
        <v>
457</v>
      </c>
      <c r="BP119" s="978"/>
      <c r="BQ119" s="980">
        <v>
35175868</v>
      </c>
      <c r="BR119" s="948"/>
      <c r="BS119" s="948"/>
      <c r="BT119" s="948"/>
      <c r="BU119" s="948"/>
      <c r="BV119" s="948">
        <v>
34607921</v>
      </c>
      <c r="BW119" s="948"/>
      <c r="BX119" s="948"/>
      <c r="BY119" s="948"/>
      <c r="BZ119" s="948"/>
      <c r="CA119" s="948">
        <v>
34307316</v>
      </c>
      <c r="CB119" s="948"/>
      <c r="CC119" s="948"/>
      <c r="CD119" s="948"/>
      <c r="CE119" s="948"/>
      <c r="CF119" s="861"/>
      <c r="CG119" s="862"/>
      <c r="CH119" s="862"/>
      <c r="CI119" s="862"/>
      <c r="CJ119" s="937"/>
      <c r="CK119" s="1030"/>
      <c r="CL119" s="926"/>
      <c r="CM119" s="941" t="s">
        <v>
458</v>
      </c>
      <c r="CN119" s="942"/>
      <c r="CO119" s="942"/>
      <c r="CP119" s="942"/>
      <c r="CQ119" s="942"/>
      <c r="CR119" s="942"/>
      <c r="CS119" s="942"/>
      <c r="CT119" s="942"/>
      <c r="CU119" s="942"/>
      <c r="CV119" s="942"/>
      <c r="CW119" s="942"/>
      <c r="CX119" s="942"/>
      <c r="CY119" s="942"/>
      <c r="CZ119" s="942"/>
      <c r="DA119" s="942"/>
      <c r="DB119" s="942"/>
      <c r="DC119" s="942"/>
      <c r="DD119" s="942"/>
      <c r="DE119" s="942"/>
      <c r="DF119" s="943"/>
      <c r="DG119" s="874">
        <v>
219626</v>
      </c>
      <c r="DH119" s="875"/>
      <c r="DI119" s="875"/>
      <c r="DJ119" s="875"/>
      <c r="DK119" s="876"/>
      <c r="DL119" s="877">
        <v>
109811</v>
      </c>
      <c r="DM119" s="875"/>
      <c r="DN119" s="875"/>
      <c r="DO119" s="875"/>
      <c r="DP119" s="876"/>
      <c r="DQ119" s="877" t="s">
        <v>
391</v>
      </c>
      <c r="DR119" s="875"/>
      <c r="DS119" s="875"/>
      <c r="DT119" s="875"/>
      <c r="DU119" s="876"/>
      <c r="DV119" s="951" t="s">
        <v>
137</v>
      </c>
      <c r="DW119" s="952"/>
      <c r="DX119" s="952"/>
      <c r="DY119" s="952"/>
      <c r="DZ119" s="953"/>
    </row>
    <row r="120" spans="1:130" s="246" customFormat="1" ht="26.25" customHeight="1" x14ac:dyDescent="0.15">
      <c r="A120" s="923"/>
      <c r="B120" s="924"/>
      <c r="C120" s="927" t="s">
        <v>
435</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827" t="s">
        <v>
137</v>
      </c>
      <c r="AB120" s="828"/>
      <c r="AC120" s="828"/>
      <c r="AD120" s="828"/>
      <c r="AE120" s="829"/>
      <c r="AF120" s="830" t="s">
        <v>
137</v>
      </c>
      <c r="AG120" s="828"/>
      <c r="AH120" s="828"/>
      <c r="AI120" s="828"/>
      <c r="AJ120" s="829"/>
      <c r="AK120" s="830" t="s">
        <v>
137</v>
      </c>
      <c r="AL120" s="828"/>
      <c r="AM120" s="828"/>
      <c r="AN120" s="828"/>
      <c r="AO120" s="829"/>
      <c r="AP120" s="831" t="s">
        <v>
137</v>
      </c>
      <c r="AQ120" s="832"/>
      <c r="AR120" s="832"/>
      <c r="AS120" s="832"/>
      <c r="AT120" s="833"/>
      <c r="AU120" s="981" t="s">
        <v>
459</v>
      </c>
      <c r="AV120" s="982"/>
      <c r="AW120" s="982"/>
      <c r="AX120" s="982"/>
      <c r="AY120" s="983"/>
      <c r="AZ120" s="963" t="s">
        <v>
460</v>
      </c>
      <c r="BA120" s="913"/>
      <c r="BB120" s="913"/>
      <c r="BC120" s="913"/>
      <c r="BD120" s="913"/>
      <c r="BE120" s="913"/>
      <c r="BF120" s="913"/>
      <c r="BG120" s="913"/>
      <c r="BH120" s="913"/>
      <c r="BI120" s="913"/>
      <c r="BJ120" s="913"/>
      <c r="BK120" s="913"/>
      <c r="BL120" s="913"/>
      <c r="BM120" s="913"/>
      <c r="BN120" s="913"/>
      <c r="BO120" s="913"/>
      <c r="BP120" s="914"/>
      <c r="BQ120" s="964">
        <v>
7778768</v>
      </c>
      <c r="BR120" s="945"/>
      <c r="BS120" s="945"/>
      <c r="BT120" s="945"/>
      <c r="BU120" s="945"/>
      <c r="BV120" s="945">
        <v>
6836328</v>
      </c>
      <c r="BW120" s="945"/>
      <c r="BX120" s="945"/>
      <c r="BY120" s="945"/>
      <c r="BZ120" s="945"/>
      <c r="CA120" s="945">
        <v>
6918584</v>
      </c>
      <c r="CB120" s="945"/>
      <c r="CC120" s="945"/>
      <c r="CD120" s="945"/>
      <c r="CE120" s="945"/>
      <c r="CF120" s="966">
        <v>
33.799999999999997</v>
      </c>
      <c r="CG120" s="967"/>
      <c r="CH120" s="967"/>
      <c r="CI120" s="967"/>
      <c r="CJ120" s="967"/>
      <c r="CK120" s="968" t="s">
        <v>
461</v>
      </c>
      <c r="CL120" s="955"/>
      <c r="CM120" s="955"/>
      <c r="CN120" s="955"/>
      <c r="CO120" s="956"/>
      <c r="CP120" s="972" t="s">
        <v>
405</v>
      </c>
      <c r="CQ120" s="973"/>
      <c r="CR120" s="973"/>
      <c r="CS120" s="973"/>
      <c r="CT120" s="973"/>
      <c r="CU120" s="973"/>
      <c r="CV120" s="973"/>
      <c r="CW120" s="973"/>
      <c r="CX120" s="973"/>
      <c r="CY120" s="973"/>
      <c r="CZ120" s="973"/>
      <c r="DA120" s="973"/>
      <c r="DB120" s="973"/>
      <c r="DC120" s="973"/>
      <c r="DD120" s="973"/>
      <c r="DE120" s="973"/>
      <c r="DF120" s="974"/>
      <c r="DG120" s="964">
        <v>
3967536</v>
      </c>
      <c r="DH120" s="945"/>
      <c r="DI120" s="945"/>
      <c r="DJ120" s="945"/>
      <c r="DK120" s="945"/>
      <c r="DL120" s="945">
        <v>
3451004</v>
      </c>
      <c r="DM120" s="945"/>
      <c r="DN120" s="945"/>
      <c r="DO120" s="945"/>
      <c r="DP120" s="945"/>
      <c r="DQ120" s="945">
        <v>
3249187</v>
      </c>
      <c r="DR120" s="945"/>
      <c r="DS120" s="945"/>
      <c r="DT120" s="945"/>
      <c r="DU120" s="945"/>
      <c r="DV120" s="946">
        <v>
15.9</v>
      </c>
      <c r="DW120" s="946"/>
      <c r="DX120" s="946"/>
      <c r="DY120" s="946"/>
      <c r="DZ120" s="947"/>
    </row>
    <row r="121" spans="1:130" s="246" customFormat="1" ht="26.25" customHeight="1" x14ac:dyDescent="0.15">
      <c r="A121" s="923"/>
      <c r="B121" s="924"/>
      <c r="C121" s="834" t="s">
        <v>
462</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27" t="s">
        <v>
137</v>
      </c>
      <c r="AB121" s="828"/>
      <c r="AC121" s="828"/>
      <c r="AD121" s="828"/>
      <c r="AE121" s="829"/>
      <c r="AF121" s="830" t="s">
        <v>
137</v>
      </c>
      <c r="AG121" s="828"/>
      <c r="AH121" s="828"/>
      <c r="AI121" s="828"/>
      <c r="AJ121" s="829"/>
      <c r="AK121" s="830" t="s">
        <v>
137</v>
      </c>
      <c r="AL121" s="828"/>
      <c r="AM121" s="828"/>
      <c r="AN121" s="828"/>
      <c r="AO121" s="829"/>
      <c r="AP121" s="831" t="s">
        <v>
137</v>
      </c>
      <c r="AQ121" s="832"/>
      <c r="AR121" s="832"/>
      <c r="AS121" s="832"/>
      <c r="AT121" s="833"/>
      <c r="AU121" s="984"/>
      <c r="AV121" s="985"/>
      <c r="AW121" s="985"/>
      <c r="AX121" s="985"/>
      <c r="AY121" s="986"/>
      <c r="AZ121" s="920" t="s">
        <v>
463</v>
      </c>
      <c r="BA121" s="820"/>
      <c r="BB121" s="820"/>
      <c r="BC121" s="820"/>
      <c r="BD121" s="820"/>
      <c r="BE121" s="820"/>
      <c r="BF121" s="820"/>
      <c r="BG121" s="820"/>
      <c r="BH121" s="820"/>
      <c r="BI121" s="820"/>
      <c r="BJ121" s="820"/>
      <c r="BK121" s="820"/>
      <c r="BL121" s="820"/>
      <c r="BM121" s="820"/>
      <c r="BN121" s="820"/>
      <c r="BO121" s="820"/>
      <c r="BP121" s="821"/>
      <c r="BQ121" s="841">
        <v>
4726102</v>
      </c>
      <c r="BR121" s="842"/>
      <c r="BS121" s="842"/>
      <c r="BT121" s="842"/>
      <c r="BU121" s="842"/>
      <c r="BV121" s="842">
        <v>
3961616</v>
      </c>
      <c r="BW121" s="842"/>
      <c r="BX121" s="842"/>
      <c r="BY121" s="842"/>
      <c r="BZ121" s="842"/>
      <c r="CA121" s="842">
        <v>
3566684</v>
      </c>
      <c r="CB121" s="842"/>
      <c r="CC121" s="842"/>
      <c r="CD121" s="842"/>
      <c r="CE121" s="842"/>
      <c r="CF121" s="975">
        <v>
17.399999999999999</v>
      </c>
      <c r="CG121" s="976"/>
      <c r="CH121" s="976"/>
      <c r="CI121" s="976"/>
      <c r="CJ121" s="976"/>
      <c r="CK121" s="969"/>
      <c r="CL121" s="958"/>
      <c r="CM121" s="958"/>
      <c r="CN121" s="958"/>
      <c r="CO121" s="959"/>
      <c r="CP121" s="938" t="s">
        <v>
403</v>
      </c>
      <c r="CQ121" s="939"/>
      <c r="CR121" s="939"/>
      <c r="CS121" s="939"/>
      <c r="CT121" s="939"/>
      <c r="CU121" s="939"/>
      <c r="CV121" s="939"/>
      <c r="CW121" s="939"/>
      <c r="CX121" s="939"/>
      <c r="CY121" s="939"/>
      <c r="CZ121" s="939"/>
      <c r="DA121" s="939"/>
      <c r="DB121" s="939"/>
      <c r="DC121" s="939"/>
      <c r="DD121" s="939"/>
      <c r="DE121" s="939"/>
      <c r="DF121" s="940"/>
      <c r="DG121" s="841" t="s">
        <v>
137</v>
      </c>
      <c r="DH121" s="842"/>
      <c r="DI121" s="842"/>
      <c r="DJ121" s="842"/>
      <c r="DK121" s="842"/>
      <c r="DL121" s="842" t="s">
        <v>
137</v>
      </c>
      <c r="DM121" s="842"/>
      <c r="DN121" s="842"/>
      <c r="DO121" s="842"/>
      <c r="DP121" s="842"/>
      <c r="DQ121" s="842" t="s">
        <v>
137</v>
      </c>
      <c r="DR121" s="842"/>
      <c r="DS121" s="842"/>
      <c r="DT121" s="842"/>
      <c r="DU121" s="842"/>
      <c r="DV121" s="899" t="s">
        <v>
137</v>
      </c>
      <c r="DW121" s="899"/>
      <c r="DX121" s="899"/>
      <c r="DY121" s="899"/>
      <c r="DZ121" s="900"/>
    </row>
    <row r="122" spans="1:130" s="246" customFormat="1" ht="26.25" customHeight="1" x14ac:dyDescent="0.15">
      <c r="A122" s="923"/>
      <c r="B122" s="924"/>
      <c r="C122" s="927" t="s">
        <v>
445</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827" t="s">
        <v>
137</v>
      </c>
      <c r="AB122" s="828"/>
      <c r="AC122" s="828"/>
      <c r="AD122" s="828"/>
      <c r="AE122" s="829"/>
      <c r="AF122" s="830" t="s">
        <v>
137</v>
      </c>
      <c r="AG122" s="828"/>
      <c r="AH122" s="828"/>
      <c r="AI122" s="828"/>
      <c r="AJ122" s="829"/>
      <c r="AK122" s="830" t="s">
        <v>
137</v>
      </c>
      <c r="AL122" s="828"/>
      <c r="AM122" s="828"/>
      <c r="AN122" s="828"/>
      <c r="AO122" s="829"/>
      <c r="AP122" s="831" t="s">
        <v>
137</v>
      </c>
      <c r="AQ122" s="832"/>
      <c r="AR122" s="832"/>
      <c r="AS122" s="832"/>
      <c r="AT122" s="833"/>
      <c r="AU122" s="984"/>
      <c r="AV122" s="985"/>
      <c r="AW122" s="985"/>
      <c r="AX122" s="985"/>
      <c r="AY122" s="986"/>
      <c r="AZ122" s="979" t="s">
        <v>
464</v>
      </c>
      <c r="BA122" s="825"/>
      <c r="BB122" s="825"/>
      <c r="BC122" s="825"/>
      <c r="BD122" s="825"/>
      <c r="BE122" s="825"/>
      <c r="BF122" s="825"/>
      <c r="BG122" s="825"/>
      <c r="BH122" s="825"/>
      <c r="BI122" s="825"/>
      <c r="BJ122" s="825"/>
      <c r="BK122" s="825"/>
      <c r="BL122" s="825"/>
      <c r="BM122" s="825"/>
      <c r="BN122" s="825"/>
      <c r="BO122" s="825"/>
      <c r="BP122" s="826"/>
      <c r="BQ122" s="980">
        <v>
24560456</v>
      </c>
      <c r="BR122" s="948"/>
      <c r="BS122" s="948"/>
      <c r="BT122" s="948"/>
      <c r="BU122" s="948"/>
      <c r="BV122" s="948">
        <v>
24416718</v>
      </c>
      <c r="BW122" s="948"/>
      <c r="BX122" s="948"/>
      <c r="BY122" s="948"/>
      <c r="BZ122" s="948"/>
      <c r="CA122" s="948">
        <v>
24112413</v>
      </c>
      <c r="CB122" s="948"/>
      <c r="CC122" s="948"/>
      <c r="CD122" s="948"/>
      <c r="CE122" s="948"/>
      <c r="CF122" s="949">
        <v>
117.8</v>
      </c>
      <c r="CG122" s="950"/>
      <c r="CH122" s="950"/>
      <c r="CI122" s="950"/>
      <c r="CJ122" s="950"/>
      <c r="CK122" s="969"/>
      <c r="CL122" s="958"/>
      <c r="CM122" s="958"/>
      <c r="CN122" s="958"/>
      <c r="CO122" s="959"/>
      <c r="CP122" s="938" t="s">
        <v>
465</v>
      </c>
      <c r="CQ122" s="939"/>
      <c r="CR122" s="939"/>
      <c r="CS122" s="939"/>
      <c r="CT122" s="939"/>
      <c r="CU122" s="939"/>
      <c r="CV122" s="939"/>
      <c r="CW122" s="939"/>
      <c r="CX122" s="939"/>
      <c r="CY122" s="939"/>
      <c r="CZ122" s="939"/>
      <c r="DA122" s="939"/>
      <c r="DB122" s="939"/>
      <c r="DC122" s="939"/>
      <c r="DD122" s="939"/>
      <c r="DE122" s="939"/>
      <c r="DF122" s="940"/>
      <c r="DG122" s="841" t="s">
        <v>
137</v>
      </c>
      <c r="DH122" s="842"/>
      <c r="DI122" s="842"/>
      <c r="DJ122" s="842"/>
      <c r="DK122" s="842"/>
      <c r="DL122" s="842" t="s">
        <v>
137</v>
      </c>
      <c r="DM122" s="842"/>
      <c r="DN122" s="842"/>
      <c r="DO122" s="842"/>
      <c r="DP122" s="842"/>
      <c r="DQ122" s="842" t="s">
        <v>
391</v>
      </c>
      <c r="DR122" s="842"/>
      <c r="DS122" s="842"/>
      <c r="DT122" s="842"/>
      <c r="DU122" s="842"/>
      <c r="DV122" s="899" t="s">
        <v>
137</v>
      </c>
      <c r="DW122" s="899"/>
      <c r="DX122" s="899"/>
      <c r="DY122" s="899"/>
      <c r="DZ122" s="900"/>
    </row>
    <row r="123" spans="1:130" s="246" customFormat="1" ht="26.25" customHeight="1" x14ac:dyDescent="0.15">
      <c r="A123" s="923"/>
      <c r="B123" s="924"/>
      <c r="C123" s="927" t="s">
        <v>
451</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827" t="s">
        <v>
137</v>
      </c>
      <c r="AB123" s="828"/>
      <c r="AC123" s="828"/>
      <c r="AD123" s="828"/>
      <c r="AE123" s="829"/>
      <c r="AF123" s="830" t="s">
        <v>
137</v>
      </c>
      <c r="AG123" s="828"/>
      <c r="AH123" s="828"/>
      <c r="AI123" s="828"/>
      <c r="AJ123" s="829"/>
      <c r="AK123" s="830" t="s">
        <v>
137</v>
      </c>
      <c r="AL123" s="828"/>
      <c r="AM123" s="828"/>
      <c r="AN123" s="828"/>
      <c r="AO123" s="829"/>
      <c r="AP123" s="831" t="s">
        <v>
137</v>
      </c>
      <c r="AQ123" s="832"/>
      <c r="AR123" s="832"/>
      <c r="AS123" s="832"/>
      <c r="AT123" s="833"/>
      <c r="AU123" s="987"/>
      <c r="AV123" s="988"/>
      <c r="AW123" s="988"/>
      <c r="AX123" s="988"/>
      <c r="AY123" s="988"/>
      <c r="AZ123" s="276" t="s">
        <v>
188</v>
      </c>
      <c r="BA123" s="276"/>
      <c r="BB123" s="276"/>
      <c r="BC123" s="276"/>
      <c r="BD123" s="276"/>
      <c r="BE123" s="276"/>
      <c r="BF123" s="276"/>
      <c r="BG123" s="276"/>
      <c r="BH123" s="276"/>
      <c r="BI123" s="276"/>
      <c r="BJ123" s="276"/>
      <c r="BK123" s="276"/>
      <c r="BL123" s="276"/>
      <c r="BM123" s="276"/>
      <c r="BN123" s="276"/>
      <c r="BO123" s="977" t="s">
        <v>
466</v>
      </c>
      <c r="BP123" s="978"/>
      <c r="BQ123" s="935">
        <v>
37065326</v>
      </c>
      <c r="BR123" s="936"/>
      <c r="BS123" s="936"/>
      <c r="BT123" s="936"/>
      <c r="BU123" s="936"/>
      <c r="BV123" s="936">
        <v>
35214662</v>
      </c>
      <c r="BW123" s="936"/>
      <c r="BX123" s="936"/>
      <c r="BY123" s="936"/>
      <c r="BZ123" s="936"/>
      <c r="CA123" s="936">
        <v>
34597681</v>
      </c>
      <c r="CB123" s="936"/>
      <c r="CC123" s="936"/>
      <c r="CD123" s="936"/>
      <c r="CE123" s="936"/>
      <c r="CF123" s="861"/>
      <c r="CG123" s="862"/>
      <c r="CH123" s="862"/>
      <c r="CI123" s="862"/>
      <c r="CJ123" s="937"/>
      <c r="CK123" s="969"/>
      <c r="CL123" s="958"/>
      <c r="CM123" s="958"/>
      <c r="CN123" s="958"/>
      <c r="CO123" s="959"/>
      <c r="CP123" s="938" t="s">
        <v>
402</v>
      </c>
      <c r="CQ123" s="939"/>
      <c r="CR123" s="939"/>
      <c r="CS123" s="939"/>
      <c r="CT123" s="939"/>
      <c r="CU123" s="939"/>
      <c r="CV123" s="939"/>
      <c r="CW123" s="939"/>
      <c r="CX123" s="939"/>
      <c r="CY123" s="939"/>
      <c r="CZ123" s="939"/>
      <c r="DA123" s="939"/>
      <c r="DB123" s="939"/>
      <c r="DC123" s="939"/>
      <c r="DD123" s="939"/>
      <c r="DE123" s="939"/>
      <c r="DF123" s="940"/>
      <c r="DG123" s="827" t="s">
        <v>
137</v>
      </c>
      <c r="DH123" s="828"/>
      <c r="DI123" s="828"/>
      <c r="DJ123" s="828"/>
      <c r="DK123" s="829"/>
      <c r="DL123" s="830" t="s">
        <v>
137</v>
      </c>
      <c r="DM123" s="828"/>
      <c r="DN123" s="828"/>
      <c r="DO123" s="828"/>
      <c r="DP123" s="829"/>
      <c r="DQ123" s="830" t="s">
        <v>
391</v>
      </c>
      <c r="DR123" s="828"/>
      <c r="DS123" s="828"/>
      <c r="DT123" s="828"/>
      <c r="DU123" s="829"/>
      <c r="DV123" s="831" t="s">
        <v>
137</v>
      </c>
      <c r="DW123" s="832"/>
      <c r="DX123" s="832"/>
      <c r="DY123" s="832"/>
      <c r="DZ123" s="833"/>
    </row>
    <row r="124" spans="1:130" s="246" customFormat="1" ht="26.25" customHeight="1" thickBot="1" x14ac:dyDescent="0.2">
      <c r="A124" s="923"/>
      <c r="B124" s="924"/>
      <c r="C124" s="927" t="s">
        <v>
454</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827" t="s">
        <v>
391</v>
      </c>
      <c r="AB124" s="828"/>
      <c r="AC124" s="828"/>
      <c r="AD124" s="828"/>
      <c r="AE124" s="829"/>
      <c r="AF124" s="830" t="s">
        <v>
137</v>
      </c>
      <c r="AG124" s="828"/>
      <c r="AH124" s="828"/>
      <c r="AI124" s="828"/>
      <c r="AJ124" s="829"/>
      <c r="AK124" s="830" t="s">
        <v>
137</v>
      </c>
      <c r="AL124" s="828"/>
      <c r="AM124" s="828"/>
      <c r="AN124" s="828"/>
      <c r="AO124" s="829"/>
      <c r="AP124" s="831" t="s">
        <v>
137</v>
      </c>
      <c r="AQ124" s="832"/>
      <c r="AR124" s="832"/>
      <c r="AS124" s="832"/>
      <c r="AT124" s="833"/>
      <c r="AU124" s="930" t="s">
        <v>
467</v>
      </c>
      <c r="AV124" s="931"/>
      <c r="AW124" s="931"/>
      <c r="AX124" s="931"/>
      <c r="AY124" s="931"/>
      <c r="AZ124" s="931"/>
      <c r="BA124" s="931"/>
      <c r="BB124" s="931"/>
      <c r="BC124" s="931"/>
      <c r="BD124" s="931"/>
      <c r="BE124" s="931"/>
      <c r="BF124" s="931"/>
      <c r="BG124" s="931"/>
      <c r="BH124" s="931"/>
      <c r="BI124" s="931"/>
      <c r="BJ124" s="931"/>
      <c r="BK124" s="931"/>
      <c r="BL124" s="931"/>
      <c r="BM124" s="931"/>
      <c r="BN124" s="931"/>
      <c r="BO124" s="931"/>
      <c r="BP124" s="932"/>
      <c r="BQ124" s="933" t="s">
        <v>
137</v>
      </c>
      <c r="BR124" s="934"/>
      <c r="BS124" s="934"/>
      <c r="BT124" s="934"/>
      <c r="BU124" s="934"/>
      <c r="BV124" s="934" t="s">
        <v>
137</v>
      </c>
      <c r="BW124" s="934"/>
      <c r="BX124" s="934"/>
      <c r="BY124" s="934"/>
      <c r="BZ124" s="934"/>
      <c r="CA124" s="934" t="s">
        <v>
137</v>
      </c>
      <c r="CB124" s="934"/>
      <c r="CC124" s="934"/>
      <c r="CD124" s="934"/>
      <c r="CE124" s="934"/>
      <c r="CF124" s="810"/>
      <c r="CG124" s="811"/>
      <c r="CH124" s="811"/>
      <c r="CI124" s="811"/>
      <c r="CJ124" s="965"/>
      <c r="CK124" s="970"/>
      <c r="CL124" s="970"/>
      <c r="CM124" s="970"/>
      <c r="CN124" s="970"/>
      <c r="CO124" s="971"/>
      <c r="CP124" s="938" t="s">
        <v>
468</v>
      </c>
      <c r="CQ124" s="939"/>
      <c r="CR124" s="939"/>
      <c r="CS124" s="939"/>
      <c r="CT124" s="939"/>
      <c r="CU124" s="939"/>
      <c r="CV124" s="939"/>
      <c r="CW124" s="939"/>
      <c r="CX124" s="939"/>
      <c r="CY124" s="939"/>
      <c r="CZ124" s="939"/>
      <c r="DA124" s="939"/>
      <c r="DB124" s="939"/>
      <c r="DC124" s="939"/>
      <c r="DD124" s="939"/>
      <c r="DE124" s="939"/>
      <c r="DF124" s="940"/>
      <c r="DG124" s="874" t="s">
        <v>
391</v>
      </c>
      <c r="DH124" s="875"/>
      <c r="DI124" s="875"/>
      <c r="DJ124" s="875"/>
      <c r="DK124" s="876"/>
      <c r="DL124" s="877" t="s">
        <v>
391</v>
      </c>
      <c r="DM124" s="875"/>
      <c r="DN124" s="875"/>
      <c r="DO124" s="875"/>
      <c r="DP124" s="876"/>
      <c r="DQ124" s="877" t="s">
        <v>
137</v>
      </c>
      <c r="DR124" s="875"/>
      <c r="DS124" s="875"/>
      <c r="DT124" s="875"/>
      <c r="DU124" s="876"/>
      <c r="DV124" s="951" t="s">
        <v>
391</v>
      </c>
      <c r="DW124" s="952"/>
      <c r="DX124" s="952"/>
      <c r="DY124" s="952"/>
      <c r="DZ124" s="953"/>
    </row>
    <row r="125" spans="1:130" s="246" customFormat="1" ht="26.25" customHeight="1" x14ac:dyDescent="0.15">
      <c r="A125" s="923"/>
      <c r="B125" s="924"/>
      <c r="C125" s="927" t="s">
        <v>
456</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827" t="s">
        <v>
391</v>
      </c>
      <c r="AB125" s="828"/>
      <c r="AC125" s="828"/>
      <c r="AD125" s="828"/>
      <c r="AE125" s="829"/>
      <c r="AF125" s="830" t="s">
        <v>
137</v>
      </c>
      <c r="AG125" s="828"/>
      <c r="AH125" s="828"/>
      <c r="AI125" s="828"/>
      <c r="AJ125" s="829"/>
      <c r="AK125" s="830" t="s">
        <v>
391</v>
      </c>
      <c r="AL125" s="828"/>
      <c r="AM125" s="828"/>
      <c r="AN125" s="828"/>
      <c r="AO125" s="829"/>
      <c r="AP125" s="831" t="s">
        <v>
391</v>
      </c>
      <c r="AQ125" s="832"/>
      <c r="AR125" s="832"/>
      <c r="AS125" s="832"/>
      <c r="AT125" s="833"/>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54" t="s">
        <v>
469</v>
      </c>
      <c r="CL125" s="955"/>
      <c r="CM125" s="955"/>
      <c r="CN125" s="955"/>
      <c r="CO125" s="956"/>
      <c r="CP125" s="963" t="s">
        <v>
470</v>
      </c>
      <c r="CQ125" s="913"/>
      <c r="CR125" s="913"/>
      <c r="CS125" s="913"/>
      <c r="CT125" s="913"/>
      <c r="CU125" s="913"/>
      <c r="CV125" s="913"/>
      <c r="CW125" s="913"/>
      <c r="CX125" s="913"/>
      <c r="CY125" s="913"/>
      <c r="CZ125" s="913"/>
      <c r="DA125" s="913"/>
      <c r="DB125" s="913"/>
      <c r="DC125" s="913"/>
      <c r="DD125" s="913"/>
      <c r="DE125" s="913"/>
      <c r="DF125" s="914"/>
      <c r="DG125" s="964" t="s">
        <v>
137</v>
      </c>
      <c r="DH125" s="945"/>
      <c r="DI125" s="945"/>
      <c r="DJ125" s="945"/>
      <c r="DK125" s="945"/>
      <c r="DL125" s="945" t="s">
        <v>
137</v>
      </c>
      <c r="DM125" s="945"/>
      <c r="DN125" s="945"/>
      <c r="DO125" s="945"/>
      <c r="DP125" s="945"/>
      <c r="DQ125" s="945" t="s">
        <v>
391</v>
      </c>
      <c r="DR125" s="945"/>
      <c r="DS125" s="945"/>
      <c r="DT125" s="945"/>
      <c r="DU125" s="945"/>
      <c r="DV125" s="946" t="s">
        <v>
391</v>
      </c>
      <c r="DW125" s="946"/>
      <c r="DX125" s="946"/>
      <c r="DY125" s="946"/>
      <c r="DZ125" s="947"/>
    </row>
    <row r="126" spans="1:130" s="246" customFormat="1" ht="26.25" customHeight="1" thickBot="1" x14ac:dyDescent="0.2">
      <c r="A126" s="923"/>
      <c r="B126" s="924"/>
      <c r="C126" s="927" t="s">
        <v>
458</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827" t="s">
        <v>
137</v>
      </c>
      <c r="AB126" s="828"/>
      <c r="AC126" s="828"/>
      <c r="AD126" s="828"/>
      <c r="AE126" s="829"/>
      <c r="AF126" s="830" t="s">
        <v>
391</v>
      </c>
      <c r="AG126" s="828"/>
      <c r="AH126" s="828"/>
      <c r="AI126" s="828"/>
      <c r="AJ126" s="829"/>
      <c r="AK126" s="830" t="s">
        <v>
391</v>
      </c>
      <c r="AL126" s="828"/>
      <c r="AM126" s="828"/>
      <c r="AN126" s="828"/>
      <c r="AO126" s="829"/>
      <c r="AP126" s="831" t="s">
        <v>
137</v>
      </c>
      <c r="AQ126" s="832"/>
      <c r="AR126" s="832"/>
      <c r="AS126" s="832"/>
      <c r="AT126" s="833"/>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57"/>
      <c r="CL126" s="958"/>
      <c r="CM126" s="958"/>
      <c r="CN126" s="958"/>
      <c r="CO126" s="959"/>
      <c r="CP126" s="920" t="s">
        <v>
471</v>
      </c>
      <c r="CQ126" s="820"/>
      <c r="CR126" s="820"/>
      <c r="CS126" s="820"/>
      <c r="CT126" s="820"/>
      <c r="CU126" s="820"/>
      <c r="CV126" s="820"/>
      <c r="CW126" s="820"/>
      <c r="CX126" s="820"/>
      <c r="CY126" s="820"/>
      <c r="CZ126" s="820"/>
      <c r="DA126" s="820"/>
      <c r="DB126" s="820"/>
      <c r="DC126" s="820"/>
      <c r="DD126" s="820"/>
      <c r="DE126" s="820"/>
      <c r="DF126" s="821"/>
      <c r="DG126" s="841" t="s">
        <v>
137</v>
      </c>
      <c r="DH126" s="842"/>
      <c r="DI126" s="842"/>
      <c r="DJ126" s="842"/>
      <c r="DK126" s="842"/>
      <c r="DL126" s="842" t="s">
        <v>
137</v>
      </c>
      <c r="DM126" s="842"/>
      <c r="DN126" s="842"/>
      <c r="DO126" s="842"/>
      <c r="DP126" s="842"/>
      <c r="DQ126" s="842" t="s">
        <v>
137</v>
      </c>
      <c r="DR126" s="842"/>
      <c r="DS126" s="842"/>
      <c r="DT126" s="842"/>
      <c r="DU126" s="842"/>
      <c r="DV126" s="899" t="s">
        <v>
391</v>
      </c>
      <c r="DW126" s="899"/>
      <c r="DX126" s="899"/>
      <c r="DY126" s="899"/>
      <c r="DZ126" s="900"/>
    </row>
    <row r="127" spans="1:130" s="246" customFormat="1" ht="26.25" customHeight="1" x14ac:dyDescent="0.15">
      <c r="A127" s="925"/>
      <c r="B127" s="926"/>
      <c r="C127" s="941" t="s">
        <v>
472</v>
      </c>
      <c r="D127" s="942"/>
      <c r="E127" s="942"/>
      <c r="F127" s="942"/>
      <c r="G127" s="942"/>
      <c r="H127" s="942"/>
      <c r="I127" s="942"/>
      <c r="J127" s="942"/>
      <c r="K127" s="942"/>
      <c r="L127" s="942"/>
      <c r="M127" s="942"/>
      <c r="N127" s="942"/>
      <c r="O127" s="942"/>
      <c r="P127" s="942"/>
      <c r="Q127" s="942"/>
      <c r="R127" s="942"/>
      <c r="S127" s="942"/>
      <c r="T127" s="942"/>
      <c r="U127" s="942"/>
      <c r="V127" s="942"/>
      <c r="W127" s="942"/>
      <c r="X127" s="942"/>
      <c r="Y127" s="942"/>
      <c r="Z127" s="943"/>
      <c r="AA127" s="827" t="s">
        <v>
137</v>
      </c>
      <c r="AB127" s="828"/>
      <c r="AC127" s="828"/>
      <c r="AD127" s="828"/>
      <c r="AE127" s="829"/>
      <c r="AF127" s="830" t="s">
        <v>
137</v>
      </c>
      <c r="AG127" s="828"/>
      <c r="AH127" s="828"/>
      <c r="AI127" s="828"/>
      <c r="AJ127" s="829"/>
      <c r="AK127" s="830" t="s">
        <v>
391</v>
      </c>
      <c r="AL127" s="828"/>
      <c r="AM127" s="828"/>
      <c r="AN127" s="828"/>
      <c r="AO127" s="829"/>
      <c r="AP127" s="831" t="s">
        <v>
391</v>
      </c>
      <c r="AQ127" s="832"/>
      <c r="AR127" s="832"/>
      <c r="AS127" s="832"/>
      <c r="AT127" s="833"/>
      <c r="AU127" s="281"/>
      <c r="AV127" s="281"/>
      <c r="AW127" s="281"/>
      <c r="AX127" s="944" t="s">
        <v>
473</v>
      </c>
      <c r="AY127" s="917"/>
      <c r="AZ127" s="917"/>
      <c r="BA127" s="917"/>
      <c r="BB127" s="917"/>
      <c r="BC127" s="917"/>
      <c r="BD127" s="917"/>
      <c r="BE127" s="918"/>
      <c r="BF127" s="916" t="s">
        <v>
474</v>
      </c>
      <c r="BG127" s="917"/>
      <c r="BH127" s="917"/>
      <c r="BI127" s="917"/>
      <c r="BJ127" s="917"/>
      <c r="BK127" s="917"/>
      <c r="BL127" s="918"/>
      <c r="BM127" s="916" t="s">
        <v>
475</v>
      </c>
      <c r="BN127" s="917"/>
      <c r="BO127" s="917"/>
      <c r="BP127" s="917"/>
      <c r="BQ127" s="917"/>
      <c r="BR127" s="917"/>
      <c r="BS127" s="918"/>
      <c r="BT127" s="916" t="s">
        <v>
476</v>
      </c>
      <c r="BU127" s="917"/>
      <c r="BV127" s="917"/>
      <c r="BW127" s="917"/>
      <c r="BX127" s="917"/>
      <c r="BY127" s="917"/>
      <c r="BZ127" s="919"/>
      <c r="CA127" s="281"/>
      <c r="CB127" s="281"/>
      <c r="CC127" s="281"/>
      <c r="CD127" s="282"/>
      <c r="CE127" s="282"/>
      <c r="CF127" s="282"/>
      <c r="CG127" s="279"/>
      <c r="CH127" s="279"/>
      <c r="CI127" s="279"/>
      <c r="CJ127" s="280"/>
      <c r="CK127" s="957"/>
      <c r="CL127" s="958"/>
      <c r="CM127" s="958"/>
      <c r="CN127" s="958"/>
      <c r="CO127" s="959"/>
      <c r="CP127" s="920" t="s">
        <v>
477</v>
      </c>
      <c r="CQ127" s="820"/>
      <c r="CR127" s="820"/>
      <c r="CS127" s="820"/>
      <c r="CT127" s="820"/>
      <c r="CU127" s="820"/>
      <c r="CV127" s="820"/>
      <c r="CW127" s="820"/>
      <c r="CX127" s="820"/>
      <c r="CY127" s="820"/>
      <c r="CZ127" s="820"/>
      <c r="DA127" s="820"/>
      <c r="DB127" s="820"/>
      <c r="DC127" s="820"/>
      <c r="DD127" s="820"/>
      <c r="DE127" s="820"/>
      <c r="DF127" s="821"/>
      <c r="DG127" s="841" t="s">
        <v>
391</v>
      </c>
      <c r="DH127" s="842"/>
      <c r="DI127" s="842"/>
      <c r="DJ127" s="842"/>
      <c r="DK127" s="842"/>
      <c r="DL127" s="842" t="s">
        <v>
137</v>
      </c>
      <c r="DM127" s="842"/>
      <c r="DN127" s="842"/>
      <c r="DO127" s="842"/>
      <c r="DP127" s="842"/>
      <c r="DQ127" s="842" t="s">
        <v>
391</v>
      </c>
      <c r="DR127" s="842"/>
      <c r="DS127" s="842"/>
      <c r="DT127" s="842"/>
      <c r="DU127" s="842"/>
      <c r="DV127" s="899" t="s">
        <v>
391</v>
      </c>
      <c r="DW127" s="899"/>
      <c r="DX127" s="899"/>
      <c r="DY127" s="899"/>
      <c r="DZ127" s="900"/>
    </row>
    <row r="128" spans="1:130" s="246" customFormat="1" ht="26.25" customHeight="1" thickBot="1" x14ac:dyDescent="0.2">
      <c r="A128" s="901" t="s">
        <v>
478</v>
      </c>
      <c r="B128" s="902"/>
      <c r="C128" s="902"/>
      <c r="D128" s="902"/>
      <c r="E128" s="902"/>
      <c r="F128" s="902"/>
      <c r="G128" s="902"/>
      <c r="H128" s="902"/>
      <c r="I128" s="902"/>
      <c r="J128" s="902"/>
      <c r="K128" s="902"/>
      <c r="L128" s="902"/>
      <c r="M128" s="902"/>
      <c r="N128" s="902"/>
      <c r="O128" s="902"/>
      <c r="P128" s="902"/>
      <c r="Q128" s="902"/>
      <c r="R128" s="902"/>
      <c r="S128" s="902"/>
      <c r="T128" s="902"/>
      <c r="U128" s="902"/>
      <c r="V128" s="902"/>
      <c r="W128" s="903" t="s">
        <v>
479</v>
      </c>
      <c r="X128" s="903"/>
      <c r="Y128" s="903"/>
      <c r="Z128" s="904"/>
      <c r="AA128" s="905">
        <v>
918793</v>
      </c>
      <c r="AB128" s="906"/>
      <c r="AC128" s="906"/>
      <c r="AD128" s="906"/>
      <c r="AE128" s="907"/>
      <c r="AF128" s="908">
        <v>
760382</v>
      </c>
      <c r="AG128" s="906"/>
      <c r="AH128" s="906"/>
      <c r="AI128" s="906"/>
      <c r="AJ128" s="907"/>
      <c r="AK128" s="908">
        <v>
708874</v>
      </c>
      <c r="AL128" s="906"/>
      <c r="AM128" s="906"/>
      <c r="AN128" s="906"/>
      <c r="AO128" s="907"/>
      <c r="AP128" s="909"/>
      <c r="AQ128" s="910"/>
      <c r="AR128" s="910"/>
      <c r="AS128" s="910"/>
      <c r="AT128" s="911"/>
      <c r="AU128" s="281"/>
      <c r="AV128" s="281"/>
      <c r="AW128" s="281"/>
      <c r="AX128" s="912" t="s">
        <v>
480</v>
      </c>
      <c r="AY128" s="913"/>
      <c r="AZ128" s="913"/>
      <c r="BA128" s="913"/>
      <c r="BB128" s="913"/>
      <c r="BC128" s="913"/>
      <c r="BD128" s="913"/>
      <c r="BE128" s="914"/>
      <c r="BF128" s="891" t="s">
        <v>
137</v>
      </c>
      <c r="BG128" s="892"/>
      <c r="BH128" s="892"/>
      <c r="BI128" s="892"/>
      <c r="BJ128" s="892"/>
      <c r="BK128" s="892"/>
      <c r="BL128" s="915"/>
      <c r="BM128" s="891">
        <v>
12.26</v>
      </c>
      <c r="BN128" s="892"/>
      <c r="BO128" s="892"/>
      <c r="BP128" s="892"/>
      <c r="BQ128" s="892"/>
      <c r="BR128" s="892"/>
      <c r="BS128" s="915"/>
      <c r="BT128" s="891">
        <v>
20</v>
      </c>
      <c r="BU128" s="892"/>
      <c r="BV128" s="892"/>
      <c r="BW128" s="892"/>
      <c r="BX128" s="892"/>
      <c r="BY128" s="892"/>
      <c r="BZ128" s="893"/>
      <c r="CA128" s="282"/>
      <c r="CB128" s="282"/>
      <c r="CC128" s="282"/>
      <c r="CD128" s="282"/>
      <c r="CE128" s="282"/>
      <c r="CF128" s="282"/>
      <c r="CG128" s="279"/>
      <c r="CH128" s="279"/>
      <c r="CI128" s="279"/>
      <c r="CJ128" s="280"/>
      <c r="CK128" s="960"/>
      <c r="CL128" s="961"/>
      <c r="CM128" s="961"/>
      <c r="CN128" s="961"/>
      <c r="CO128" s="962"/>
      <c r="CP128" s="894" t="s">
        <v>
481</v>
      </c>
      <c r="CQ128" s="814"/>
      <c r="CR128" s="814"/>
      <c r="CS128" s="814"/>
      <c r="CT128" s="814"/>
      <c r="CU128" s="814"/>
      <c r="CV128" s="814"/>
      <c r="CW128" s="814"/>
      <c r="CX128" s="814"/>
      <c r="CY128" s="814"/>
      <c r="CZ128" s="814"/>
      <c r="DA128" s="814"/>
      <c r="DB128" s="814"/>
      <c r="DC128" s="814"/>
      <c r="DD128" s="814"/>
      <c r="DE128" s="814"/>
      <c r="DF128" s="815"/>
      <c r="DG128" s="895" t="s">
        <v>
391</v>
      </c>
      <c r="DH128" s="896"/>
      <c r="DI128" s="896"/>
      <c r="DJ128" s="896"/>
      <c r="DK128" s="896"/>
      <c r="DL128" s="896" t="s">
        <v>
137</v>
      </c>
      <c r="DM128" s="896"/>
      <c r="DN128" s="896"/>
      <c r="DO128" s="896"/>
      <c r="DP128" s="896"/>
      <c r="DQ128" s="896" t="s">
        <v>
137</v>
      </c>
      <c r="DR128" s="896"/>
      <c r="DS128" s="896"/>
      <c r="DT128" s="896"/>
      <c r="DU128" s="896"/>
      <c r="DV128" s="897" t="s">
        <v>
391</v>
      </c>
      <c r="DW128" s="897"/>
      <c r="DX128" s="897"/>
      <c r="DY128" s="897"/>
      <c r="DZ128" s="898"/>
    </row>
    <row r="129" spans="1:131" s="246" customFormat="1" ht="26.25" customHeight="1" x14ac:dyDescent="0.15">
      <c r="A129" s="883" t="s">
        <v>
107</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885" t="s">
        <v>
482</v>
      </c>
      <c r="X129" s="886"/>
      <c r="Y129" s="886"/>
      <c r="Z129" s="887"/>
      <c r="AA129" s="827">
        <v>
22585958</v>
      </c>
      <c r="AB129" s="828"/>
      <c r="AC129" s="828"/>
      <c r="AD129" s="828"/>
      <c r="AE129" s="829"/>
      <c r="AF129" s="830">
        <v>
22705798</v>
      </c>
      <c r="AG129" s="828"/>
      <c r="AH129" s="828"/>
      <c r="AI129" s="828"/>
      <c r="AJ129" s="829"/>
      <c r="AK129" s="830">
        <v>
22592602</v>
      </c>
      <c r="AL129" s="828"/>
      <c r="AM129" s="828"/>
      <c r="AN129" s="828"/>
      <c r="AO129" s="829"/>
      <c r="AP129" s="888"/>
      <c r="AQ129" s="889"/>
      <c r="AR129" s="889"/>
      <c r="AS129" s="889"/>
      <c r="AT129" s="890"/>
      <c r="AU129" s="283"/>
      <c r="AV129" s="283"/>
      <c r="AW129" s="283"/>
      <c r="AX129" s="819" t="s">
        <v>
483</v>
      </c>
      <c r="AY129" s="820"/>
      <c r="AZ129" s="820"/>
      <c r="BA129" s="820"/>
      <c r="BB129" s="820"/>
      <c r="BC129" s="820"/>
      <c r="BD129" s="820"/>
      <c r="BE129" s="821"/>
      <c r="BF129" s="822" t="s">
        <v>
137</v>
      </c>
      <c r="BG129" s="823"/>
      <c r="BH129" s="823"/>
      <c r="BI129" s="823"/>
      <c r="BJ129" s="823"/>
      <c r="BK129" s="823"/>
      <c r="BL129" s="824"/>
      <c r="BM129" s="822">
        <v>
17.260000000000002</v>
      </c>
      <c r="BN129" s="823"/>
      <c r="BO129" s="823"/>
      <c r="BP129" s="823"/>
      <c r="BQ129" s="823"/>
      <c r="BR129" s="823"/>
      <c r="BS129" s="824"/>
      <c r="BT129" s="822">
        <v>
30</v>
      </c>
      <c r="BU129" s="881"/>
      <c r="BV129" s="881"/>
      <c r="BW129" s="881"/>
      <c r="BX129" s="881"/>
      <c r="BY129" s="881"/>
      <c r="BZ129" s="882"/>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3"/>
      <c r="DQ129" s="253"/>
      <c r="DR129" s="253"/>
      <c r="DS129" s="253"/>
      <c r="DT129" s="253"/>
      <c r="DU129" s="253"/>
      <c r="DV129" s="253"/>
      <c r="DW129" s="253"/>
      <c r="DX129" s="253"/>
      <c r="DY129" s="253"/>
      <c r="DZ129" s="257"/>
    </row>
    <row r="130" spans="1:131" s="246" customFormat="1" ht="26.25" customHeight="1" x14ac:dyDescent="0.15">
      <c r="A130" s="883" t="s">
        <v>
484</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885" t="s">
        <v>
485</v>
      </c>
      <c r="X130" s="886"/>
      <c r="Y130" s="886"/>
      <c r="Z130" s="887"/>
      <c r="AA130" s="827">
        <v>
2322288</v>
      </c>
      <c r="AB130" s="828"/>
      <c r="AC130" s="828"/>
      <c r="AD130" s="828"/>
      <c r="AE130" s="829"/>
      <c r="AF130" s="830">
        <v>
2325359</v>
      </c>
      <c r="AG130" s="828"/>
      <c r="AH130" s="828"/>
      <c r="AI130" s="828"/>
      <c r="AJ130" s="829"/>
      <c r="AK130" s="830">
        <v>
2131443</v>
      </c>
      <c r="AL130" s="828"/>
      <c r="AM130" s="828"/>
      <c r="AN130" s="828"/>
      <c r="AO130" s="829"/>
      <c r="AP130" s="888"/>
      <c r="AQ130" s="889"/>
      <c r="AR130" s="889"/>
      <c r="AS130" s="889"/>
      <c r="AT130" s="890"/>
      <c r="AU130" s="283"/>
      <c r="AV130" s="283"/>
      <c r="AW130" s="283"/>
      <c r="AX130" s="819" t="s">
        <v>
486</v>
      </c>
      <c r="AY130" s="820"/>
      <c r="AZ130" s="820"/>
      <c r="BA130" s="820"/>
      <c r="BB130" s="820"/>
      <c r="BC130" s="820"/>
      <c r="BD130" s="820"/>
      <c r="BE130" s="821"/>
      <c r="BF130" s="864">
        <v>
0.3</v>
      </c>
      <c r="BG130" s="865"/>
      <c r="BH130" s="865"/>
      <c r="BI130" s="865"/>
      <c r="BJ130" s="865"/>
      <c r="BK130" s="865"/>
      <c r="BL130" s="866"/>
      <c r="BM130" s="864">
        <v>
25</v>
      </c>
      <c r="BN130" s="865"/>
      <c r="BO130" s="865"/>
      <c r="BP130" s="865"/>
      <c r="BQ130" s="865"/>
      <c r="BR130" s="865"/>
      <c r="BS130" s="866"/>
      <c r="BT130" s="864">
        <v>
35</v>
      </c>
      <c r="BU130" s="867"/>
      <c r="BV130" s="867"/>
      <c r="BW130" s="867"/>
      <c r="BX130" s="867"/>
      <c r="BY130" s="867"/>
      <c r="BZ130" s="86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3"/>
      <c r="DQ130" s="253"/>
      <c r="DR130" s="253"/>
      <c r="DS130" s="253"/>
      <c r="DT130" s="253"/>
      <c r="DU130" s="253"/>
      <c r="DV130" s="253"/>
      <c r="DW130" s="253"/>
      <c r="DX130" s="253"/>
      <c r="DY130" s="253"/>
      <c r="DZ130" s="257"/>
    </row>
    <row r="131" spans="1:131" s="246" customFormat="1" ht="26.25" customHeight="1" thickBot="1" x14ac:dyDescent="0.2">
      <c r="A131" s="869"/>
      <c r="B131" s="870"/>
      <c r="C131" s="870"/>
      <c r="D131" s="870"/>
      <c r="E131" s="870"/>
      <c r="F131" s="870"/>
      <c r="G131" s="870"/>
      <c r="H131" s="870"/>
      <c r="I131" s="870"/>
      <c r="J131" s="870"/>
      <c r="K131" s="870"/>
      <c r="L131" s="870"/>
      <c r="M131" s="870"/>
      <c r="N131" s="870"/>
      <c r="O131" s="870"/>
      <c r="P131" s="870"/>
      <c r="Q131" s="870"/>
      <c r="R131" s="870"/>
      <c r="S131" s="870"/>
      <c r="T131" s="870"/>
      <c r="U131" s="870"/>
      <c r="V131" s="870"/>
      <c r="W131" s="871" t="s">
        <v>
487</v>
      </c>
      <c r="X131" s="872"/>
      <c r="Y131" s="872"/>
      <c r="Z131" s="873"/>
      <c r="AA131" s="874">
        <v>
20263670</v>
      </c>
      <c r="AB131" s="875"/>
      <c r="AC131" s="875"/>
      <c r="AD131" s="875"/>
      <c r="AE131" s="876"/>
      <c r="AF131" s="877">
        <v>
20380439</v>
      </c>
      <c r="AG131" s="875"/>
      <c r="AH131" s="875"/>
      <c r="AI131" s="875"/>
      <c r="AJ131" s="876"/>
      <c r="AK131" s="877">
        <v>
20461159</v>
      </c>
      <c r="AL131" s="875"/>
      <c r="AM131" s="875"/>
      <c r="AN131" s="875"/>
      <c r="AO131" s="876"/>
      <c r="AP131" s="878"/>
      <c r="AQ131" s="879"/>
      <c r="AR131" s="879"/>
      <c r="AS131" s="879"/>
      <c r="AT131" s="880"/>
      <c r="AU131" s="283"/>
      <c r="AV131" s="283"/>
      <c r="AW131" s="283"/>
      <c r="AX131" s="813" t="s">
        <v>
488</v>
      </c>
      <c r="AY131" s="814"/>
      <c r="AZ131" s="814"/>
      <c r="BA131" s="814"/>
      <c r="BB131" s="814"/>
      <c r="BC131" s="814"/>
      <c r="BD131" s="814"/>
      <c r="BE131" s="815"/>
      <c r="BF131" s="816" t="s">
        <v>
137</v>
      </c>
      <c r="BG131" s="817"/>
      <c r="BH131" s="817"/>
      <c r="BI131" s="817"/>
      <c r="BJ131" s="817"/>
      <c r="BK131" s="817"/>
      <c r="BL131" s="818"/>
      <c r="BM131" s="816">
        <v>
350</v>
      </c>
      <c r="BN131" s="817"/>
      <c r="BO131" s="817"/>
      <c r="BP131" s="817"/>
      <c r="BQ131" s="817"/>
      <c r="BR131" s="817"/>
      <c r="BS131" s="818"/>
      <c r="BT131" s="848"/>
      <c r="BU131" s="849"/>
      <c r="BV131" s="849"/>
      <c r="BW131" s="849"/>
      <c r="BX131" s="849"/>
      <c r="BY131" s="849"/>
      <c r="BZ131" s="850"/>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3"/>
      <c r="DQ131" s="253"/>
      <c r="DR131" s="253"/>
      <c r="DS131" s="253"/>
      <c r="DT131" s="253"/>
      <c r="DU131" s="253"/>
      <c r="DV131" s="253"/>
      <c r="DW131" s="253"/>
      <c r="DX131" s="253"/>
      <c r="DY131" s="253"/>
      <c r="DZ131" s="257"/>
    </row>
    <row r="132" spans="1:131" s="246" customFormat="1" ht="26.25" customHeight="1" x14ac:dyDescent="0.15">
      <c r="A132" s="851" t="s">
        <v>
489</v>
      </c>
      <c r="B132" s="852"/>
      <c r="C132" s="852"/>
      <c r="D132" s="852"/>
      <c r="E132" s="852"/>
      <c r="F132" s="852"/>
      <c r="G132" s="852"/>
      <c r="H132" s="852"/>
      <c r="I132" s="852"/>
      <c r="J132" s="852"/>
      <c r="K132" s="852"/>
      <c r="L132" s="852"/>
      <c r="M132" s="852"/>
      <c r="N132" s="852"/>
      <c r="O132" s="852"/>
      <c r="P132" s="852"/>
      <c r="Q132" s="852"/>
      <c r="R132" s="852"/>
      <c r="S132" s="852"/>
      <c r="T132" s="852"/>
      <c r="U132" s="852"/>
      <c r="V132" s="855" t="s">
        <v>
490</v>
      </c>
      <c r="W132" s="855"/>
      <c r="X132" s="855"/>
      <c r="Y132" s="855"/>
      <c r="Z132" s="856"/>
      <c r="AA132" s="857">
        <v>
0.32983659900000001</v>
      </c>
      <c r="AB132" s="858"/>
      <c r="AC132" s="858"/>
      <c r="AD132" s="858"/>
      <c r="AE132" s="859"/>
      <c r="AF132" s="860">
        <v>
0.51416458700000001</v>
      </c>
      <c r="AG132" s="858"/>
      <c r="AH132" s="858"/>
      <c r="AI132" s="858"/>
      <c r="AJ132" s="859"/>
      <c r="AK132" s="860">
        <v>
0.14129209400000001</v>
      </c>
      <c r="AL132" s="858"/>
      <c r="AM132" s="858"/>
      <c r="AN132" s="858"/>
      <c r="AO132" s="859"/>
      <c r="AP132" s="861"/>
      <c r="AQ132" s="862"/>
      <c r="AR132" s="862"/>
      <c r="AS132" s="862"/>
      <c r="AT132" s="863"/>
      <c r="AU132" s="285"/>
      <c r="AV132" s="286"/>
      <c r="AW132" s="286"/>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7"/>
      <c r="DQ132" s="257"/>
      <c r="DR132" s="257"/>
      <c r="DS132" s="257"/>
      <c r="DT132" s="257"/>
      <c r="DU132" s="257"/>
      <c r="DV132" s="257"/>
      <c r="DW132" s="257"/>
      <c r="DX132" s="257"/>
      <c r="DY132" s="257"/>
      <c r="DZ132" s="257"/>
    </row>
    <row r="133" spans="1:131" s="246" customFormat="1" ht="26.25" customHeight="1" thickBot="1" x14ac:dyDescent="0.2">
      <c r="A133" s="853"/>
      <c r="B133" s="854"/>
      <c r="C133" s="854"/>
      <c r="D133" s="854"/>
      <c r="E133" s="854"/>
      <c r="F133" s="854"/>
      <c r="G133" s="854"/>
      <c r="H133" s="854"/>
      <c r="I133" s="854"/>
      <c r="J133" s="854"/>
      <c r="K133" s="854"/>
      <c r="L133" s="854"/>
      <c r="M133" s="854"/>
      <c r="N133" s="854"/>
      <c r="O133" s="854"/>
      <c r="P133" s="854"/>
      <c r="Q133" s="854"/>
      <c r="R133" s="854"/>
      <c r="S133" s="854"/>
      <c r="T133" s="854"/>
      <c r="U133" s="854"/>
      <c r="V133" s="805" t="s">
        <v>
491</v>
      </c>
      <c r="W133" s="805"/>
      <c r="X133" s="805"/>
      <c r="Y133" s="805"/>
      <c r="Z133" s="806"/>
      <c r="AA133" s="807">
        <v>
0.4</v>
      </c>
      <c r="AB133" s="808"/>
      <c r="AC133" s="808"/>
      <c r="AD133" s="808"/>
      <c r="AE133" s="809"/>
      <c r="AF133" s="807">
        <v>
0.2</v>
      </c>
      <c r="AG133" s="808"/>
      <c r="AH133" s="808"/>
      <c r="AI133" s="808"/>
      <c r="AJ133" s="809"/>
      <c r="AK133" s="807">
        <v>
0.3</v>
      </c>
      <c r="AL133" s="808"/>
      <c r="AM133" s="808"/>
      <c r="AN133" s="808"/>
      <c r="AO133" s="809"/>
      <c r="AP133" s="810"/>
      <c r="AQ133" s="811"/>
      <c r="AR133" s="811"/>
      <c r="AS133" s="811"/>
      <c r="AT133" s="812"/>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7"/>
      <c r="DQ133" s="257"/>
      <c r="DR133" s="257"/>
      <c r="DS133" s="257"/>
      <c r="DT133" s="257"/>
      <c r="DU133" s="257"/>
      <c r="DV133" s="257"/>
      <c r="DW133" s="257"/>
      <c r="DX133" s="257"/>
      <c r="DY133" s="257"/>
      <c r="DZ133" s="257"/>
    </row>
    <row r="134" spans="1:131" s="247"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7"/>
      <c r="DQ134" s="257"/>
      <c r="DR134" s="257"/>
      <c r="DS134" s="257"/>
      <c r="DT134" s="257"/>
      <c r="DU134" s="257"/>
      <c r="DV134" s="257"/>
      <c r="DW134" s="257"/>
      <c r="DX134" s="257"/>
      <c r="DY134" s="257"/>
      <c r="DZ134" s="257"/>
      <c r="EA134" s="246"/>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ywjlHMFgkBZxQ6RviLKI37drxiTJ/RrSLXfBYCLzcwpSAgjLoZapGFhv8eSgKJzSfNwetX2Ie51lRSh1Ugh61A==" saltValue="dt5lII+Uh/15yGnw3PppIw==" spinCount="100000" sheet="1" objects="1" scenarios="1" formatRows="0"/>
  <mergeCells count="2033">
    <mergeCell ref="AP76:AT76"/>
    <mergeCell ref="AU76:AY76"/>
    <mergeCell ref="AP75:AT75"/>
    <mergeCell ref="AU75:AY75"/>
    <mergeCell ref="AK68:AO68"/>
    <mergeCell ref="AK70:AO70"/>
    <mergeCell ref="AK73:AO73"/>
    <mergeCell ref="BS7:CG7"/>
    <mergeCell ref="CR7:CV7"/>
    <mergeCell ref="CW7:DA7"/>
    <mergeCell ref="DB7:DF7"/>
    <mergeCell ref="DG7:DK7"/>
    <mergeCell ref="DL7:DP7"/>
    <mergeCell ref="DQ7:DU7"/>
    <mergeCell ref="CH7:CL7"/>
    <mergeCell ref="CM7:CQ7"/>
    <mergeCell ref="AP29:AT29"/>
    <mergeCell ref="AU29:AY29"/>
    <mergeCell ref="AZ29:BD29"/>
    <mergeCell ref="AU28:AY28"/>
    <mergeCell ref="AZ28:BD28"/>
    <mergeCell ref="AP28:AT28"/>
    <mergeCell ref="AZ31:BD31"/>
    <mergeCell ref="BE31:BI31"/>
    <mergeCell ref="DB12:DF12"/>
    <mergeCell ref="DG12:DK12"/>
    <mergeCell ref="DL12:DP12"/>
    <mergeCell ref="DQ12:DU12"/>
    <mergeCell ref="DB15:DF15"/>
    <mergeCell ref="DG15:DK15"/>
    <mergeCell ref="AU9:AY9"/>
    <mergeCell ref="BS9:CG9"/>
    <mergeCell ref="B73:P73"/>
    <mergeCell ref="B69:P69"/>
    <mergeCell ref="B71:P71"/>
    <mergeCell ref="B70:P70"/>
    <mergeCell ref="B68:P68"/>
    <mergeCell ref="B77:P77"/>
    <mergeCell ref="B75:P75"/>
    <mergeCell ref="B76:P76"/>
    <mergeCell ref="B74:P74"/>
    <mergeCell ref="B72:P72"/>
    <mergeCell ref="AP73:AT73"/>
    <mergeCell ref="AU73:AY7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AK7:AO7"/>
    <mergeCell ref="AP7:AT7"/>
    <mergeCell ref="AU7:AY7"/>
    <mergeCell ref="DL8:DP8"/>
    <mergeCell ref="DQ8:DU8"/>
    <mergeCell ref="DV8:DZ8"/>
    <mergeCell ref="CH8:CL8"/>
    <mergeCell ref="CM8:CQ8"/>
    <mergeCell ref="CR8:CV8"/>
    <mergeCell ref="CW8:DA8"/>
    <mergeCell ref="DB8:DF8"/>
    <mergeCell ref="DG8:DK8"/>
    <mergeCell ref="DV10:DZ10"/>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CH9:CL9"/>
    <mergeCell ref="CM9:CQ9"/>
    <mergeCell ref="CR9:CV9"/>
    <mergeCell ref="CW9:DA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CR12:CV12"/>
    <mergeCell ref="CW12:DA12"/>
    <mergeCell ref="DV12:DZ12"/>
    <mergeCell ref="B9:P9"/>
    <mergeCell ref="Q9:U9"/>
    <mergeCell ref="V9:Z9"/>
    <mergeCell ref="AA9:AE9"/>
    <mergeCell ref="AF9:AJ9"/>
    <mergeCell ref="AK9:AO9"/>
    <mergeCell ref="AP9:AT9"/>
    <mergeCell ref="B10:P10"/>
    <mergeCell ref="Q10:U10"/>
    <mergeCell ref="V10:Z10"/>
    <mergeCell ref="DV13:DZ13"/>
    <mergeCell ref="B11:P11"/>
    <mergeCell ref="Q11:U11"/>
    <mergeCell ref="V11:Z11"/>
    <mergeCell ref="AA11:AE11"/>
    <mergeCell ref="AF11:AJ11"/>
    <mergeCell ref="AK11:AO11"/>
    <mergeCell ref="AP11:AT11"/>
    <mergeCell ref="AU11:AY11"/>
    <mergeCell ref="BS11:CG11"/>
    <mergeCell ref="CR13:CV13"/>
    <mergeCell ref="CW13:DA13"/>
    <mergeCell ref="DB13:DF13"/>
    <mergeCell ref="DG13:DK13"/>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AU12:AY12"/>
    <mergeCell ref="BS12:CG12"/>
    <mergeCell ref="CH12:CL12"/>
    <mergeCell ref="CM12:CQ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5:CL15"/>
    <mergeCell ref="CM15:CQ15"/>
    <mergeCell ref="CR15:CV15"/>
    <mergeCell ref="CW15:DA15"/>
    <mergeCell ref="DV16:DZ16"/>
    <mergeCell ref="B14:P14"/>
    <mergeCell ref="Q14:U14"/>
    <mergeCell ref="V14:Z14"/>
    <mergeCell ref="AA14:AE14"/>
    <mergeCell ref="AF14:AJ14"/>
    <mergeCell ref="AK14:AO14"/>
    <mergeCell ref="AP14:AT14"/>
    <mergeCell ref="AU14:AY14"/>
    <mergeCell ref="BS14:CG14"/>
    <mergeCell ref="CR16:CV16"/>
    <mergeCell ref="CW16:DA16"/>
    <mergeCell ref="DB16:DF16"/>
    <mergeCell ref="DG16:DK16"/>
    <mergeCell ref="DL16:DP16"/>
    <mergeCell ref="DQ16:DU16"/>
    <mergeCell ref="AK16:AO16"/>
    <mergeCell ref="AP16:AT16"/>
    <mergeCell ref="AU16:AY16"/>
    <mergeCell ref="BS16:CG16"/>
    <mergeCell ref="CH16:CL16"/>
    <mergeCell ref="CM16:CQ16"/>
    <mergeCell ref="DL15:DP15"/>
    <mergeCell ref="DQ15:DU15"/>
    <mergeCell ref="DV15:DZ15"/>
    <mergeCell ref="B16:P16"/>
    <mergeCell ref="Q16:U16"/>
    <mergeCell ref="V16:Z16"/>
    <mergeCell ref="AA16:AE16"/>
    <mergeCell ref="AF16:AJ16"/>
    <mergeCell ref="AU15:AY15"/>
    <mergeCell ref="BS15:CG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BS17:CG17"/>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BE28:BI28"/>
    <mergeCell ref="BS28:CG28"/>
    <mergeCell ref="CH28:CL28"/>
    <mergeCell ref="AU31:AY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BE30:BI30"/>
    <mergeCell ref="BS30:CG30"/>
    <mergeCell ref="AP30:AT30"/>
    <mergeCell ref="AU30:AY30"/>
    <mergeCell ref="AZ30:BD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71:DK71"/>
    <mergeCell ref="DL71:DP71"/>
    <mergeCell ref="DQ71:DU71"/>
    <mergeCell ref="DV71:DZ71"/>
    <mergeCell ref="DV74:DZ74"/>
    <mergeCell ref="AZ72:BD72"/>
    <mergeCell ref="BS72:CG72"/>
    <mergeCell ref="CH72:CL72"/>
    <mergeCell ref="CM72:CQ72"/>
    <mergeCell ref="Q72:U72"/>
    <mergeCell ref="V72:Z72"/>
    <mergeCell ref="AA72:AE72"/>
    <mergeCell ref="AF72:AJ72"/>
    <mergeCell ref="AK72:AO72"/>
    <mergeCell ref="BS71:CG71"/>
    <mergeCell ref="CH71:CL71"/>
    <mergeCell ref="CM71:CQ71"/>
    <mergeCell ref="CR71:CV71"/>
    <mergeCell ref="CW71:DA71"/>
    <mergeCell ref="DB71:DF71"/>
    <mergeCell ref="AP72:AT72"/>
    <mergeCell ref="AU72:AY72"/>
    <mergeCell ref="DG73:DK73"/>
    <mergeCell ref="DL73:DP73"/>
    <mergeCell ref="DQ73:DU73"/>
    <mergeCell ref="DV73:DZ73"/>
    <mergeCell ref="BS73:CG73"/>
    <mergeCell ref="CH73:CL73"/>
    <mergeCell ref="CM73:CQ73"/>
    <mergeCell ref="CR73:CV73"/>
    <mergeCell ref="CW73:DA73"/>
    <mergeCell ref="DB73:DF73"/>
    <mergeCell ref="DV72:DZ72"/>
    <mergeCell ref="Q73:U73"/>
    <mergeCell ref="V73:Z73"/>
    <mergeCell ref="AA73:AE73"/>
    <mergeCell ref="AF73:AJ73"/>
    <mergeCell ref="AZ73:BD73"/>
    <mergeCell ref="CR72:CV72"/>
    <mergeCell ref="CW72:DA72"/>
    <mergeCell ref="DB72:DF72"/>
    <mergeCell ref="DG72:DK72"/>
    <mergeCell ref="DL72:DP72"/>
    <mergeCell ref="DQ72:DU72"/>
    <mergeCell ref="Q75:U75"/>
    <mergeCell ref="V75:Z75"/>
    <mergeCell ref="AA75:AE75"/>
    <mergeCell ref="AF75:AJ75"/>
    <mergeCell ref="AK75:AO75"/>
    <mergeCell ref="AZ75:BD75"/>
    <mergeCell ref="CR74:CV74"/>
    <mergeCell ref="CW74:DA74"/>
    <mergeCell ref="DB74:DF74"/>
    <mergeCell ref="DG74:DK74"/>
    <mergeCell ref="DL74:DP74"/>
    <mergeCell ref="DQ74:DU74"/>
    <mergeCell ref="AZ74:BD74"/>
    <mergeCell ref="BS74:CG74"/>
    <mergeCell ref="CH74:CL74"/>
    <mergeCell ref="CM74:CQ74"/>
    <mergeCell ref="AP74:AT74"/>
    <mergeCell ref="AU74:AY74"/>
    <mergeCell ref="Q74:U74"/>
    <mergeCell ref="V74:Z74"/>
    <mergeCell ref="AA74:AE74"/>
    <mergeCell ref="AF74:AJ74"/>
    <mergeCell ref="AK74:AO74"/>
    <mergeCell ref="AA77:AE77"/>
    <mergeCell ref="AF77:AJ77"/>
    <mergeCell ref="AK77:AO77"/>
    <mergeCell ref="DV76:DZ76"/>
    <mergeCell ref="AZ77:BD77"/>
    <mergeCell ref="CR76:CV76"/>
    <mergeCell ref="CW76:DA76"/>
    <mergeCell ref="DB76:DF76"/>
    <mergeCell ref="DG76:DK76"/>
    <mergeCell ref="DL76:DP76"/>
    <mergeCell ref="DQ76:DU76"/>
    <mergeCell ref="DV78:DZ78"/>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CR78:CV78"/>
    <mergeCell ref="CW78:DA78"/>
    <mergeCell ref="DB78:DF78"/>
    <mergeCell ref="DG78:DK78"/>
    <mergeCell ref="DL78:DP78"/>
    <mergeCell ref="DQ78:DU78"/>
    <mergeCell ref="AF79:AJ79"/>
    <mergeCell ref="AK79:AO79"/>
    <mergeCell ref="AP79:AT79"/>
    <mergeCell ref="AU79:AY79"/>
    <mergeCell ref="AZ79:BD79"/>
    <mergeCell ref="DV80:DZ80"/>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AP77:AT77"/>
    <mergeCell ref="AU77:AY77"/>
    <mergeCell ref="Q77:U77"/>
    <mergeCell ref="V77:Z77"/>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B81:P81"/>
    <mergeCell ref="Q81:U81"/>
    <mergeCell ref="V81:Z81"/>
    <mergeCell ref="AA81:AE81"/>
    <mergeCell ref="AF81:AJ81"/>
    <mergeCell ref="AK81:AO81"/>
    <mergeCell ref="AP81:AT81"/>
    <mergeCell ref="AU81:AY81"/>
    <mergeCell ref="AZ81:BD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Q76:U76"/>
    <mergeCell ref="V76:Z76"/>
    <mergeCell ref="AA76:AE76"/>
    <mergeCell ref="AF76:AJ76"/>
    <mergeCell ref="AK76:AO76"/>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 ref="BM131:BS131"/>
    <mergeCell ref="BM129:BS129"/>
    <mergeCell ref="BQ116:BU116"/>
    <mergeCell ref="AZ86:BD86"/>
    <mergeCell ref="BS86:CG86"/>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E1" zoomScale="130" zoomScaleNormal="85" zoomScaleSheetLayoutView="13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
492</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TLkG2+7NWzs32rOIww2NIcg6TtZ/gTSP39hfd2xEAcVMGFrwVLhTB1l5xuaYG6BkDwycUS54TBTEgr2ykp5Nhg==" saltValue="U+u6jANrZQustrjhlINAY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130" zoomScaleNormal="13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KQ/NrABItlmKmRrOSX3VqLmuhh9/G7WT9wRpN8O3kNsd7JgtJvUcTWdypqQGZmRluesKJUjz7fla3v1KjtdOQ==" saltValue="FI8ti9kFj7W+4hmZATLy1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
493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
494</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6" t="s">
        <v>
495</v>
      </c>
      <c r="AP7" s="302"/>
      <c r="AQ7" s="303" t="s">
        <v>
496</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7"/>
      <c r="AP8" s="308" t="s">
        <v>
497</v>
      </c>
      <c r="AQ8" s="309" t="s">
        <v>
498</v>
      </c>
      <c r="AR8" s="310" t="s">
        <v>
499</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0" t="s">
        <v>
500</v>
      </c>
      <c r="AL9" s="1231"/>
      <c r="AM9" s="1231"/>
      <c r="AN9" s="1232"/>
      <c r="AO9" s="311">
        <v>
5429091</v>
      </c>
      <c r="AP9" s="311">
        <v>
46436</v>
      </c>
      <c r="AQ9" s="312">
        <v>
56868</v>
      </c>
      <c r="AR9" s="313">
        <v>
-18.3</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0" t="s">
        <v>
501</v>
      </c>
      <c r="AL10" s="1231"/>
      <c r="AM10" s="1231"/>
      <c r="AN10" s="1232"/>
      <c r="AO10" s="314">
        <v>
722039</v>
      </c>
      <c r="AP10" s="314">
        <v>
6176</v>
      </c>
      <c r="AQ10" s="315">
        <v>
3674</v>
      </c>
      <c r="AR10" s="316">
        <v>
68.099999999999994</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0" t="s">
        <v>
502</v>
      </c>
      <c r="AL11" s="1231"/>
      <c r="AM11" s="1231"/>
      <c r="AN11" s="1232"/>
      <c r="AO11" s="314">
        <v>
119463</v>
      </c>
      <c r="AP11" s="314">
        <v>
1022</v>
      </c>
      <c r="AQ11" s="315">
        <v>
3477</v>
      </c>
      <c r="AR11" s="316">
        <v>
-70.599999999999994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0" t="s">
        <v>
503</v>
      </c>
      <c r="AL12" s="1231"/>
      <c r="AM12" s="1231"/>
      <c r="AN12" s="1232"/>
      <c r="AO12" s="314">
        <v>
189453</v>
      </c>
      <c r="AP12" s="314">
        <v>
1620</v>
      </c>
      <c r="AQ12" s="315">
        <v>
579</v>
      </c>
      <c r="AR12" s="316">
        <v>
179.8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0" t="s">
        <v>
504</v>
      </c>
      <c r="AL13" s="1231"/>
      <c r="AM13" s="1231"/>
      <c r="AN13" s="1232"/>
      <c r="AO13" s="314" t="s">
        <v>
505</v>
      </c>
      <c r="AP13" s="314" t="s">
        <v>
505</v>
      </c>
      <c r="AQ13" s="315">
        <v>
11</v>
      </c>
      <c r="AR13" s="316" t="s">
        <v>
505</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0" t="s">
        <v>
506</v>
      </c>
      <c r="AL14" s="1231"/>
      <c r="AM14" s="1231"/>
      <c r="AN14" s="1232"/>
      <c r="AO14" s="314">
        <v>
323258</v>
      </c>
      <c r="AP14" s="314">
        <v>
2765</v>
      </c>
      <c r="AQ14" s="315">
        <v>
2399</v>
      </c>
      <c r="AR14" s="316">
        <v>
15.3</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0" t="s">
        <v>
507</v>
      </c>
      <c r="AL15" s="1231"/>
      <c r="AM15" s="1231"/>
      <c r="AN15" s="1232"/>
      <c r="AO15" s="314">
        <v>
87439</v>
      </c>
      <c r="AP15" s="314">
        <v>
748</v>
      </c>
      <c r="AQ15" s="315">
        <v>
1114</v>
      </c>
      <c r="AR15" s="316">
        <v>
-32.9</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3" t="s">
        <v>
508</v>
      </c>
      <c r="AL16" s="1234"/>
      <c r="AM16" s="1234"/>
      <c r="AN16" s="1235"/>
      <c r="AO16" s="314">
        <v>
-358403</v>
      </c>
      <c r="AP16" s="314">
        <v>
-3065</v>
      </c>
      <c r="AQ16" s="315">
        <v>
-4418</v>
      </c>
      <c r="AR16" s="316">
        <v>
-30.6</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3" t="s">
        <v>
188</v>
      </c>
      <c r="AL17" s="1234"/>
      <c r="AM17" s="1234"/>
      <c r="AN17" s="1235"/>
      <c r="AO17" s="314">
        <v>
6512340</v>
      </c>
      <c r="AP17" s="314">
        <v>
55701</v>
      </c>
      <c r="AQ17" s="315">
        <v>
63704</v>
      </c>
      <c r="AR17" s="316">
        <v>
-12.6</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
509</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
510</v>
      </c>
      <c r="AP20" s="322" t="s">
        <v>
511</v>
      </c>
      <c r="AQ20" s="323" t="s">
        <v>
512</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7" t="s">
        <v>
513</v>
      </c>
      <c r="AL21" s="1228"/>
      <c r="AM21" s="1228"/>
      <c r="AN21" s="1229"/>
      <c r="AO21" s="326">
        <v>
4.63</v>
      </c>
      <c r="AP21" s="327">
        <v>
6.05</v>
      </c>
      <c r="AQ21" s="328">
        <v>
-1.42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7" t="s">
        <v>
514</v>
      </c>
      <c r="AL22" s="1228"/>
      <c r="AM22" s="1228"/>
      <c r="AN22" s="1229"/>
      <c r="AO22" s="331">
        <v>
100.3</v>
      </c>
      <c r="AP22" s="332">
        <v>
99.6</v>
      </c>
      <c r="AQ22" s="333">
        <v>
0.7</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
515</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
516</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
517</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6" t="s">
        <v>
495</v>
      </c>
      <c r="AP30" s="302"/>
      <c r="AQ30" s="303" t="s">
        <v>
496</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7"/>
      <c r="AP31" s="308" t="s">
        <v>
497</v>
      </c>
      <c r="AQ31" s="309" t="s">
        <v>
498</v>
      </c>
      <c r="AR31" s="310" t="s">
        <v>
499</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8" t="s">
        <v>
518</v>
      </c>
      <c r="AL32" s="1219"/>
      <c r="AM32" s="1219"/>
      <c r="AN32" s="1220"/>
      <c r="AO32" s="341">
        <v>
2272649</v>
      </c>
      <c r="AP32" s="341">
        <v>
19438</v>
      </c>
      <c r="AQ32" s="342">
        <v>
31767</v>
      </c>
      <c r="AR32" s="343">
        <v>
-38.799999999999997</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8" t="s">
        <v>
519</v>
      </c>
      <c r="AL33" s="1219"/>
      <c r="AM33" s="1219"/>
      <c r="AN33" s="1220"/>
      <c r="AO33" s="341" t="s">
        <v>
505</v>
      </c>
      <c r="AP33" s="341" t="s">
        <v>
505</v>
      </c>
      <c r="AQ33" s="342">
        <v>
4</v>
      </c>
      <c r="AR33" s="343" t="s">
        <v>
505</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8" t="s">
        <v>
520</v>
      </c>
      <c r="AL34" s="1219"/>
      <c r="AM34" s="1219"/>
      <c r="AN34" s="1220"/>
      <c r="AO34" s="341" t="s">
        <v>
505</v>
      </c>
      <c r="AP34" s="341" t="s">
        <v>
505</v>
      </c>
      <c r="AQ34" s="342">
        <v>
33</v>
      </c>
      <c r="AR34" s="343" t="s">
        <v>
505</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8" t="s">
        <v>
521</v>
      </c>
      <c r="AL35" s="1219"/>
      <c r="AM35" s="1219"/>
      <c r="AN35" s="1220"/>
      <c r="AO35" s="341">
        <v>
503321</v>
      </c>
      <c r="AP35" s="341">
        <v>
4305</v>
      </c>
      <c r="AQ35" s="342">
        <v>
6427</v>
      </c>
      <c r="AR35" s="343">
        <v>
-33</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8" t="s">
        <v>
522</v>
      </c>
      <c r="AL36" s="1219"/>
      <c r="AM36" s="1219"/>
      <c r="AN36" s="1220"/>
      <c r="AO36" s="341">
        <v>
93257</v>
      </c>
      <c r="AP36" s="341">
        <v>
798</v>
      </c>
      <c r="AQ36" s="342">
        <v>
1122</v>
      </c>
      <c r="AR36" s="343">
        <v>
-28.9</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8" t="s">
        <v>
523</v>
      </c>
      <c r="AL37" s="1219"/>
      <c r="AM37" s="1219"/>
      <c r="AN37" s="1220"/>
      <c r="AO37" s="341" t="s">
        <v>
505</v>
      </c>
      <c r="AP37" s="341" t="s">
        <v>
505</v>
      </c>
      <c r="AQ37" s="342">
        <v>
1023</v>
      </c>
      <c r="AR37" s="343" t="s">
        <v>
505</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1" t="s">
        <v>
524</v>
      </c>
      <c r="AL38" s="1222"/>
      <c r="AM38" s="1222"/>
      <c r="AN38" s="1223"/>
      <c r="AO38" s="344" t="s">
        <v>
505</v>
      </c>
      <c r="AP38" s="344" t="s">
        <v>
505</v>
      </c>
      <c r="AQ38" s="345">
        <v>
2</v>
      </c>
      <c r="AR38" s="333" t="s">
        <v>
505</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1" t="s">
        <v>
525</v>
      </c>
      <c r="AL39" s="1222"/>
      <c r="AM39" s="1222"/>
      <c r="AN39" s="1223"/>
      <c r="AO39" s="341">
        <v>
-708874</v>
      </c>
      <c r="AP39" s="341">
        <v>
-6063</v>
      </c>
      <c r="AQ39" s="342">
        <v>
-6864</v>
      </c>
      <c r="AR39" s="343">
        <v>
-11.7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8" t="s">
        <v>
526</v>
      </c>
      <c r="AL40" s="1219"/>
      <c r="AM40" s="1219"/>
      <c r="AN40" s="1220"/>
      <c r="AO40" s="341">
        <v>
-2131443</v>
      </c>
      <c r="AP40" s="341">
        <v>
-18231</v>
      </c>
      <c r="AQ40" s="342">
        <v>
-26034</v>
      </c>
      <c r="AR40" s="343">
        <v>
-30</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4" t="s">
        <v>
299</v>
      </c>
      <c r="AL41" s="1225"/>
      <c r="AM41" s="1225"/>
      <c r="AN41" s="1226"/>
      <c r="AO41" s="341">
        <v>
28910</v>
      </c>
      <c r="AP41" s="341">
        <v>
247</v>
      </c>
      <c r="AQ41" s="342">
        <v>
7479</v>
      </c>
      <c r="AR41" s="343">
        <v>
-96.7</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
527</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
528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
529</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11" t="s">
        <v>
495</v>
      </c>
      <c r="AN49" s="1213" t="s">
        <v>
530</v>
      </c>
      <c r="AO49" s="1214"/>
      <c r="AP49" s="1214"/>
      <c r="AQ49" s="1214"/>
      <c r="AR49" s="1215"/>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12"/>
      <c r="AN50" s="357" t="s">
        <v>
531</v>
      </c>
      <c r="AO50" s="358" t="s">
        <v>
532</v>
      </c>
      <c r="AP50" s="359" t="s">
        <v>
533</v>
      </c>
      <c r="AQ50" s="360" t="s">
        <v>
534</v>
      </c>
      <c r="AR50" s="361" t="s">
        <v>
535</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
536</v>
      </c>
      <c r="AL51" s="354"/>
      <c r="AM51" s="362">
        <v>
1720255</v>
      </c>
      <c r="AN51" s="363">
        <v>
14687</v>
      </c>
      <c r="AO51" s="364">
        <v>
-11.8</v>
      </c>
      <c r="AP51" s="365">
        <v>
58051</v>
      </c>
      <c r="AQ51" s="366">
        <v>
8.3000000000000007</v>
      </c>
      <c r="AR51" s="367">
        <v>
-20.100000000000001</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
537</v>
      </c>
      <c r="AM52" s="370">
        <v>
1133944</v>
      </c>
      <c r="AN52" s="371">
        <v>
9681</v>
      </c>
      <c r="AO52" s="372">
        <v>
-2.2999999999999998</v>
      </c>
      <c r="AP52" s="373">
        <v>
32143</v>
      </c>
      <c r="AQ52" s="374">
        <v>
13.4</v>
      </c>
      <c r="AR52" s="375">
        <v>
-15.7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
538</v>
      </c>
      <c r="AL53" s="354"/>
      <c r="AM53" s="362">
        <v>
1948519</v>
      </c>
      <c r="AN53" s="363">
        <v>
16673</v>
      </c>
      <c r="AO53" s="364">
        <v>
13.5</v>
      </c>
      <c r="AP53" s="365">
        <v>
40879</v>
      </c>
      <c r="AQ53" s="366">
        <v>
-29.6</v>
      </c>
      <c r="AR53" s="367">
        <v>
43.1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
537</v>
      </c>
      <c r="AM54" s="370">
        <v>
1241970</v>
      </c>
      <c r="AN54" s="371">
        <v>
10627</v>
      </c>
      <c r="AO54" s="372">
        <v>
9.8000000000000007</v>
      </c>
      <c r="AP54" s="373">
        <v>
24087</v>
      </c>
      <c r="AQ54" s="374">
        <v>
-25.1</v>
      </c>
      <c r="AR54" s="375">
        <v>
34.9</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
539</v>
      </c>
      <c r="AL55" s="354"/>
      <c r="AM55" s="362">
        <v>
2396284</v>
      </c>
      <c r="AN55" s="363">
        <v>
20511</v>
      </c>
      <c r="AO55" s="364">
        <v>
23</v>
      </c>
      <c r="AP55" s="365">
        <v>
42651</v>
      </c>
      <c r="AQ55" s="366">
        <v>
4.3</v>
      </c>
      <c r="AR55" s="367">
        <v>
18.7</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
537</v>
      </c>
      <c r="AM56" s="370">
        <v>
1094379</v>
      </c>
      <c r="AN56" s="371">
        <v>
9367</v>
      </c>
      <c r="AO56" s="372">
        <v>
-11.9</v>
      </c>
      <c r="AP56" s="373">
        <v>
22675</v>
      </c>
      <c r="AQ56" s="374">
        <v>
-5.9</v>
      </c>
      <c r="AR56" s="375">
        <v>
-6</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
540</v>
      </c>
      <c r="AL57" s="354"/>
      <c r="AM57" s="362">
        <v>
3461293</v>
      </c>
      <c r="AN57" s="363">
        <v>
29610</v>
      </c>
      <c r="AO57" s="364">
        <v>
44.4</v>
      </c>
      <c r="AP57" s="365">
        <v>
43226</v>
      </c>
      <c r="AQ57" s="366">
        <v>
1.3</v>
      </c>
      <c r="AR57" s="367">
        <v>
43.1</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
537</v>
      </c>
      <c r="AM58" s="370">
        <v>
1802825</v>
      </c>
      <c r="AN58" s="371">
        <v>
15422</v>
      </c>
      <c r="AO58" s="372">
        <v>
64.599999999999994</v>
      </c>
      <c r="AP58" s="373">
        <v>
22622</v>
      </c>
      <c r="AQ58" s="374">
        <v>
-0.2</v>
      </c>
      <c r="AR58" s="375">
        <v>
64.8</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
541</v>
      </c>
      <c r="AL59" s="354"/>
      <c r="AM59" s="362">
        <v>
2599920</v>
      </c>
      <c r="AN59" s="363">
        <v>
22238</v>
      </c>
      <c r="AO59" s="364">
        <v>
-24.9</v>
      </c>
      <c r="AP59" s="365">
        <v>
42836</v>
      </c>
      <c r="AQ59" s="366">
        <v>
-0.9</v>
      </c>
      <c r="AR59" s="367">
        <v>
-24</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
537</v>
      </c>
      <c r="AM60" s="370">
        <v>
1794920</v>
      </c>
      <c r="AN60" s="371">
        <v>
15352</v>
      </c>
      <c r="AO60" s="372">
        <v>
-0.5</v>
      </c>
      <c r="AP60" s="373">
        <v>
22936</v>
      </c>
      <c r="AQ60" s="374">
        <v>
1.4</v>
      </c>
      <c r="AR60" s="375">
        <v>
-1.9</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
542</v>
      </c>
      <c r="AL61" s="376"/>
      <c r="AM61" s="377">
        <v>
2425254</v>
      </c>
      <c r="AN61" s="378">
        <v>
20744</v>
      </c>
      <c r="AO61" s="379">
        <v>
8.8000000000000007</v>
      </c>
      <c r="AP61" s="380">
        <v>
45529</v>
      </c>
      <c r="AQ61" s="381">
        <v>
-3.3</v>
      </c>
      <c r="AR61" s="367">
        <v>
12.1</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
537</v>
      </c>
      <c r="AM62" s="370">
        <v>
1413608</v>
      </c>
      <c r="AN62" s="371">
        <v>
12090</v>
      </c>
      <c r="AO62" s="372">
        <v>
11.9</v>
      </c>
      <c r="AP62" s="373">
        <v>
24893</v>
      </c>
      <c r="AQ62" s="374">
        <v>
-3.3</v>
      </c>
      <c r="AR62" s="375">
        <v>
15.2</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wSkGG+DPiT3MaG3SPDSVuEPn/yzGHbGaVZ9upIWvmjCClBlN55c40KF5K0QkSzu2sV3ZRnkSMlXe+gBcZm4LBg==" saltValue="A+vak//+5u0Y6N9sTt9X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
544</v>
      </c>
    </row>
    <row r="120" spans="125:125" ht="13.5" hidden="1" customHeight="1" x14ac:dyDescent="0.15"/>
    <row r="121" spans="125:125" ht="13.5" hidden="1" customHeight="1" x14ac:dyDescent="0.15">
      <c r="DU121" s="289"/>
    </row>
  </sheetData>
  <sheetProtection algorithmName="SHA-512" hashValue="7tpbwtNYiyv1zIax8Pa8r+2xyF19OuYrqrDYkKIuSmhHAEDlQ9WQqO+YK1whf2yhZ6hI7qtGKIc+Tc+9/p/+QQ==" saltValue="K/3Q0RZQDli2EF9umXEsH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5" zoomScaleNormal="115"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
545</v>
      </c>
    </row>
  </sheetData>
  <sheetProtection algorithmName="SHA-512" hashValue="pFtwYeoomOZU6oHpfoeybwGlAySZ6vHzoWXw9SihmEfJxWU3YrgvW7STeerjmIFEkiOVwCQFFz35SvLctdZGLQ==" saltValue="lnIm1qNNkNXhcr+RmvM8b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546</v>
      </c>
      <c r="G46" s="8" t="s">
        <v>
547</v>
      </c>
      <c r="H46" s="8" t="s">
        <v>
548</v>
      </c>
      <c r="I46" s="8" t="s">
        <v>
549</v>
      </c>
      <c r="J46" s="9" t="s">
        <v>
550</v>
      </c>
    </row>
    <row r="47" spans="2:10" ht="57.75" customHeight="1" x14ac:dyDescent="0.15">
      <c r="B47" s="10"/>
      <c r="C47" s="1236" t="s">
        <v>
3</v>
      </c>
      <c r="D47" s="1236"/>
      <c r="E47" s="1237"/>
      <c r="F47" s="11">
        <v>
16.75</v>
      </c>
      <c r="G47" s="12">
        <v>
19.41</v>
      </c>
      <c r="H47" s="12">
        <v>
20.5</v>
      </c>
      <c r="I47" s="12">
        <v>
15.4</v>
      </c>
      <c r="J47" s="13">
        <v>
13.38</v>
      </c>
    </row>
    <row r="48" spans="2:10" ht="57.75" customHeight="1" x14ac:dyDescent="0.15">
      <c r="B48" s="14"/>
      <c r="C48" s="1238" t="s">
        <v>
4</v>
      </c>
      <c r="D48" s="1238"/>
      <c r="E48" s="1239"/>
      <c r="F48" s="15">
        <v>
5.34</v>
      </c>
      <c r="G48" s="16">
        <v>
2.5099999999999998</v>
      </c>
      <c r="H48" s="16">
        <v>
3.04</v>
      </c>
      <c r="I48" s="16">
        <v>
8.09</v>
      </c>
      <c r="J48" s="17">
        <v>
7.63</v>
      </c>
    </row>
    <row r="49" spans="2:10" ht="57.75" customHeight="1" thickBot="1" x14ac:dyDescent="0.2">
      <c r="B49" s="18"/>
      <c r="C49" s="1240" t="s">
        <v>
5</v>
      </c>
      <c r="D49" s="1240"/>
      <c r="E49" s="1241"/>
      <c r="F49" s="19">
        <v>
3</v>
      </c>
      <c r="G49" s="20" t="s">
        <v>
551</v>
      </c>
      <c r="H49" s="20">
        <v>
1.8</v>
      </c>
      <c r="I49" s="20">
        <v>
0.13</v>
      </c>
      <c r="J49" s="21" t="s">
        <v>
552</v>
      </c>
    </row>
    <row r="50" spans="2:10" ht="13.5" customHeight="1" x14ac:dyDescent="0.15"/>
  </sheetData>
  <sheetProtection algorithmName="SHA-512" hashValue="B0ieg5Jvn5IyHA3vchPCkvjc0/WCMnpVN2Oakaksi7nVBLz5jtIEd0yOLzpGgrG9P0xu/BayS6+AT5/FpHBe4w==" saltValue="a9t1/eu2lBFDXrYGVnO+F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90" zoomScaleNormal="100" zoomScaleSheetLayoutView="9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546</v>
      </c>
      <c r="G33" s="29" t="s">
        <v>
547</v>
      </c>
      <c r="H33" s="29" t="s">
        <v>
548</v>
      </c>
      <c r="I33" s="29" t="s">
        <v>
549</v>
      </c>
      <c r="J33" s="30" t="s">
        <v>
550</v>
      </c>
      <c r="K33" s="22"/>
      <c r="L33" s="22"/>
      <c r="M33" s="22"/>
      <c r="N33" s="22"/>
      <c r="O33" s="22"/>
      <c r="P33" s="22"/>
    </row>
    <row r="34" spans="1:16" ht="39" customHeight="1" x14ac:dyDescent="0.15">
      <c r="A34" s="22"/>
      <c r="B34" s="31"/>
      <c r="C34" s="1248" t="s">
        <v>
553</v>
      </c>
      <c r="D34" s="1248"/>
      <c r="E34" s="1249"/>
      <c r="F34" s="32">
        <v>
5.34</v>
      </c>
      <c r="G34" s="33">
        <v>
2.5</v>
      </c>
      <c r="H34" s="33">
        <v>
3.04</v>
      </c>
      <c r="I34" s="33">
        <v>
8.09</v>
      </c>
      <c r="J34" s="34">
        <v>
7.62</v>
      </c>
      <c r="K34" s="22"/>
      <c r="L34" s="22"/>
      <c r="M34" s="22"/>
      <c r="N34" s="22"/>
      <c r="O34" s="22"/>
      <c r="P34" s="22"/>
    </row>
    <row r="35" spans="1:16" ht="39" customHeight="1" x14ac:dyDescent="0.15">
      <c r="A35" s="22"/>
      <c r="B35" s="35"/>
      <c r="C35" s="1242" t="s">
        <v>
554</v>
      </c>
      <c r="D35" s="1243"/>
      <c r="E35" s="1244"/>
      <c r="F35" s="36">
        <v>
0</v>
      </c>
      <c r="G35" s="37">
        <v>
0</v>
      </c>
      <c r="H35" s="37">
        <v>
0</v>
      </c>
      <c r="I35" s="37">
        <v>
0</v>
      </c>
      <c r="J35" s="38">
        <v>
0.83</v>
      </c>
      <c r="K35" s="22"/>
      <c r="L35" s="22"/>
      <c r="M35" s="22"/>
      <c r="N35" s="22"/>
      <c r="O35" s="22"/>
      <c r="P35" s="22"/>
    </row>
    <row r="36" spans="1:16" ht="39" customHeight="1" x14ac:dyDescent="0.15">
      <c r="A36" s="22"/>
      <c r="B36" s="35"/>
      <c r="C36" s="1242" t="s">
        <v>
555</v>
      </c>
      <c r="D36" s="1243"/>
      <c r="E36" s="1244"/>
      <c r="F36" s="36">
        <v>
0.04</v>
      </c>
      <c r="G36" s="37">
        <v>
0.08</v>
      </c>
      <c r="H36" s="37">
        <v>
0.04</v>
      </c>
      <c r="I36" s="37">
        <v>
0.1</v>
      </c>
      <c r="J36" s="38">
        <v>
0.44</v>
      </c>
      <c r="K36" s="22"/>
      <c r="L36" s="22"/>
      <c r="M36" s="22"/>
      <c r="N36" s="22"/>
      <c r="O36" s="22"/>
      <c r="P36" s="22"/>
    </row>
    <row r="37" spans="1:16" ht="39" customHeight="1" x14ac:dyDescent="0.15">
      <c r="A37" s="22"/>
      <c r="B37" s="35"/>
      <c r="C37" s="1242" t="s">
        <v>
556</v>
      </c>
      <c r="D37" s="1243"/>
      <c r="E37" s="1244"/>
      <c r="F37" s="36">
        <v>
1.57</v>
      </c>
      <c r="G37" s="37">
        <v>
1.57</v>
      </c>
      <c r="H37" s="37">
        <v>
1.99</v>
      </c>
      <c r="I37" s="37">
        <v>
0.51</v>
      </c>
      <c r="J37" s="38">
        <v>
0.24</v>
      </c>
      <c r="K37" s="22"/>
      <c r="L37" s="22"/>
      <c r="M37" s="22"/>
      <c r="N37" s="22"/>
      <c r="O37" s="22"/>
      <c r="P37" s="22"/>
    </row>
    <row r="38" spans="1:16" ht="39" customHeight="1" x14ac:dyDescent="0.15">
      <c r="A38" s="22"/>
      <c r="B38" s="35"/>
      <c r="C38" s="1242" t="s">
        <v>
557</v>
      </c>
      <c r="D38" s="1243"/>
      <c r="E38" s="1244"/>
      <c r="F38" s="36">
        <v>
0.47</v>
      </c>
      <c r="G38" s="37">
        <v>
1.48</v>
      </c>
      <c r="H38" s="37">
        <v>
0.31</v>
      </c>
      <c r="I38" s="37">
        <v>
0.67</v>
      </c>
      <c r="J38" s="38">
        <v>
0.08</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
558</v>
      </c>
      <c r="D42" s="1243"/>
      <c r="E42" s="1244"/>
      <c r="F42" s="36" t="s">
        <v>
505</v>
      </c>
      <c r="G42" s="37" t="s">
        <v>
505</v>
      </c>
      <c r="H42" s="37" t="s">
        <v>
505</v>
      </c>
      <c r="I42" s="37" t="s">
        <v>
505</v>
      </c>
      <c r="J42" s="38" t="s">
        <v>
505</v>
      </c>
      <c r="K42" s="22"/>
      <c r="L42" s="22"/>
      <c r="M42" s="22"/>
      <c r="N42" s="22"/>
      <c r="O42" s="22"/>
      <c r="P42" s="22"/>
    </row>
    <row r="43" spans="1:16" ht="39" customHeight="1" thickBot="1" x14ac:dyDescent="0.2">
      <c r="A43" s="22"/>
      <c r="B43" s="40"/>
      <c r="C43" s="1245" t="s">
        <v>
559</v>
      </c>
      <c r="D43" s="1246"/>
      <c r="E43" s="1247"/>
      <c r="F43" s="41" t="s">
        <v>
505</v>
      </c>
      <c r="G43" s="42" t="s">
        <v>
505</v>
      </c>
      <c r="H43" s="42" t="s">
        <v>
505</v>
      </c>
      <c r="I43" s="42" t="s">
        <v>
505</v>
      </c>
      <c r="J43" s="43" t="s">
        <v>
505</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8OIwpLU7yRU+3nrblSHPyC7k1WTj70tQ/+d1eedoNvWkhdTC8D77JnWEhHRbe1bEnMz0Y17lt/cJqYGH3uhPg==" saltValue="YpbmE2PlKF33b0zibE1B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546</v>
      </c>
      <c r="L44" s="56" t="s">
        <v>
547</v>
      </c>
      <c r="M44" s="56" t="s">
        <v>
548</v>
      </c>
      <c r="N44" s="56" t="s">
        <v>
549</v>
      </c>
      <c r="O44" s="57" t="s">
        <v>
550</v>
      </c>
      <c r="P44" s="48"/>
      <c r="Q44" s="48"/>
      <c r="R44" s="48"/>
      <c r="S44" s="48"/>
      <c r="T44" s="48"/>
      <c r="U44" s="48"/>
    </row>
    <row r="45" spans="1:21" ht="30.75" customHeight="1" x14ac:dyDescent="0.15">
      <c r="A45" s="48"/>
      <c r="B45" s="1268" t="s">
        <v>
11</v>
      </c>
      <c r="C45" s="1269"/>
      <c r="D45" s="58"/>
      <c r="E45" s="1274" t="s">
        <v>
12</v>
      </c>
      <c r="F45" s="1274"/>
      <c r="G45" s="1274"/>
      <c r="H45" s="1274"/>
      <c r="I45" s="1274"/>
      <c r="J45" s="1275"/>
      <c r="K45" s="59">
        <v>
2631</v>
      </c>
      <c r="L45" s="60">
        <v>
2471</v>
      </c>
      <c r="M45" s="60">
        <v>
2525</v>
      </c>
      <c r="N45" s="60">
        <v>
2505</v>
      </c>
      <c r="O45" s="61">
        <v>
2273</v>
      </c>
      <c r="P45" s="48"/>
      <c r="Q45" s="48"/>
      <c r="R45" s="48"/>
      <c r="S45" s="48"/>
      <c r="T45" s="48"/>
      <c r="U45" s="48"/>
    </row>
    <row r="46" spans="1:21" ht="30.75" customHeight="1" x14ac:dyDescent="0.15">
      <c r="A46" s="48"/>
      <c r="B46" s="1270"/>
      <c r="C46" s="1271"/>
      <c r="D46" s="62"/>
      <c r="E46" s="1252" t="s">
        <v>
13</v>
      </c>
      <c r="F46" s="1252"/>
      <c r="G46" s="1252"/>
      <c r="H46" s="1252"/>
      <c r="I46" s="1252"/>
      <c r="J46" s="1253"/>
      <c r="K46" s="63" t="s">
        <v>
505</v>
      </c>
      <c r="L46" s="64" t="s">
        <v>
505</v>
      </c>
      <c r="M46" s="64" t="s">
        <v>
505</v>
      </c>
      <c r="N46" s="64" t="s">
        <v>
505</v>
      </c>
      <c r="O46" s="65" t="s">
        <v>
505</v>
      </c>
      <c r="P46" s="48"/>
      <c r="Q46" s="48"/>
      <c r="R46" s="48"/>
      <c r="S46" s="48"/>
      <c r="T46" s="48"/>
      <c r="U46" s="48"/>
    </row>
    <row r="47" spans="1:21" ht="30.75" customHeight="1" x14ac:dyDescent="0.15">
      <c r="A47" s="48"/>
      <c r="B47" s="1270"/>
      <c r="C47" s="1271"/>
      <c r="D47" s="62"/>
      <c r="E47" s="1252" t="s">
        <v>
14</v>
      </c>
      <c r="F47" s="1252"/>
      <c r="G47" s="1252"/>
      <c r="H47" s="1252"/>
      <c r="I47" s="1252"/>
      <c r="J47" s="1253"/>
      <c r="K47" s="63" t="s">
        <v>
505</v>
      </c>
      <c r="L47" s="64" t="s">
        <v>
505</v>
      </c>
      <c r="M47" s="64" t="s">
        <v>
505</v>
      </c>
      <c r="N47" s="64" t="s">
        <v>
505</v>
      </c>
      <c r="O47" s="65" t="s">
        <v>
505</v>
      </c>
      <c r="P47" s="48"/>
      <c r="Q47" s="48"/>
      <c r="R47" s="48"/>
      <c r="S47" s="48"/>
      <c r="T47" s="48"/>
      <c r="U47" s="48"/>
    </row>
    <row r="48" spans="1:21" ht="30.75" customHeight="1" x14ac:dyDescent="0.15">
      <c r="A48" s="48"/>
      <c r="B48" s="1270"/>
      <c r="C48" s="1271"/>
      <c r="D48" s="62"/>
      <c r="E48" s="1252" t="s">
        <v>
15</v>
      </c>
      <c r="F48" s="1252"/>
      <c r="G48" s="1252"/>
      <c r="H48" s="1252"/>
      <c r="I48" s="1252"/>
      <c r="J48" s="1253"/>
      <c r="K48" s="63">
        <v>
815</v>
      </c>
      <c r="L48" s="64">
        <v>
752</v>
      </c>
      <c r="M48" s="64">
        <v>
673</v>
      </c>
      <c r="N48" s="64">
        <v>
586</v>
      </c>
      <c r="O48" s="65">
        <v>
503</v>
      </c>
      <c r="P48" s="48"/>
      <c r="Q48" s="48"/>
      <c r="R48" s="48"/>
      <c r="S48" s="48"/>
      <c r="T48" s="48"/>
      <c r="U48" s="48"/>
    </row>
    <row r="49" spans="1:21" ht="30.75" customHeight="1" x14ac:dyDescent="0.15">
      <c r="A49" s="48"/>
      <c r="B49" s="1270"/>
      <c r="C49" s="1271"/>
      <c r="D49" s="62"/>
      <c r="E49" s="1252" t="s">
        <v>
16</v>
      </c>
      <c r="F49" s="1252"/>
      <c r="G49" s="1252"/>
      <c r="H49" s="1252"/>
      <c r="I49" s="1252"/>
      <c r="J49" s="1253"/>
      <c r="K49" s="63">
        <v>
134</v>
      </c>
      <c r="L49" s="64">
        <v>
122</v>
      </c>
      <c r="M49" s="64">
        <v>
111</v>
      </c>
      <c r="N49" s="64">
        <v>
100</v>
      </c>
      <c r="O49" s="65">
        <v>
93</v>
      </c>
      <c r="P49" s="48"/>
      <c r="Q49" s="48"/>
      <c r="R49" s="48"/>
      <c r="S49" s="48"/>
      <c r="T49" s="48"/>
      <c r="U49" s="48"/>
    </row>
    <row r="50" spans="1:21" ht="30.75" customHeight="1" x14ac:dyDescent="0.15">
      <c r="A50" s="48"/>
      <c r="B50" s="1270"/>
      <c r="C50" s="1271"/>
      <c r="D50" s="62"/>
      <c r="E50" s="1252" t="s">
        <v>
17</v>
      </c>
      <c r="F50" s="1252"/>
      <c r="G50" s="1252"/>
      <c r="H50" s="1252"/>
      <c r="I50" s="1252"/>
      <c r="J50" s="1253"/>
      <c r="K50" s="63" t="s">
        <v>
505</v>
      </c>
      <c r="L50" s="64" t="s">
        <v>
505</v>
      </c>
      <c r="M50" s="64" t="s">
        <v>
505</v>
      </c>
      <c r="N50" s="64" t="s">
        <v>
505</v>
      </c>
      <c r="O50" s="65" t="s">
        <v>
505</v>
      </c>
      <c r="P50" s="48"/>
      <c r="Q50" s="48"/>
      <c r="R50" s="48"/>
      <c r="S50" s="48"/>
      <c r="T50" s="48"/>
      <c r="U50" s="48"/>
    </row>
    <row r="51" spans="1:21" ht="30.75" customHeight="1" x14ac:dyDescent="0.15">
      <c r="A51" s="48"/>
      <c r="B51" s="1272"/>
      <c r="C51" s="1273"/>
      <c r="D51" s="66"/>
      <c r="E51" s="1252" t="s">
        <v>
18</v>
      </c>
      <c r="F51" s="1252"/>
      <c r="G51" s="1252"/>
      <c r="H51" s="1252"/>
      <c r="I51" s="1252"/>
      <c r="J51" s="1253"/>
      <c r="K51" s="63" t="s">
        <v>
505</v>
      </c>
      <c r="L51" s="64" t="s">
        <v>
505</v>
      </c>
      <c r="M51" s="64" t="s">
        <v>
505</v>
      </c>
      <c r="N51" s="64" t="s">
        <v>
505</v>
      </c>
      <c r="O51" s="65" t="s">
        <v>
505</v>
      </c>
      <c r="P51" s="48"/>
      <c r="Q51" s="48"/>
      <c r="R51" s="48"/>
      <c r="S51" s="48"/>
      <c r="T51" s="48"/>
      <c r="U51" s="48"/>
    </row>
    <row r="52" spans="1:21" ht="30.75" customHeight="1" x14ac:dyDescent="0.15">
      <c r="A52" s="48"/>
      <c r="B52" s="1250" t="s">
        <v>
19</v>
      </c>
      <c r="C52" s="1251"/>
      <c r="D52" s="66"/>
      <c r="E52" s="1252" t="s">
        <v>
20</v>
      </c>
      <c r="F52" s="1252"/>
      <c r="G52" s="1252"/>
      <c r="H52" s="1252"/>
      <c r="I52" s="1252"/>
      <c r="J52" s="1253"/>
      <c r="K52" s="63">
        <v>
3365</v>
      </c>
      <c r="L52" s="64">
        <v>
3350</v>
      </c>
      <c r="M52" s="64">
        <v>
3241</v>
      </c>
      <c r="N52" s="64">
        <v>
3085</v>
      </c>
      <c r="O52" s="65">
        <v>
2841</v>
      </c>
      <c r="P52" s="48"/>
      <c r="Q52" s="48"/>
      <c r="R52" s="48"/>
      <c r="S52" s="48"/>
      <c r="T52" s="48"/>
      <c r="U52" s="48"/>
    </row>
    <row r="53" spans="1:21" ht="30.75" customHeight="1" thickBot="1" x14ac:dyDescent="0.2">
      <c r="A53" s="48"/>
      <c r="B53" s="1254" t="s">
        <v>
21</v>
      </c>
      <c r="C53" s="1255"/>
      <c r="D53" s="67"/>
      <c r="E53" s="1256" t="s">
        <v>
22</v>
      </c>
      <c r="F53" s="1256"/>
      <c r="G53" s="1256"/>
      <c r="H53" s="1256"/>
      <c r="I53" s="1256"/>
      <c r="J53" s="1257"/>
      <c r="K53" s="68">
        <v>
215</v>
      </c>
      <c r="L53" s="69">
        <v>
-5</v>
      </c>
      <c r="M53" s="69">
        <v>
68</v>
      </c>
      <c r="N53" s="69">
        <v>
106</v>
      </c>
      <c r="O53" s="70">
        <v>
28</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560</v>
      </c>
      <c r="P55" s="48"/>
      <c r="Q55" s="48"/>
      <c r="R55" s="48"/>
      <c r="S55" s="48"/>
      <c r="T55" s="48"/>
      <c r="U55" s="48"/>
    </row>
    <row r="56" spans="1:21" ht="31.5" customHeight="1" thickBot="1" x14ac:dyDescent="0.2">
      <c r="A56" s="48"/>
      <c r="B56" s="76"/>
      <c r="C56" s="77"/>
      <c r="D56" s="77"/>
      <c r="E56" s="78"/>
      <c r="F56" s="78"/>
      <c r="G56" s="78"/>
      <c r="H56" s="78"/>
      <c r="I56" s="78"/>
      <c r="J56" s="79" t="s">
        <v>
2</v>
      </c>
      <c r="K56" s="80" t="s">
        <v>
561</v>
      </c>
      <c r="L56" s="81" t="s">
        <v>
562</v>
      </c>
      <c r="M56" s="81" t="s">
        <v>
563</v>
      </c>
      <c r="N56" s="81" t="s">
        <v>
564</v>
      </c>
      <c r="O56" s="82" t="s">
        <v>
565</v>
      </c>
      <c r="P56" s="48"/>
      <c r="Q56" s="48"/>
      <c r="R56" s="48"/>
      <c r="S56" s="48"/>
      <c r="T56" s="48"/>
      <c r="U56" s="48"/>
    </row>
    <row r="57" spans="1:21" ht="31.5" customHeight="1" x14ac:dyDescent="0.15">
      <c r="B57" s="1258" t="s">
        <v>
25</v>
      </c>
      <c r="C57" s="1259"/>
      <c r="D57" s="1262" t="s">
        <v>
26</v>
      </c>
      <c r="E57" s="1263"/>
      <c r="F57" s="1263"/>
      <c r="G57" s="1263"/>
      <c r="H57" s="1263"/>
      <c r="I57" s="1263"/>
      <c r="J57" s="1264"/>
      <c r="K57" s="83" t="s">
        <v>
505</v>
      </c>
      <c r="L57" s="84" t="s">
        <v>
505</v>
      </c>
      <c r="M57" s="84" t="s">
        <v>
505</v>
      </c>
      <c r="N57" s="84" t="s">
        <v>
505</v>
      </c>
      <c r="O57" s="85" t="s">
        <v>
505</v>
      </c>
    </row>
    <row r="58" spans="1:21" ht="31.5" customHeight="1" thickBot="1" x14ac:dyDescent="0.2">
      <c r="B58" s="1260"/>
      <c r="C58" s="1261"/>
      <c r="D58" s="1265" t="s">
        <v>
27</v>
      </c>
      <c r="E58" s="1266"/>
      <c r="F58" s="1266"/>
      <c r="G58" s="1266"/>
      <c r="H58" s="1266"/>
      <c r="I58" s="1266"/>
      <c r="J58" s="1267"/>
      <c r="K58" s="86" t="s">
        <v>
505</v>
      </c>
      <c r="L58" s="87" t="s">
        <v>
505</v>
      </c>
      <c r="M58" s="87" t="s">
        <v>
505</v>
      </c>
      <c r="N58" s="87" t="s">
        <v>
505</v>
      </c>
      <c r="O58" s="88" t="s">
        <v>
505</v>
      </c>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8FJV/xZccs9dJYWtXJQBFGMMuAU1PS2kZfVBgfpVXAn7eQif5Hxf6IJdL186X5Caxw5FGPpXIqgixswvFnwA==" saltValue="jyUXCXN6i5+dMVOxi2Ny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546</v>
      </c>
      <c r="J40" s="100" t="s">
        <v>
547</v>
      </c>
      <c r="K40" s="100" t="s">
        <v>
548</v>
      </c>
      <c r="L40" s="100" t="s">
        <v>
549</v>
      </c>
      <c r="M40" s="101" t="s">
        <v>
550</v>
      </c>
    </row>
    <row r="41" spans="2:13" ht="27.75" customHeight="1" x14ac:dyDescent="0.15">
      <c r="B41" s="1288" t="s">
        <v>
30</v>
      </c>
      <c r="C41" s="1289"/>
      <c r="D41" s="102"/>
      <c r="E41" s="1290" t="s">
        <v>
31</v>
      </c>
      <c r="F41" s="1290"/>
      <c r="G41" s="1290"/>
      <c r="H41" s="1291"/>
      <c r="I41" s="103">
        <v>
24911</v>
      </c>
      <c r="J41" s="104">
        <v>
24519</v>
      </c>
      <c r="K41" s="104">
        <v>
24340</v>
      </c>
      <c r="L41" s="104">
        <v>
24714</v>
      </c>
      <c r="M41" s="105">
        <v>
24917</v>
      </c>
    </row>
    <row r="42" spans="2:13" ht="27.75" customHeight="1" x14ac:dyDescent="0.15">
      <c r="B42" s="1278"/>
      <c r="C42" s="1279"/>
      <c r="D42" s="106"/>
      <c r="E42" s="1282" t="s">
        <v>
32</v>
      </c>
      <c r="F42" s="1282"/>
      <c r="G42" s="1282"/>
      <c r="H42" s="1283"/>
      <c r="I42" s="107">
        <v>
486</v>
      </c>
      <c r="J42" s="108">
        <v>
361</v>
      </c>
      <c r="K42" s="108">
        <v>
241</v>
      </c>
      <c r="L42" s="108">
        <v>
120</v>
      </c>
      <c r="M42" s="109" t="s">
        <v>
505</v>
      </c>
    </row>
    <row r="43" spans="2:13" ht="27.75" customHeight="1" x14ac:dyDescent="0.15">
      <c r="B43" s="1278"/>
      <c r="C43" s="1279"/>
      <c r="D43" s="106"/>
      <c r="E43" s="1282" t="s">
        <v>
33</v>
      </c>
      <c r="F43" s="1282"/>
      <c r="G43" s="1282"/>
      <c r="H43" s="1283"/>
      <c r="I43" s="107">
        <v>
5056</v>
      </c>
      <c r="J43" s="108">
        <v>
4457</v>
      </c>
      <c r="K43" s="108">
        <v>
3968</v>
      </c>
      <c r="L43" s="108">
        <v>
3451</v>
      </c>
      <c r="M43" s="109">
        <v>
3249</v>
      </c>
    </row>
    <row r="44" spans="2:13" ht="27.75" customHeight="1" x14ac:dyDescent="0.15">
      <c r="B44" s="1278"/>
      <c r="C44" s="1279"/>
      <c r="D44" s="106"/>
      <c r="E44" s="1282" t="s">
        <v>
34</v>
      </c>
      <c r="F44" s="1282"/>
      <c r="G44" s="1282"/>
      <c r="H44" s="1283"/>
      <c r="I44" s="107">
        <v>
825</v>
      </c>
      <c r="J44" s="108">
        <v>
703</v>
      </c>
      <c r="K44" s="108">
        <v>
589</v>
      </c>
      <c r="L44" s="108">
        <v>
476</v>
      </c>
      <c r="M44" s="109">
        <v>
376</v>
      </c>
    </row>
    <row r="45" spans="2:13" ht="27.75" customHeight="1" x14ac:dyDescent="0.15">
      <c r="B45" s="1278"/>
      <c r="C45" s="1279"/>
      <c r="D45" s="106"/>
      <c r="E45" s="1282" t="s">
        <v>
35</v>
      </c>
      <c r="F45" s="1282"/>
      <c r="G45" s="1282"/>
      <c r="H45" s="1283"/>
      <c r="I45" s="107">
        <v>
6183</v>
      </c>
      <c r="J45" s="108">
        <v>
6121</v>
      </c>
      <c r="K45" s="108">
        <v>
6039</v>
      </c>
      <c r="L45" s="108">
        <v>
5847</v>
      </c>
      <c r="M45" s="109">
        <v>
5765</v>
      </c>
    </row>
    <row r="46" spans="2:13" ht="27.75" customHeight="1" x14ac:dyDescent="0.15">
      <c r="B46" s="1278"/>
      <c r="C46" s="1279"/>
      <c r="D46" s="110"/>
      <c r="E46" s="1282" t="s">
        <v>
36</v>
      </c>
      <c r="F46" s="1282"/>
      <c r="G46" s="1282"/>
      <c r="H46" s="1283"/>
      <c r="I46" s="107">
        <v>
163</v>
      </c>
      <c r="J46" s="108" t="s">
        <v>
505</v>
      </c>
      <c r="K46" s="108" t="s">
        <v>
505</v>
      </c>
      <c r="L46" s="108" t="s">
        <v>
505</v>
      </c>
      <c r="M46" s="109" t="s">
        <v>
505</v>
      </c>
    </row>
    <row r="47" spans="2:13" ht="27.75" customHeight="1" x14ac:dyDescent="0.15">
      <c r="B47" s="1278"/>
      <c r="C47" s="1279"/>
      <c r="D47" s="111"/>
      <c r="E47" s="1292" t="s">
        <v>
37</v>
      </c>
      <c r="F47" s="1293"/>
      <c r="G47" s="1293"/>
      <c r="H47" s="1294"/>
      <c r="I47" s="107" t="s">
        <v>
505</v>
      </c>
      <c r="J47" s="108" t="s">
        <v>
505</v>
      </c>
      <c r="K47" s="108" t="s">
        <v>
505</v>
      </c>
      <c r="L47" s="108" t="s">
        <v>
505</v>
      </c>
      <c r="M47" s="109" t="s">
        <v>
505</v>
      </c>
    </row>
    <row r="48" spans="2:13" ht="27.75" customHeight="1" x14ac:dyDescent="0.15">
      <c r="B48" s="1278"/>
      <c r="C48" s="1279"/>
      <c r="D48" s="106"/>
      <c r="E48" s="1282" t="s">
        <v>
38</v>
      </c>
      <c r="F48" s="1282"/>
      <c r="G48" s="1282"/>
      <c r="H48" s="1283"/>
      <c r="I48" s="107" t="s">
        <v>
505</v>
      </c>
      <c r="J48" s="108" t="s">
        <v>
505</v>
      </c>
      <c r="K48" s="108" t="s">
        <v>
505</v>
      </c>
      <c r="L48" s="108" t="s">
        <v>
505</v>
      </c>
      <c r="M48" s="109" t="s">
        <v>
505</v>
      </c>
    </row>
    <row r="49" spans="2:13" ht="27.75" customHeight="1" x14ac:dyDescent="0.15">
      <c r="B49" s="1280"/>
      <c r="C49" s="1281"/>
      <c r="D49" s="106"/>
      <c r="E49" s="1282" t="s">
        <v>
39</v>
      </c>
      <c r="F49" s="1282"/>
      <c r="G49" s="1282"/>
      <c r="H49" s="1283"/>
      <c r="I49" s="107" t="s">
        <v>
505</v>
      </c>
      <c r="J49" s="108" t="s">
        <v>
505</v>
      </c>
      <c r="K49" s="108" t="s">
        <v>
505</v>
      </c>
      <c r="L49" s="108" t="s">
        <v>
505</v>
      </c>
      <c r="M49" s="109" t="s">
        <v>
505</v>
      </c>
    </row>
    <row r="50" spans="2:13" ht="27.75" customHeight="1" x14ac:dyDescent="0.15">
      <c r="B50" s="1276" t="s">
        <v>
40</v>
      </c>
      <c r="C50" s="1277"/>
      <c r="D50" s="112"/>
      <c r="E50" s="1282" t="s">
        <v>
41</v>
      </c>
      <c r="F50" s="1282"/>
      <c r="G50" s="1282"/>
      <c r="H50" s="1283"/>
      <c r="I50" s="107">
        <v>
6251</v>
      </c>
      <c r="J50" s="108">
        <v>
7209</v>
      </c>
      <c r="K50" s="108">
        <v>
7779</v>
      </c>
      <c r="L50" s="108">
        <v>
6836</v>
      </c>
      <c r="M50" s="109">
        <v>
6919</v>
      </c>
    </row>
    <row r="51" spans="2:13" ht="27.75" customHeight="1" x14ac:dyDescent="0.15">
      <c r="B51" s="1278"/>
      <c r="C51" s="1279"/>
      <c r="D51" s="106"/>
      <c r="E51" s="1282" t="s">
        <v>
42</v>
      </c>
      <c r="F51" s="1282"/>
      <c r="G51" s="1282"/>
      <c r="H51" s="1283"/>
      <c r="I51" s="107">
        <v>
5414</v>
      </c>
      <c r="J51" s="108">
        <v>
5185</v>
      </c>
      <c r="K51" s="108">
        <v>
4726</v>
      </c>
      <c r="L51" s="108">
        <v>
3962</v>
      </c>
      <c r="M51" s="109">
        <v>
3567</v>
      </c>
    </row>
    <row r="52" spans="2:13" ht="27.75" customHeight="1" x14ac:dyDescent="0.15">
      <c r="B52" s="1280"/>
      <c r="C52" s="1281"/>
      <c r="D52" s="106"/>
      <c r="E52" s="1282" t="s">
        <v>
43</v>
      </c>
      <c r="F52" s="1282"/>
      <c r="G52" s="1282"/>
      <c r="H52" s="1283"/>
      <c r="I52" s="107">
        <v>
25199</v>
      </c>
      <c r="J52" s="108">
        <v>
24751</v>
      </c>
      <c r="K52" s="108">
        <v>
24560</v>
      </c>
      <c r="L52" s="108">
        <v>
24417</v>
      </c>
      <c r="M52" s="109">
        <v>
24112</v>
      </c>
    </row>
    <row r="53" spans="2:13" ht="27.75" customHeight="1" thickBot="1" x14ac:dyDescent="0.2">
      <c r="B53" s="1284" t="s">
        <v>
44</v>
      </c>
      <c r="C53" s="1285"/>
      <c r="D53" s="113"/>
      <c r="E53" s="1286" t="s">
        <v>
45</v>
      </c>
      <c r="F53" s="1286"/>
      <c r="G53" s="1286"/>
      <c r="H53" s="1287"/>
      <c r="I53" s="114">
        <v>
761</v>
      </c>
      <c r="J53" s="115">
        <v>
-984</v>
      </c>
      <c r="K53" s="115">
        <v>
-1889</v>
      </c>
      <c r="L53" s="115">
        <v>
-607</v>
      </c>
      <c r="M53" s="116">
        <v>
-290</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FcTVtfqVK3ZukEbo7sGvhd1wonKTMts+qq1oXdIhHJSiXEzl7qdJ9n2iKXCMc2FhZTiplu0dsxhT4iAnQqpnA==" saltValue="dQBuYGlQXx8TyB6h2oe1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548</v>
      </c>
      <c r="G54" s="125" t="s">
        <v>
549</v>
      </c>
      <c r="H54" s="126" t="s">
        <v>
550</v>
      </c>
    </row>
    <row r="55" spans="2:8" ht="52.5" customHeight="1" x14ac:dyDescent="0.15">
      <c r="B55" s="127"/>
      <c r="C55" s="1297" t="s">
        <v>
48</v>
      </c>
      <c r="D55" s="1297"/>
      <c r="E55" s="1298"/>
      <c r="F55" s="128">
        <v>
4630</v>
      </c>
      <c r="G55" s="128">
        <v>
3497</v>
      </c>
      <c r="H55" s="129">
        <v>
3023</v>
      </c>
    </row>
    <row r="56" spans="2:8" ht="52.5" customHeight="1" x14ac:dyDescent="0.15">
      <c r="B56" s="130"/>
      <c r="C56" s="1299" t="s">
        <v>
49</v>
      </c>
      <c r="D56" s="1299"/>
      <c r="E56" s="1300"/>
      <c r="F56" s="131">
        <v>
0</v>
      </c>
      <c r="G56" s="131">
        <v>
0</v>
      </c>
      <c r="H56" s="132">
        <v>
0</v>
      </c>
    </row>
    <row r="57" spans="2:8" ht="53.25" customHeight="1" x14ac:dyDescent="0.15">
      <c r="B57" s="130"/>
      <c r="C57" s="1301" t="s">
        <v>
50</v>
      </c>
      <c r="D57" s="1301"/>
      <c r="E57" s="1302"/>
      <c r="F57" s="133">
        <v>
2407</v>
      </c>
      <c r="G57" s="133">
        <v>
2302</v>
      </c>
      <c r="H57" s="134">
        <v>
2736</v>
      </c>
    </row>
    <row r="58" spans="2:8" ht="45.75" customHeight="1" x14ac:dyDescent="0.15">
      <c r="B58" s="135"/>
      <c r="C58" s="1303" t="s">
        <v>
582</v>
      </c>
      <c r="D58" s="1304"/>
      <c r="E58" s="1305"/>
      <c r="F58" s="385">
        <v>
716</v>
      </c>
      <c r="G58" s="385">
        <v>
740</v>
      </c>
      <c r="H58" s="136">
        <v>
1134</v>
      </c>
    </row>
    <row r="59" spans="2:8" ht="45.75" customHeight="1" x14ac:dyDescent="0.15">
      <c r="B59" s="135"/>
      <c r="C59" s="1303" t="s">
        <v>
583</v>
      </c>
      <c r="D59" s="1304"/>
      <c r="E59" s="1305"/>
      <c r="F59" s="385">
        <v>
951</v>
      </c>
      <c r="G59" s="385">
        <v>
1023</v>
      </c>
      <c r="H59" s="136">
        <v>
1047</v>
      </c>
    </row>
    <row r="60" spans="2:8" ht="45.75" customHeight="1" x14ac:dyDescent="0.15">
      <c r="B60" s="135"/>
      <c r="C60" s="1303" t="s">
        <v>
579</v>
      </c>
      <c r="D60" s="1304"/>
      <c r="E60" s="1305"/>
      <c r="F60" s="385">
        <v>
176</v>
      </c>
      <c r="G60" s="385">
        <v>
176</v>
      </c>
      <c r="H60" s="136">
        <v>
176</v>
      </c>
    </row>
    <row r="61" spans="2:8" ht="45.75" customHeight="1" x14ac:dyDescent="0.15">
      <c r="B61" s="135"/>
      <c r="C61" s="1303" t="s">
        <v>
580</v>
      </c>
      <c r="D61" s="1304"/>
      <c r="E61" s="1305"/>
      <c r="F61" s="385">
        <v>
147</v>
      </c>
      <c r="G61" s="385">
        <v>
99</v>
      </c>
      <c r="H61" s="136">
        <v>
142</v>
      </c>
    </row>
    <row r="62" spans="2:8" ht="45.75" customHeight="1" thickBot="1" x14ac:dyDescent="0.2">
      <c r="B62" s="137"/>
      <c r="C62" s="1303" t="s">
        <v>
581</v>
      </c>
      <c r="D62" s="1304"/>
      <c r="E62" s="1305"/>
      <c r="F62" s="138">
        <v>
236</v>
      </c>
      <c r="G62" s="138">
        <v>
82</v>
      </c>
      <c r="H62" s="139">
        <v>
58</v>
      </c>
    </row>
    <row r="63" spans="2:8" ht="52.5" customHeight="1" thickBot="1" x14ac:dyDescent="0.2">
      <c r="B63" s="140"/>
      <c r="C63" s="1295" t="s">
        <v>
51</v>
      </c>
      <c r="D63" s="1295"/>
      <c r="E63" s="1296"/>
      <c r="F63" s="141">
        <v>
7037</v>
      </c>
      <c r="G63" s="141">
        <v>
5799</v>
      </c>
      <c r="H63" s="142">
        <v>
5760</v>
      </c>
    </row>
    <row r="64" spans="2:8" ht="15" customHeight="1" x14ac:dyDescent="0.15"/>
  </sheetData>
  <sheetProtection algorithmName="SHA-512" hashValue="/HmHiPcnaT+l2LhkjiI0usIvc+7nPGxFY0Y9eJxdrHfGaXDDayjAqyZx9PVUh5jm/LlL6Lw5ICmE4Q6Bpetkwg==" saltValue="9kOzK4YuTSWqUKC/rhqmj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115" zoomScaleNormal="115" zoomScaleSheetLayoutView="55" workbookViewId="0">
      <selection activeCell="AR38" sqref="AR38"/>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89"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0"/>
      <c r="DG4" s="290"/>
      <c r="DH4" s="290"/>
      <c r="DI4" s="290"/>
      <c r="DJ4" s="290"/>
      <c r="DK4" s="290"/>
      <c r="DL4" s="290"/>
      <c r="DM4" s="290"/>
      <c r="DN4" s="290"/>
      <c r="DO4" s="290"/>
      <c r="DP4" s="290"/>
      <c r="DQ4" s="290"/>
      <c r="DR4" s="290"/>
      <c r="DS4" s="290"/>
      <c r="DT4" s="290"/>
      <c r="DU4" s="290"/>
      <c r="DV4" s="290"/>
      <c r="DW4" s="290"/>
    </row>
    <row r="5" spans="1:143" s="289"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0"/>
      <c r="DG5" s="290"/>
      <c r="DH5" s="290"/>
      <c r="DI5" s="290"/>
      <c r="DJ5" s="290"/>
      <c r="DK5" s="290"/>
      <c r="DL5" s="290"/>
      <c r="DM5" s="290"/>
      <c r="DN5" s="290"/>
      <c r="DO5" s="290"/>
      <c r="DP5" s="290"/>
      <c r="DQ5" s="290"/>
      <c r="DR5" s="290"/>
      <c r="DS5" s="290"/>
      <c r="DT5" s="290"/>
      <c r="DU5" s="290"/>
      <c r="DV5" s="290"/>
      <c r="DW5" s="290"/>
    </row>
    <row r="6" spans="1:143" s="289"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0"/>
      <c r="DG6" s="290"/>
      <c r="DH6" s="290"/>
      <c r="DI6" s="290"/>
      <c r="DJ6" s="290"/>
      <c r="DK6" s="290"/>
      <c r="DL6" s="290"/>
      <c r="DM6" s="290"/>
      <c r="DN6" s="290"/>
      <c r="DO6" s="290"/>
      <c r="DP6" s="290"/>
      <c r="DQ6" s="290"/>
      <c r="DR6" s="290"/>
      <c r="DS6" s="290"/>
      <c r="DT6" s="290"/>
      <c r="DU6" s="290"/>
      <c r="DV6" s="290"/>
      <c r="DW6" s="290"/>
    </row>
    <row r="7" spans="1:143" s="289"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0"/>
      <c r="DG7" s="290"/>
      <c r="DH7" s="290"/>
      <c r="DI7" s="290"/>
      <c r="DJ7" s="290"/>
      <c r="DK7" s="290"/>
      <c r="DL7" s="290"/>
      <c r="DM7" s="290"/>
      <c r="DN7" s="290"/>
      <c r="DO7" s="290"/>
      <c r="DP7" s="290"/>
      <c r="DQ7" s="290"/>
      <c r="DR7" s="290"/>
      <c r="DS7" s="290"/>
      <c r="DT7" s="290"/>
      <c r="DU7" s="290"/>
      <c r="DV7" s="290"/>
      <c r="DW7" s="290"/>
    </row>
    <row r="8" spans="1:143" s="289"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0"/>
      <c r="DG8" s="290"/>
      <c r="DH8" s="290"/>
      <c r="DI8" s="290"/>
      <c r="DJ8" s="290"/>
      <c r="DK8" s="290"/>
      <c r="DL8" s="290"/>
      <c r="DM8" s="290"/>
      <c r="DN8" s="290"/>
      <c r="DO8" s="290"/>
      <c r="DP8" s="290"/>
      <c r="DQ8" s="290"/>
      <c r="DR8" s="290"/>
      <c r="DS8" s="290"/>
      <c r="DT8" s="290"/>
      <c r="DU8" s="290"/>
      <c r="DV8" s="290"/>
      <c r="DW8" s="290"/>
    </row>
    <row r="9" spans="1:143" s="289"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0"/>
      <c r="DG9" s="290"/>
      <c r="DH9" s="290"/>
      <c r="DI9" s="290"/>
      <c r="DJ9" s="290"/>
      <c r="DK9" s="290"/>
      <c r="DL9" s="290"/>
      <c r="DM9" s="290"/>
      <c r="DN9" s="290"/>
      <c r="DO9" s="290"/>
      <c r="DP9" s="290"/>
      <c r="DQ9" s="290"/>
      <c r="DR9" s="290"/>
      <c r="DS9" s="290"/>
      <c r="DT9" s="290"/>
      <c r="DU9" s="290"/>
      <c r="DV9" s="290"/>
      <c r="DW9" s="290"/>
    </row>
    <row r="10" spans="1:143" s="289"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0"/>
      <c r="DG10" s="290"/>
      <c r="DH10" s="290"/>
      <c r="DI10" s="290"/>
      <c r="DJ10" s="290"/>
      <c r="DK10" s="290"/>
      <c r="DL10" s="290"/>
      <c r="DM10" s="290"/>
      <c r="DN10" s="290"/>
      <c r="DO10" s="290"/>
      <c r="DP10" s="290"/>
      <c r="DQ10" s="290"/>
      <c r="DR10" s="290"/>
      <c r="DS10" s="290"/>
      <c r="DT10" s="290"/>
      <c r="DU10" s="290"/>
      <c r="DV10" s="290"/>
      <c r="DW10" s="290"/>
      <c r="EM10" s="289" t="s">
        <v>
593</v>
      </c>
    </row>
    <row r="11" spans="1:143" s="289"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0"/>
      <c r="DG12" s="290"/>
      <c r="DH12" s="290"/>
      <c r="DI12" s="290"/>
      <c r="DJ12" s="290"/>
      <c r="DK12" s="290"/>
      <c r="DL12" s="290"/>
      <c r="DM12" s="290"/>
      <c r="DN12" s="290"/>
      <c r="DO12" s="290"/>
      <c r="DP12" s="290"/>
      <c r="DQ12" s="290"/>
      <c r="DR12" s="290"/>
      <c r="DS12" s="290"/>
      <c r="DT12" s="290"/>
      <c r="DU12" s="290"/>
      <c r="DV12" s="290"/>
      <c r="DW12" s="290"/>
      <c r="EM12" s="289" t="s">
        <v>
593</v>
      </c>
    </row>
    <row r="13" spans="1:143" s="289"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0"/>
      <c r="DG18" s="290"/>
      <c r="DH18" s="290"/>
      <c r="DI18" s="290"/>
      <c r="DJ18" s="290"/>
      <c r="DK18" s="290"/>
      <c r="DL18" s="290"/>
      <c r="DM18" s="290"/>
      <c r="DN18" s="290"/>
      <c r="DO18" s="290"/>
      <c r="DP18" s="290"/>
      <c r="DQ18" s="290"/>
      <c r="DR18" s="290"/>
      <c r="DS18" s="290"/>
      <c r="DT18" s="290"/>
      <c r="DU18" s="290"/>
      <c r="DV18" s="290"/>
      <c r="DW18" s="290"/>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
592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
589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8" t="s">
        <v>
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
588</v>
      </c>
    </row>
    <row r="50" spans="1:109" ht="13.5" x14ac:dyDescent="0.15">
      <c r="B50" s="387"/>
      <c r="G50" s="1310"/>
      <c r="H50" s="1310"/>
      <c r="I50" s="1310"/>
      <c r="J50" s="1310"/>
      <c r="K50" s="396"/>
      <c r="L50" s="396"/>
      <c r="M50" s="395"/>
      <c r="N50" s="39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08" t="s">
        <v>
546</v>
      </c>
      <c r="BQ50" s="1308"/>
      <c r="BR50" s="1308"/>
      <c r="BS50" s="1308"/>
      <c r="BT50" s="1308"/>
      <c r="BU50" s="1308"/>
      <c r="BV50" s="1308"/>
      <c r="BW50" s="1308"/>
      <c r="BX50" s="1308" t="s">
        <v>
547</v>
      </c>
      <c r="BY50" s="1308"/>
      <c r="BZ50" s="1308"/>
      <c r="CA50" s="1308"/>
      <c r="CB50" s="1308"/>
      <c r="CC50" s="1308"/>
      <c r="CD50" s="1308"/>
      <c r="CE50" s="1308"/>
      <c r="CF50" s="1308" t="s">
        <v>
548</v>
      </c>
      <c r="CG50" s="1308"/>
      <c r="CH50" s="1308"/>
      <c r="CI50" s="1308"/>
      <c r="CJ50" s="1308"/>
      <c r="CK50" s="1308"/>
      <c r="CL50" s="1308"/>
      <c r="CM50" s="1308"/>
      <c r="CN50" s="1308" t="s">
        <v>
549</v>
      </c>
      <c r="CO50" s="1308"/>
      <c r="CP50" s="1308"/>
      <c r="CQ50" s="1308"/>
      <c r="CR50" s="1308"/>
      <c r="CS50" s="1308"/>
      <c r="CT50" s="1308"/>
      <c r="CU50" s="1308"/>
      <c r="CV50" s="1308" t="s">
        <v>
550</v>
      </c>
      <c r="CW50" s="1308"/>
      <c r="CX50" s="1308"/>
      <c r="CY50" s="1308"/>
      <c r="CZ50" s="1308"/>
      <c r="DA50" s="1308"/>
      <c r="DB50" s="1308"/>
      <c r="DC50" s="1308"/>
    </row>
    <row r="51" spans="1:109" ht="13.5" customHeight="1" x14ac:dyDescent="0.15">
      <c r="B51" s="387"/>
      <c r="G51" s="1313"/>
      <c r="H51" s="1313"/>
      <c r="I51" s="1327"/>
      <c r="J51" s="1327"/>
      <c r="K51" s="1314"/>
      <c r="L51" s="1314"/>
      <c r="M51" s="1314"/>
      <c r="N51" s="1314"/>
      <c r="AM51" s="394"/>
      <c r="AN51" s="1309" t="s">
        <v>
587</v>
      </c>
      <c r="AO51" s="1309"/>
      <c r="AP51" s="1309"/>
      <c r="AQ51" s="1309"/>
      <c r="AR51" s="1309"/>
      <c r="AS51" s="1309"/>
      <c r="AT51" s="1309"/>
      <c r="AU51" s="1309"/>
      <c r="AV51" s="1309"/>
      <c r="AW51" s="1309"/>
      <c r="AX51" s="1309"/>
      <c r="AY51" s="1309"/>
      <c r="AZ51" s="1309"/>
      <c r="BA51" s="1309"/>
      <c r="BB51" s="1309" t="s">
        <v>
585</v>
      </c>
      <c r="BC51" s="1309"/>
      <c r="BD51" s="1309"/>
      <c r="BE51" s="1309"/>
      <c r="BF51" s="1309"/>
      <c r="BG51" s="1309"/>
      <c r="BH51" s="1309"/>
      <c r="BI51" s="1309"/>
      <c r="BJ51" s="1309"/>
      <c r="BK51" s="1309"/>
      <c r="BL51" s="1309"/>
      <c r="BM51" s="1309"/>
      <c r="BN51" s="1309"/>
      <c r="BO51" s="1309"/>
      <c r="BP51" s="1306">
        <v>
3.8</v>
      </c>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ht="13.5" x14ac:dyDescent="0.15">
      <c r="B52" s="387"/>
      <c r="G52" s="1313"/>
      <c r="H52" s="1313"/>
      <c r="I52" s="1327"/>
      <c r="J52" s="1327"/>
      <c r="K52" s="1314"/>
      <c r="L52" s="1314"/>
      <c r="M52" s="1314"/>
      <c r="N52" s="1314"/>
      <c r="AM52" s="39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x14ac:dyDescent="0.15">
      <c r="A53" s="402"/>
      <c r="B53" s="387"/>
      <c r="G53" s="1313"/>
      <c r="H53" s="1313"/>
      <c r="I53" s="1310"/>
      <c r="J53" s="1310"/>
      <c r="K53" s="1314"/>
      <c r="L53" s="1314"/>
      <c r="M53" s="1314"/>
      <c r="N53" s="1314"/>
      <c r="AM53" s="394"/>
      <c r="AN53" s="1309"/>
      <c r="AO53" s="1309"/>
      <c r="AP53" s="1309"/>
      <c r="AQ53" s="1309"/>
      <c r="AR53" s="1309"/>
      <c r="AS53" s="1309"/>
      <c r="AT53" s="1309"/>
      <c r="AU53" s="1309"/>
      <c r="AV53" s="1309"/>
      <c r="AW53" s="1309"/>
      <c r="AX53" s="1309"/>
      <c r="AY53" s="1309"/>
      <c r="AZ53" s="1309"/>
      <c r="BA53" s="1309"/>
      <c r="BB53" s="1309" t="s">
        <v>
591</v>
      </c>
      <c r="BC53" s="1309"/>
      <c r="BD53" s="1309"/>
      <c r="BE53" s="1309"/>
      <c r="BF53" s="1309"/>
      <c r="BG53" s="1309"/>
      <c r="BH53" s="1309"/>
      <c r="BI53" s="1309"/>
      <c r="BJ53" s="1309"/>
      <c r="BK53" s="1309"/>
      <c r="BL53" s="1309"/>
      <c r="BM53" s="1309"/>
      <c r="BN53" s="1309"/>
      <c r="BO53" s="1309"/>
      <c r="BP53" s="1306">
        <v>
78.599999999999994</v>
      </c>
      <c r="BQ53" s="1306"/>
      <c r="BR53" s="1306"/>
      <c r="BS53" s="1306"/>
      <c r="BT53" s="1306"/>
      <c r="BU53" s="1306"/>
      <c r="BV53" s="1306"/>
      <c r="BW53" s="1306"/>
      <c r="BX53" s="1306">
        <v>
68.7</v>
      </c>
      <c r="BY53" s="1306"/>
      <c r="BZ53" s="1306"/>
      <c r="CA53" s="1306"/>
      <c r="CB53" s="1306"/>
      <c r="CC53" s="1306"/>
      <c r="CD53" s="1306"/>
      <c r="CE53" s="1306"/>
      <c r="CF53" s="1306">
        <v>
70</v>
      </c>
      <c r="CG53" s="1306"/>
      <c r="CH53" s="1306"/>
      <c r="CI53" s="1306"/>
      <c r="CJ53" s="1306"/>
      <c r="CK53" s="1306"/>
      <c r="CL53" s="1306"/>
      <c r="CM53" s="1306"/>
      <c r="CN53" s="1306">
        <v>
69.2</v>
      </c>
      <c r="CO53" s="1306"/>
      <c r="CP53" s="1306"/>
      <c r="CQ53" s="1306"/>
      <c r="CR53" s="1306"/>
      <c r="CS53" s="1306"/>
      <c r="CT53" s="1306"/>
      <c r="CU53" s="1306"/>
      <c r="CV53" s="1306">
        <v>
69.900000000000006</v>
      </c>
      <c r="CW53" s="1306"/>
      <c r="CX53" s="1306"/>
      <c r="CY53" s="1306"/>
      <c r="CZ53" s="1306"/>
      <c r="DA53" s="1306"/>
      <c r="DB53" s="1306"/>
      <c r="DC53" s="1306"/>
    </row>
    <row r="54" spans="1:109" ht="13.5" x14ac:dyDescent="0.15">
      <c r="A54" s="402"/>
      <c r="B54" s="387"/>
      <c r="G54" s="1313"/>
      <c r="H54" s="1313"/>
      <c r="I54" s="1310"/>
      <c r="J54" s="1310"/>
      <c r="K54" s="1314"/>
      <c r="L54" s="1314"/>
      <c r="M54" s="1314"/>
      <c r="N54" s="1314"/>
      <c r="AM54" s="39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x14ac:dyDescent="0.15">
      <c r="A55" s="402"/>
      <c r="B55" s="387"/>
      <c r="G55" s="1310"/>
      <c r="H55" s="1310"/>
      <c r="I55" s="1310"/>
      <c r="J55" s="1310"/>
      <c r="K55" s="1314"/>
      <c r="L55" s="1314"/>
      <c r="M55" s="1314"/>
      <c r="N55" s="1314"/>
      <c r="AN55" s="1308" t="s">
        <v>
586</v>
      </c>
      <c r="AO55" s="1308"/>
      <c r="AP55" s="1308"/>
      <c r="AQ55" s="1308"/>
      <c r="AR55" s="1308"/>
      <c r="AS55" s="1308"/>
      <c r="AT55" s="1308"/>
      <c r="AU55" s="1308"/>
      <c r="AV55" s="1308"/>
      <c r="AW55" s="1308"/>
      <c r="AX55" s="1308"/>
      <c r="AY55" s="1308"/>
      <c r="AZ55" s="1308"/>
      <c r="BA55" s="1308"/>
      <c r="BB55" s="1309" t="s">
        <v>
585</v>
      </c>
      <c r="BC55" s="1309"/>
      <c r="BD55" s="1309"/>
      <c r="BE55" s="1309"/>
      <c r="BF55" s="1309"/>
      <c r="BG55" s="1309"/>
      <c r="BH55" s="1309"/>
      <c r="BI55" s="1309"/>
      <c r="BJ55" s="1309"/>
      <c r="BK55" s="1309"/>
      <c r="BL55" s="1309"/>
      <c r="BM55" s="1309"/>
      <c r="BN55" s="1309"/>
      <c r="BO55" s="1309"/>
      <c r="BP55" s="1306">
        <v>
34.9</v>
      </c>
      <c r="BQ55" s="1306"/>
      <c r="BR55" s="1306"/>
      <c r="BS55" s="1306"/>
      <c r="BT55" s="1306"/>
      <c r="BU55" s="1306"/>
      <c r="BV55" s="1306"/>
      <c r="BW55" s="1306"/>
      <c r="BX55" s="1306">
        <v>
15</v>
      </c>
      <c r="BY55" s="1306"/>
      <c r="BZ55" s="1306"/>
      <c r="CA55" s="1306"/>
      <c r="CB55" s="1306"/>
      <c r="CC55" s="1306"/>
      <c r="CD55" s="1306"/>
      <c r="CE55" s="1306"/>
      <c r="CF55" s="1306">
        <v>
12.2</v>
      </c>
      <c r="CG55" s="1306"/>
      <c r="CH55" s="1306"/>
      <c r="CI55" s="1306"/>
      <c r="CJ55" s="1306"/>
      <c r="CK55" s="1306"/>
      <c r="CL55" s="1306"/>
      <c r="CM55" s="1306"/>
      <c r="CN55" s="1306">
        <v>
5</v>
      </c>
      <c r="CO55" s="1306"/>
      <c r="CP55" s="1306"/>
      <c r="CQ55" s="1306"/>
      <c r="CR55" s="1306"/>
      <c r="CS55" s="1306"/>
      <c r="CT55" s="1306"/>
      <c r="CU55" s="1306"/>
      <c r="CV55" s="1306">
        <v>
5.4</v>
      </c>
      <c r="CW55" s="1306"/>
      <c r="CX55" s="1306"/>
      <c r="CY55" s="1306"/>
      <c r="CZ55" s="1306"/>
      <c r="DA55" s="1306"/>
      <c r="DB55" s="1306"/>
      <c r="DC55" s="1306"/>
    </row>
    <row r="56" spans="1:109" ht="13.5" x14ac:dyDescent="0.15">
      <c r="A56" s="402"/>
      <c r="B56" s="387"/>
      <c r="G56" s="1310"/>
      <c r="H56" s="1310"/>
      <c r="I56" s="1310"/>
      <c r="J56" s="1310"/>
      <c r="K56" s="1314"/>
      <c r="L56" s="1314"/>
      <c r="M56" s="1314"/>
      <c r="N56" s="1314"/>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ht="13.5" x14ac:dyDescent="0.15">
      <c r="B57" s="408"/>
      <c r="G57" s="1310"/>
      <c r="H57" s="1310"/>
      <c r="I57" s="1311"/>
      <c r="J57" s="1311"/>
      <c r="K57" s="1314"/>
      <c r="L57" s="1314"/>
      <c r="M57" s="1314"/>
      <c r="N57" s="1314"/>
      <c r="AM57" s="386"/>
      <c r="AN57" s="1308"/>
      <c r="AO57" s="1308"/>
      <c r="AP57" s="1308"/>
      <c r="AQ57" s="1308"/>
      <c r="AR57" s="1308"/>
      <c r="AS57" s="1308"/>
      <c r="AT57" s="1308"/>
      <c r="AU57" s="1308"/>
      <c r="AV57" s="1308"/>
      <c r="AW57" s="1308"/>
      <c r="AX57" s="1308"/>
      <c r="AY57" s="1308"/>
      <c r="AZ57" s="1308"/>
      <c r="BA57" s="1308"/>
      <c r="BB57" s="1309" t="s">
        <v>
591</v>
      </c>
      <c r="BC57" s="1309"/>
      <c r="BD57" s="1309"/>
      <c r="BE57" s="1309"/>
      <c r="BF57" s="1309"/>
      <c r="BG57" s="1309"/>
      <c r="BH57" s="1309"/>
      <c r="BI57" s="1309"/>
      <c r="BJ57" s="1309"/>
      <c r="BK57" s="1309"/>
      <c r="BL57" s="1309"/>
      <c r="BM57" s="1309"/>
      <c r="BN57" s="1309"/>
      <c r="BO57" s="1309"/>
      <c r="BP57" s="1306">
        <v>
60.2</v>
      </c>
      <c r="BQ57" s="1306"/>
      <c r="BR57" s="1306"/>
      <c r="BS57" s="1306"/>
      <c r="BT57" s="1306"/>
      <c r="BU57" s="1306"/>
      <c r="BV57" s="1306"/>
      <c r="BW57" s="1306"/>
      <c r="BX57" s="1306">
        <v>
60.1</v>
      </c>
      <c r="BY57" s="1306"/>
      <c r="BZ57" s="1306"/>
      <c r="CA57" s="1306"/>
      <c r="CB57" s="1306"/>
      <c r="CC57" s="1306"/>
      <c r="CD57" s="1306"/>
      <c r="CE57" s="1306"/>
      <c r="CF57" s="1306">
        <v>
61.2</v>
      </c>
      <c r="CG57" s="1306"/>
      <c r="CH57" s="1306"/>
      <c r="CI57" s="1306"/>
      <c r="CJ57" s="1306"/>
      <c r="CK57" s="1306"/>
      <c r="CL57" s="1306"/>
      <c r="CM57" s="1306"/>
      <c r="CN57" s="1306">
        <v>
61.7</v>
      </c>
      <c r="CO57" s="1306"/>
      <c r="CP57" s="1306"/>
      <c r="CQ57" s="1306"/>
      <c r="CR57" s="1306"/>
      <c r="CS57" s="1306"/>
      <c r="CT57" s="1306"/>
      <c r="CU57" s="1306"/>
      <c r="CV57" s="1306">
        <v>
62.6</v>
      </c>
      <c r="CW57" s="1306"/>
      <c r="CX57" s="1306"/>
      <c r="CY57" s="1306"/>
      <c r="CZ57" s="1306"/>
      <c r="DA57" s="1306"/>
      <c r="DB57" s="1306"/>
      <c r="DC57" s="1306"/>
      <c r="DD57" s="413"/>
      <c r="DE57" s="408"/>
    </row>
    <row r="58" spans="1:109" s="402" customFormat="1" ht="13.5" x14ac:dyDescent="0.15">
      <c r="A58" s="386"/>
      <c r="B58" s="408"/>
      <c r="G58" s="1310"/>
      <c r="H58" s="1310"/>
      <c r="I58" s="1311"/>
      <c r="J58" s="1311"/>
      <c r="K58" s="1314"/>
      <c r="L58" s="1314"/>
      <c r="M58" s="1314"/>
      <c r="N58" s="1314"/>
      <c r="AM58" s="386"/>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
590</v>
      </c>
    </row>
    <row r="64" spans="1:109" ht="13.5" x14ac:dyDescent="0.15">
      <c r="B64" s="387"/>
      <c r="G64" s="403"/>
      <c r="I64" s="405"/>
      <c r="J64" s="405"/>
      <c r="K64" s="405"/>
      <c r="L64" s="405"/>
      <c r="M64" s="405"/>
      <c r="N64" s="404"/>
      <c r="AM64" s="403"/>
      <c r="AN64" s="403" t="s">
        <v>
589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8" t="s">
        <v>
594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
588</v>
      </c>
    </row>
    <row r="72" spans="2:107" ht="13.5" x14ac:dyDescent="0.15">
      <c r="B72" s="387"/>
      <c r="G72" s="1310"/>
      <c r="H72" s="1310"/>
      <c r="I72" s="1310"/>
      <c r="J72" s="1310"/>
      <c r="K72" s="396"/>
      <c r="L72" s="396"/>
      <c r="M72" s="395"/>
      <c r="N72" s="39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08" t="s">
        <v>
546</v>
      </c>
      <c r="BQ72" s="1308"/>
      <c r="BR72" s="1308"/>
      <c r="BS72" s="1308"/>
      <c r="BT72" s="1308"/>
      <c r="BU72" s="1308"/>
      <c r="BV72" s="1308"/>
      <c r="BW72" s="1308"/>
      <c r="BX72" s="1308" t="s">
        <v>
547</v>
      </c>
      <c r="BY72" s="1308"/>
      <c r="BZ72" s="1308"/>
      <c r="CA72" s="1308"/>
      <c r="CB72" s="1308"/>
      <c r="CC72" s="1308"/>
      <c r="CD72" s="1308"/>
      <c r="CE72" s="1308"/>
      <c r="CF72" s="1308" t="s">
        <v>
548</v>
      </c>
      <c r="CG72" s="1308"/>
      <c r="CH72" s="1308"/>
      <c r="CI72" s="1308"/>
      <c r="CJ72" s="1308"/>
      <c r="CK72" s="1308"/>
      <c r="CL72" s="1308"/>
      <c r="CM72" s="1308"/>
      <c r="CN72" s="1308" t="s">
        <v>
549</v>
      </c>
      <c r="CO72" s="1308"/>
      <c r="CP72" s="1308"/>
      <c r="CQ72" s="1308"/>
      <c r="CR72" s="1308"/>
      <c r="CS72" s="1308"/>
      <c r="CT72" s="1308"/>
      <c r="CU72" s="1308"/>
      <c r="CV72" s="1308" t="s">
        <v>
550</v>
      </c>
      <c r="CW72" s="1308"/>
      <c r="CX72" s="1308"/>
      <c r="CY72" s="1308"/>
      <c r="CZ72" s="1308"/>
      <c r="DA72" s="1308"/>
      <c r="DB72" s="1308"/>
      <c r="DC72" s="1308"/>
    </row>
    <row r="73" spans="2:107" ht="13.5" x14ac:dyDescent="0.15">
      <c r="B73" s="387"/>
      <c r="G73" s="1313"/>
      <c r="H73" s="1313"/>
      <c r="I73" s="1313"/>
      <c r="J73" s="1313"/>
      <c r="K73" s="1307"/>
      <c r="L73" s="1307"/>
      <c r="M73" s="1307"/>
      <c r="N73" s="1307"/>
      <c r="AM73" s="394"/>
      <c r="AN73" s="1309" t="s">
        <v>
587</v>
      </c>
      <c r="AO73" s="1309"/>
      <c r="AP73" s="1309"/>
      <c r="AQ73" s="1309"/>
      <c r="AR73" s="1309"/>
      <c r="AS73" s="1309"/>
      <c r="AT73" s="1309"/>
      <c r="AU73" s="1309"/>
      <c r="AV73" s="1309"/>
      <c r="AW73" s="1309"/>
      <c r="AX73" s="1309"/>
      <c r="AY73" s="1309"/>
      <c r="AZ73" s="1309"/>
      <c r="BA73" s="1309"/>
      <c r="BB73" s="1309" t="s">
        <v>
585</v>
      </c>
      <c r="BC73" s="1309"/>
      <c r="BD73" s="1309"/>
      <c r="BE73" s="1309"/>
      <c r="BF73" s="1309"/>
      <c r="BG73" s="1309"/>
      <c r="BH73" s="1309"/>
      <c r="BI73" s="1309"/>
      <c r="BJ73" s="1309"/>
      <c r="BK73" s="1309"/>
      <c r="BL73" s="1309"/>
      <c r="BM73" s="1309"/>
      <c r="BN73" s="1309"/>
      <c r="BO73" s="1309"/>
      <c r="BP73" s="1306">
        <v>
3.8</v>
      </c>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ht="13.5" x14ac:dyDescent="0.15">
      <c r="B74" s="387"/>
      <c r="G74" s="1313"/>
      <c r="H74" s="1313"/>
      <c r="I74" s="1313"/>
      <c r="J74" s="1313"/>
      <c r="K74" s="1307"/>
      <c r="L74" s="1307"/>
      <c r="M74" s="1307"/>
      <c r="N74" s="1307"/>
      <c r="AM74" s="39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x14ac:dyDescent="0.15">
      <c r="B75" s="387"/>
      <c r="G75" s="1313"/>
      <c r="H75" s="1313"/>
      <c r="I75" s="1310"/>
      <c r="J75" s="1310"/>
      <c r="K75" s="1314"/>
      <c r="L75" s="1314"/>
      <c r="M75" s="1314"/>
      <c r="N75" s="1314"/>
      <c r="AM75" s="394"/>
      <c r="AN75" s="1309"/>
      <c r="AO75" s="1309"/>
      <c r="AP75" s="1309"/>
      <c r="AQ75" s="1309"/>
      <c r="AR75" s="1309"/>
      <c r="AS75" s="1309"/>
      <c r="AT75" s="1309"/>
      <c r="AU75" s="1309"/>
      <c r="AV75" s="1309"/>
      <c r="AW75" s="1309"/>
      <c r="AX75" s="1309"/>
      <c r="AY75" s="1309"/>
      <c r="AZ75" s="1309"/>
      <c r="BA75" s="1309"/>
      <c r="BB75" s="1309" t="s">
        <v>
584</v>
      </c>
      <c r="BC75" s="1309"/>
      <c r="BD75" s="1309"/>
      <c r="BE75" s="1309"/>
      <c r="BF75" s="1309"/>
      <c r="BG75" s="1309"/>
      <c r="BH75" s="1309"/>
      <c r="BI75" s="1309"/>
      <c r="BJ75" s="1309"/>
      <c r="BK75" s="1309"/>
      <c r="BL75" s="1309"/>
      <c r="BM75" s="1309"/>
      <c r="BN75" s="1309"/>
      <c r="BO75" s="1309"/>
      <c r="BP75" s="1306">
        <v>
1.6</v>
      </c>
      <c r="BQ75" s="1306"/>
      <c r="BR75" s="1306"/>
      <c r="BS75" s="1306"/>
      <c r="BT75" s="1306"/>
      <c r="BU75" s="1306"/>
      <c r="BV75" s="1306"/>
      <c r="BW75" s="1306"/>
      <c r="BX75" s="1306">
        <v>
0.7</v>
      </c>
      <c r="BY75" s="1306"/>
      <c r="BZ75" s="1306"/>
      <c r="CA75" s="1306"/>
      <c r="CB75" s="1306"/>
      <c r="CC75" s="1306"/>
      <c r="CD75" s="1306"/>
      <c r="CE75" s="1306"/>
      <c r="CF75" s="1306">
        <v>
0.4</v>
      </c>
      <c r="CG75" s="1306"/>
      <c r="CH75" s="1306"/>
      <c r="CI75" s="1306"/>
      <c r="CJ75" s="1306"/>
      <c r="CK75" s="1306"/>
      <c r="CL75" s="1306"/>
      <c r="CM75" s="1306"/>
      <c r="CN75" s="1306">
        <v>
0.2</v>
      </c>
      <c r="CO75" s="1306"/>
      <c r="CP75" s="1306"/>
      <c r="CQ75" s="1306"/>
      <c r="CR75" s="1306"/>
      <c r="CS75" s="1306"/>
      <c r="CT75" s="1306"/>
      <c r="CU75" s="1306"/>
      <c r="CV75" s="1306">
        <v>
0.3</v>
      </c>
      <c r="CW75" s="1306"/>
      <c r="CX75" s="1306"/>
      <c r="CY75" s="1306"/>
      <c r="CZ75" s="1306"/>
      <c r="DA75" s="1306"/>
      <c r="DB75" s="1306"/>
      <c r="DC75" s="1306"/>
    </row>
    <row r="76" spans="2:107" ht="13.5" x14ac:dyDescent="0.15">
      <c r="B76" s="387"/>
      <c r="G76" s="1313"/>
      <c r="H76" s="1313"/>
      <c r="I76" s="1310"/>
      <c r="J76" s="1310"/>
      <c r="K76" s="1314"/>
      <c r="L76" s="1314"/>
      <c r="M76" s="1314"/>
      <c r="N76" s="1314"/>
      <c r="AM76" s="39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x14ac:dyDescent="0.15">
      <c r="B77" s="387"/>
      <c r="G77" s="1310"/>
      <c r="H77" s="1310"/>
      <c r="I77" s="1310"/>
      <c r="J77" s="1310"/>
      <c r="K77" s="1307"/>
      <c r="L77" s="1307"/>
      <c r="M77" s="1307"/>
      <c r="N77" s="1307"/>
      <c r="AN77" s="1308" t="s">
        <v>
586</v>
      </c>
      <c r="AO77" s="1308"/>
      <c r="AP77" s="1308"/>
      <c r="AQ77" s="1308"/>
      <c r="AR77" s="1308"/>
      <c r="AS77" s="1308"/>
      <c r="AT77" s="1308"/>
      <c r="AU77" s="1308"/>
      <c r="AV77" s="1308"/>
      <c r="AW77" s="1308"/>
      <c r="AX77" s="1308"/>
      <c r="AY77" s="1308"/>
      <c r="AZ77" s="1308"/>
      <c r="BA77" s="1308"/>
      <c r="BB77" s="1309" t="s">
        <v>
585</v>
      </c>
      <c r="BC77" s="1309"/>
      <c r="BD77" s="1309"/>
      <c r="BE77" s="1309"/>
      <c r="BF77" s="1309"/>
      <c r="BG77" s="1309"/>
      <c r="BH77" s="1309"/>
      <c r="BI77" s="1309"/>
      <c r="BJ77" s="1309"/>
      <c r="BK77" s="1309"/>
      <c r="BL77" s="1309"/>
      <c r="BM77" s="1309"/>
      <c r="BN77" s="1309"/>
      <c r="BO77" s="1309"/>
      <c r="BP77" s="1306">
        <v>
34.9</v>
      </c>
      <c r="BQ77" s="1306"/>
      <c r="BR77" s="1306"/>
      <c r="BS77" s="1306"/>
      <c r="BT77" s="1306"/>
      <c r="BU77" s="1306"/>
      <c r="BV77" s="1306"/>
      <c r="BW77" s="1306"/>
      <c r="BX77" s="1306">
        <v>
15</v>
      </c>
      <c r="BY77" s="1306"/>
      <c r="BZ77" s="1306"/>
      <c r="CA77" s="1306"/>
      <c r="CB77" s="1306"/>
      <c r="CC77" s="1306"/>
      <c r="CD77" s="1306"/>
      <c r="CE77" s="1306"/>
      <c r="CF77" s="1306">
        <v>
12.2</v>
      </c>
      <c r="CG77" s="1306"/>
      <c r="CH77" s="1306"/>
      <c r="CI77" s="1306"/>
      <c r="CJ77" s="1306"/>
      <c r="CK77" s="1306"/>
      <c r="CL77" s="1306"/>
      <c r="CM77" s="1306"/>
      <c r="CN77" s="1306">
        <v>
5</v>
      </c>
      <c r="CO77" s="1306"/>
      <c r="CP77" s="1306"/>
      <c r="CQ77" s="1306"/>
      <c r="CR77" s="1306"/>
      <c r="CS77" s="1306"/>
      <c r="CT77" s="1306"/>
      <c r="CU77" s="1306"/>
      <c r="CV77" s="1306">
        <v>
5.4</v>
      </c>
      <c r="CW77" s="1306"/>
      <c r="CX77" s="1306"/>
      <c r="CY77" s="1306"/>
      <c r="CZ77" s="1306"/>
      <c r="DA77" s="1306"/>
      <c r="DB77" s="1306"/>
      <c r="DC77" s="1306"/>
    </row>
    <row r="78" spans="2:107" ht="13.5" x14ac:dyDescent="0.15">
      <c r="B78" s="387"/>
      <c r="G78" s="1310"/>
      <c r="H78" s="1310"/>
      <c r="I78" s="1310"/>
      <c r="J78" s="1310"/>
      <c r="K78" s="1307"/>
      <c r="L78" s="1307"/>
      <c r="M78" s="1307"/>
      <c r="N78" s="1307"/>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x14ac:dyDescent="0.15">
      <c r="B79" s="387"/>
      <c r="G79" s="1310"/>
      <c r="H79" s="1310"/>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
584</v>
      </c>
      <c r="BC79" s="1309"/>
      <c r="BD79" s="1309"/>
      <c r="BE79" s="1309"/>
      <c r="BF79" s="1309"/>
      <c r="BG79" s="1309"/>
      <c r="BH79" s="1309"/>
      <c r="BI79" s="1309"/>
      <c r="BJ79" s="1309"/>
      <c r="BK79" s="1309"/>
      <c r="BL79" s="1309"/>
      <c r="BM79" s="1309"/>
      <c r="BN79" s="1309"/>
      <c r="BO79" s="1309"/>
      <c r="BP79" s="1306">
        <v>
7.2</v>
      </c>
      <c r="BQ79" s="1306"/>
      <c r="BR79" s="1306"/>
      <c r="BS79" s="1306"/>
      <c r="BT79" s="1306"/>
      <c r="BU79" s="1306"/>
      <c r="BV79" s="1306"/>
      <c r="BW79" s="1306"/>
      <c r="BX79" s="1306">
        <v>
5</v>
      </c>
      <c r="BY79" s="1306"/>
      <c r="BZ79" s="1306"/>
      <c r="CA79" s="1306"/>
      <c r="CB79" s="1306"/>
      <c r="CC79" s="1306"/>
      <c r="CD79" s="1306"/>
      <c r="CE79" s="1306"/>
      <c r="CF79" s="1306">
        <v>
4.8</v>
      </c>
      <c r="CG79" s="1306"/>
      <c r="CH79" s="1306"/>
      <c r="CI79" s="1306"/>
      <c r="CJ79" s="1306"/>
      <c r="CK79" s="1306"/>
      <c r="CL79" s="1306"/>
      <c r="CM79" s="1306"/>
      <c r="CN79" s="1306">
        <v>
4.5</v>
      </c>
      <c r="CO79" s="1306"/>
      <c r="CP79" s="1306"/>
      <c r="CQ79" s="1306"/>
      <c r="CR79" s="1306"/>
      <c r="CS79" s="1306"/>
      <c r="CT79" s="1306"/>
      <c r="CU79" s="1306"/>
      <c r="CV79" s="1306">
        <v>
4.2</v>
      </c>
      <c r="CW79" s="1306"/>
      <c r="CX79" s="1306"/>
      <c r="CY79" s="1306"/>
      <c r="CZ79" s="1306"/>
      <c r="DA79" s="1306"/>
      <c r="DB79" s="1306"/>
      <c r="DC79" s="1306"/>
    </row>
    <row r="80" spans="2:107" ht="13.5" x14ac:dyDescent="0.15">
      <c r="B80" s="387"/>
      <c r="G80" s="1310"/>
      <c r="H80" s="1310"/>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lG2efC0KgukhFLxOiliKMwuniR+PkvqdL8KdW0cGnA+aDIOQSrKILPDOMZ4TNwO5w+cHZ5r7hLvRozqyRPetsg==" saltValue="2HAt/tBfJnSc2oEQge2OR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N43" sqref="AN43:DC4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
492</v>
      </c>
    </row>
  </sheetData>
  <sheetProtection algorithmName="SHA-512" hashValue="NusuciIfTcL6pojO1V0k04aW9ApyyYX+2IqqJajr8zrO0iEtKD4fhHOg6wQ2IjCYwVH+akEn7YuLzMeKl1RTXA==" saltValue="NCTGr0rJGHyCYgDWOUGxG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N43" sqref="AN43:DC47"/>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
492</v>
      </c>
    </row>
  </sheetData>
  <sheetProtection algorithmName="SHA-512" hashValue="opxS79uDzxH14rKnVIs5+wbvIzoVG5ksy0qC1BseSZTazAHfK9wOKaY4EqGJIAbu8Qim+Wb6zbGEmBm04S7JLA==" saltValue="9bpiBoXVPmFAanz1VJLXV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
52</v>
      </c>
      <c r="E2" s="154"/>
      <c r="F2" s="155" t="s">
        <v>
543</v>
      </c>
      <c r="G2" s="156"/>
      <c r="H2" s="157"/>
    </row>
    <row r="3" spans="1:8" x14ac:dyDescent="0.15">
      <c r="A3" s="153" t="s">
        <v>
536</v>
      </c>
      <c r="B3" s="158"/>
      <c r="C3" s="159"/>
      <c r="D3" s="160">
        <v>
14687</v>
      </c>
      <c r="E3" s="161"/>
      <c r="F3" s="162">
        <v>
58051</v>
      </c>
      <c r="G3" s="163"/>
      <c r="H3" s="164"/>
    </row>
    <row r="4" spans="1:8" x14ac:dyDescent="0.15">
      <c r="A4" s="165"/>
      <c r="B4" s="166"/>
      <c r="C4" s="167"/>
      <c r="D4" s="168">
        <v>
9681</v>
      </c>
      <c r="E4" s="169"/>
      <c r="F4" s="170">
        <v>
32143</v>
      </c>
      <c r="G4" s="171"/>
      <c r="H4" s="172"/>
    </row>
    <row r="5" spans="1:8" x14ac:dyDescent="0.15">
      <c r="A5" s="153" t="s">
        <v>
538</v>
      </c>
      <c r="B5" s="158"/>
      <c r="C5" s="159"/>
      <c r="D5" s="160">
        <v>
16673</v>
      </c>
      <c r="E5" s="161"/>
      <c r="F5" s="162">
        <v>
40879</v>
      </c>
      <c r="G5" s="163"/>
      <c r="H5" s="164"/>
    </row>
    <row r="6" spans="1:8" x14ac:dyDescent="0.15">
      <c r="A6" s="165"/>
      <c r="B6" s="166"/>
      <c r="C6" s="167"/>
      <c r="D6" s="168">
        <v>
10627</v>
      </c>
      <c r="E6" s="169"/>
      <c r="F6" s="170">
        <v>
24087</v>
      </c>
      <c r="G6" s="171"/>
      <c r="H6" s="172"/>
    </row>
    <row r="7" spans="1:8" x14ac:dyDescent="0.15">
      <c r="A7" s="153" t="s">
        <v>
539</v>
      </c>
      <c r="B7" s="158"/>
      <c r="C7" s="159"/>
      <c r="D7" s="160">
        <v>
20511</v>
      </c>
      <c r="E7" s="161"/>
      <c r="F7" s="162">
        <v>
42651</v>
      </c>
      <c r="G7" s="163"/>
      <c r="H7" s="164"/>
    </row>
    <row r="8" spans="1:8" x14ac:dyDescent="0.15">
      <c r="A8" s="165"/>
      <c r="B8" s="166"/>
      <c r="C8" s="167"/>
      <c r="D8" s="168">
        <v>
9367</v>
      </c>
      <c r="E8" s="169"/>
      <c r="F8" s="170">
        <v>
22675</v>
      </c>
      <c r="G8" s="171"/>
      <c r="H8" s="172"/>
    </row>
    <row r="9" spans="1:8" x14ac:dyDescent="0.15">
      <c r="A9" s="153" t="s">
        <v>
540</v>
      </c>
      <c r="B9" s="158"/>
      <c r="C9" s="159"/>
      <c r="D9" s="160">
        <v>
29610</v>
      </c>
      <c r="E9" s="161"/>
      <c r="F9" s="162">
        <v>
43226</v>
      </c>
      <c r="G9" s="163"/>
      <c r="H9" s="164"/>
    </row>
    <row r="10" spans="1:8" x14ac:dyDescent="0.15">
      <c r="A10" s="165"/>
      <c r="B10" s="166"/>
      <c r="C10" s="167"/>
      <c r="D10" s="168">
        <v>
15422</v>
      </c>
      <c r="E10" s="169"/>
      <c r="F10" s="170">
        <v>
22622</v>
      </c>
      <c r="G10" s="171"/>
      <c r="H10" s="172"/>
    </row>
    <row r="11" spans="1:8" x14ac:dyDescent="0.15">
      <c r="A11" s="153" t="s">
        <v>
541</v>
      </c>
      <c r="B11" s="158"/>
      <c r="C11" s="159"/>
      <c r="D11" s="160">
        <v>
22238</v>
      </c>
      <c r="E11" s="161"/>
      <c r="F11" s="162">
        <v>
42836</v>
      </c>
      <c r="G11" s="163"/>
      <c r="H11" s="164"/>
    </row>
    <row r="12" spans="1:8" x14ac:dyDescent="0.15">
      <c r="A12" s="165"/>
      <c r="B12" s="166"/>
      <c r="C12" s="173"/>
      <c r="D12" s="168">
        <v>
15352</v>
      </c>
      <c r="E12" s="169"/>
      <c r="F12" s="170">
        <v>
22936</v>
      </c>
      <c r="G12" s="171"/>
      <c r="H12" s="172"/>
    </row>
    <row r="13" spans="1:8" x14ac:dyDescent="0.15">
      <c r="A13" s="153"/>
      <c r="B13" s="158"/>
      <c r="C13" s="174"/>
      <c r="D13" s="175">
        <v>
20744</v>
      </c>
      <c r="E13" s="176"/>
      <c r="F13" s="177">
        <v>
45529</v>
      </c>
      <c r="G13" s="178"/>
      <c r="H13" s="164"/>
    </row>
    <row r="14" spans="1:8" x14ac:dyDescent="0.15">
      <c r="A14" s="165"/>
      <c r="B14" s="166"/>
      <c r="C14" s="167"/>
      <c r="D14" s="168">
        <v>
12090</v>
      </c>
      <c r="E14" s="169"/>
      <c r="F14" s="170">
        <v>
24893</v>
      </c>
      <c r="G14" s="171"/>
      <c r="H14" s="172"/>
    </row>
    <row r="17" spans="1:11" x14ac:dyDescent="0.15">
      <c r="A17" s="149" t="s">
        <v>
53</v>
      </c>
    </row>
    <row r="18" spans="1:11" x14ac:dyDescent="0.15">
      <c r="A18" s="179"/>
      <c r="B18" s="179" t="str">
        <f>
実質収支比率等に係る経年分析!F$46</f>
        <v>
H27</v>
      </c>
      <c r="C18" s="179" t="str">
        <f>
実質収支比率等に係る経年分析!G$46</f>
        <v>
H28</v>
      </c>
      <c r="D18" s="179" t="str">
        <f>
実質収支比率等に係る経年分析!H$46</f>
        <v>
H29</v>
      </c>
      <c r="E18" s="179" t="str">
        <f>
実質収支比率等に係る経年分析!I$46</f>
        <v>
H30</v>
      </c>
      <c r="F18" s="179" t="str">
        <f>
実質収支比率等に係る経年分析!J$46</f>
        <v>
R01</v>
      </c>
    </row>
    <row r="19" spans="1:11" x14ac:dyDescent="0.15">
      <c r="A19" s="179" t="s">
        <v>
54</v>
      </c>
      <c r="B19" s="179">
        <f>
ROUND(VALUE(SUBSTITUTE(実質収支比率等に係る経年分析!F$48,"▲","-")),2)</f>
        <v>
5.34</v>
      </c>
      <c r="C19" s="179">
        <f>
ROUND(VALUE(SUBSTITUTE(実質収支比率等に係る経年分析!G$48,"▲","-")),2)</f>
        <v>
2.5099999999999998</v>
      </c>
      <c r="D19" s="179">
        <f>
ROUND(VALUE(SUBSTITUTE(実質収支比率等に係る経年分析!H$48,"▲","-")),2)</f>
        <v>
3.04</v>
      </c>
      <c r="E19" s="179">
        <f>
ROUND(VALUE(SUBSTITUTE(実質収支比率等に係る経年分析!I$48,"▲","-")),2)</f>
        <v>
8.09</v>
      </c>
      <c r="F19" s="179">
        <f>
ROUND(VALUE(SUBSTITUTE(実質収支比率等に係る経年分析!J$48,"▲","-")),2)</f>
        <v>
7.63</v>
      </c>
    </row>
    <row r="20" spans="1:11" x14ac:dyDescent="0.15">
      <c r="A20" s="179" t="s">
        <v>
55</v>
      </c>
      <c r="B20" s="179">
        <f>
ROUND(VALUE(SUBSTITUTE(実質収支比率等に係る経年分析!F$47,"▲","-")),2)</f>
        <v>
16.75</v>
      </c>
      <c r="C20" s="179">
        <f>
ROUND(VALUE(SUBSTITUTE(実質収支比率等に係る経年分析!G$47,"▲","-")),2)</f>
        <v>
19.41</v>
      </c>
      <c r="D20" s="179">
        <f>
ROUND(VALUE(SUBSTITUTE(実質収支比率等に係る経年分析!H$47,"▲","-")),2)</f>
        <v>
20.5</v>
      </c>
      <c r="E20" s="179">
        <f>
ROUND(VALUE(SUBSTITUTE(実質収支比率等に係る経年分析!I$47,"▲","-")),2)</f>
        <v>
15.4</v>
      </c>
      <c r="F20" s="179">
        <f>
ROUND(VALUE(SUBSTITUTE(実質収支比率等に係る経年分析!J$47,"▲","-")),2)</f>
        <v>
13.38</v>
      </c>
    </row>
    <row r="21" spans="1:11" x14ac:dyDescent="0.15">
      <c r="A21" s="179" t="s">
        <v>
56</v>
      </c>
      <c r="B21" s="179">
        <f>
IF(ISNUMBER(VALUE(SUBSTITUTE(実質収支比率等に係る経年分析!F$49,"▲","-"))),ROUND(VALUE(SUBSTITUTE(実質収支比率等に係る経年分析!F$49,"▲","-")),2),NA())</f>
        <v>
3</v>
      </c>
      <c r="C21" s="179">
        <f>
IF(ISNUMBER(VALUE(SUBSTITUTE(実質収支比率等に係る経年分析!G$49,"▲","-"))),ROUND(VALUE(SUBSTITUTE(実質収支比率等に係る経年分析!G$49,"▲","-")),2),NA())</f>
        <v>
-0.04</v>
      </c>
      <c r="D21" s="179">
        <f>
IF(ISNUMBER(VALUE(SUBSTITUTE(実質収支比率等に係る経年分析!H$49,"▲","-"))),ROUND(VALUE(SUBSTITUTE(実質収支比率等に係る経年分析!H$49,"▲","-")),2),NA())</f>
        <v>
1.8</v>
      </c>
      <c r="E21" s="179">
        <f>
IF(ISNUMBER(VALUE(SUBSTITUTE(実質収支比率等に係る経年分析!I$49,"▲","-"))),ROUND(VALUE(SUBSTITUTE(実質収支比率等に係る経年分析!I$49,"▲","-")),2),NA())</f>
        <v>
0.13</v>
      </c>
      <c r="F21" s="179">
        <f>
IF(ISNUMBER(VALUE(SUBSTITUTE(実質収支比率等に係る経年分析!J$49,"▲","-"))),ROUND(VALUE(SUBSTITUTE(実質収支比率等に係る経年分析!J$49,"▲","-")),2),NA())</f>
        <v>
-2.61</v>
      </c>
    </row>
    <row r="24" spans="1:11" x14ac:dyDescent="0.15">
      <c r="A24" s="149" t="s">
        <v>
57</v>
      </c>
    </row>
    <row r="25" spans="1:11" x14ac:dyDescent="0.15">
      <c r="A25" s="180"/>
      <c r="B25" s="180" t="str">
        <f>
連結実質赤字比率に係る赤字・黒字の構成分析!F$33</f>
        <v>
H27</v>
      </c>
      <c r="C25" s="180"/>
      <c r="D25" s="180" t="str">
        <f>
連結実質赤字比率に係る赤字・黒字の構成分析!G$33</f>
        <v>
H28</v>
      </c>
      <c r="E25" s="180"/>
      <c r="F25" s="180" t="str">
        <f>
連結実質赤字比率に係る赤字・黒字の構成分析!H$33</f>
        <v>
H29</v>
      </c>
      <c r="G25" s="180"/>
      <c r="H25" s="180" t="str">
        <f>
連結実質赤字比率に係る赤字・黒字の構成分析!I$33</f>
        <v>
H30</v>
      </c>
      <c r="I25" s="180"/>
      <c r="J25" s="180" t="str">
        <f>
連結実質赤字比率に係る赤字・黒字の構成分析!J$33</f>
        <v>
R01</v>
      </c>
      <c r="K25" s="180"/>
    </row>
    <row r="26" spans="1:11" x14ac:dyDescent="0.15">
      <c r="A26" s="180"/>
      <c r="B26" s="180" t="s">
        <v>
58</v>
      </c>
      <c r="C26" s="180" t="s">
        <v>
59</v>
      </c>
      <c r="D26" s="180" t="s">
        <v>
58</v>
      </c>
      <c r="E26" s="180" t="s">
        <v>
59</v>
      </c>
      <c r="F26" s="180" t="s">
        <v>
58</v>
      </c>
      <c r="G26" s="180" t="s">
        <v>
59</v>
      </c>
      <c r="H26" s="180" t="s">
        <v>
58</v>
      </c>
      <c r="I26" s="180" t="s">
        <v>
59</v>
      </c>
      <c r="J26" s="180" t="s">
        <v>
58</v>
      </c>
      <c r="K26" s="180" t="s">
        <v>
59</v>
      </c>
    </row>
    <row r="27" spans="1:11" x14ac:dyDescent="0.15">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15">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15">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15">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15">
      <c r="A31" s="180" t="e">
        <f>
IF(連結実質赤字比率に係る赤字・黒字の構成分析!C$39="",NA(),連結実質赤字比率に係る赤字・黒字の構成分析!C$39)</f>
        <v>
#N/A</v>
      </c>
      <c r="B31" s="180" t="e">
        <f>
IF(ROUND(VALUE(SUBSTITUTE(連結実質赤字比率に係る赤字・黒字の構成分析!F$39,"▲", "-")), 2) &lt; 0, ABS(ROUND(VALUE(SUBSTITUTE(連結実質赤字比率に係る赤字・黒字の構成分析!F$39,"▲", "-")), 2)), NA())</f>
        <v>
#VALUE!</v>
      </c>
      <c r="C31" s="180" t="e">
        <f>
IF(ROUND(VALUE(SUBSTITUTE(連結実質赤字比率に係る赤字・黒字の構成分析!F$39,"▲", "-")), 2) &gt;= 0, ABS(ROUND(VALUE(SUBSTITUTE(連結実質赤字比率に係る赤字・黒字の構成分析!F$39,"▲", "-")), 2)), NA())</f>
        <v>
#VALUE!</v>
      </c>
      <c r="D31" s="180" t="e">
        <f>
IF(ROUND(VALUE(SUBSTITUTE(連結実質赤字比率に係る赤字・黒字の構成分析!G$39,"▲", "-")), 2) &lt; 0, ABS(ROUND(VALUE(SUBSTITUTE(連結実質赤字比率に係る赤字・黒字の構成分析!G$39,"▲", "-")), 2)), NA())</f>
        <v>
#VALUE!</v>
      </c>
      <c r="E31" s="180" t="e">
        <f>
IF(ROUND(VALUE(SUBSTITUTE(連結実質赤字比率に係る赤字・黒字の構成分析!G$39,"▲", "-")), 2) &gt;= 0, ABS(ROUND(VALUE(SUBSTITUTE(連結実質赤字比率に係る赤字・黒字の構成分析!G$39,"▲", "-")), 2)), NA())</f>
        <v>
#VALUE!</v>
      </c>
      <c r="F31" s="180" t="e">
        <f>
IF(ROUND(VALUE(SUBSTITUTE(連結実質赤字比率に係る赤字・黒字の構成分析!H$39,"▲", "-")), 2) &lt; 0, ABS(ROUND(VALUE(SUBSTITUTE(連結実質赤字比率に係る赤字・黒字の構成分析!H$39,"▲", "-")), 2)), NA())</f>
        <v>
#VALUE!</v>
      </c>
      <c r="G31" s="180" t="e">
        <f>
IF(ROUND(VALUE(SUBSTITUTE(連結実質赤字比率に係る赤字・黒字の構成分析!H$39,"▲", "-")), 2) &gt;= 0, ABS(ROUND(VALUE(SUBSTITUTE(連結実質赤字比率に係る赤字・黒字の構成分析!H$39,"▲", "-")), 2)), NA())</f>
        <v>
#VALUE!</v>
      </c>
      <c r="H31" s="180" t="e">
        <f>
IF(ROUND(VALUE(SUBSTITUTE(連結実質赤字比率に係る赤字・黒字の構成分析!I$39,"▲", "-")), 2) &lt; 0, ABS(ROUND(VALUE(SUBSTITUTE(連結実質赤字比率に係る赤字・黒字の構成分析!I$39,"▲", "-")), 2)), NA())</f>
        <v>
#VALUE!</v>
      </c>
      <c r="I31" s="180" t="e">
        <f>
IF(ROUND(VALUE(SUBSTITUTE(連結実質赤字比率に係る赤字・黒字の構成分析!I$39,"▲", "-")), 2) &gt;= 0, ABS(ROUND(VALUE(SUBSTITUTE(連結実質赤字比率に係る赤字・黒字の構成分析!I$39,"▲", "-")), 2)), NA())</f>
        <v>
#VALUE!</v>
      </c>
      <c r="J31" s="180" t="e">
        <f>
IF(ROUND(VALUE(SUBSTITUTE(連結実質赤字比率に係る赤字・黒字の構成分析!J$39,"▲", "-")), 2) &lt; 0, ABS(ROUND(VALUE(SUBSTITUTE(連結実質赤字比率に係る赤字・黒字の構成分析!J$39,"▲", "-")), 2)), NA())</f>
        <v>
#VALUE!</v>
      </c>
      <c r="K31" s="180" t="e">
        <f>
IF(ROUND(VALUE(SUBSTITUTE(連結実質赤字比率に係る赤字・黒字の構成分析!J$39,"▲", "-")), 2) &gt;= 0, ABS(ROUND(VALUE(SUBSTITUTE(連結実質赤字比率に係る赤字・黒字の構成分析!J$39,"▲", "-")), 2)), NA())</f>
        <v>
#VALUE!</v>
      </c>
    </row>
    <row r="32" spans="1:11" x14ac:dyDescent="0.15">
      <c r="A32" s="180" t="str">
        <f>
IF(連結実質赤字比率に係る赤字・黒字の構成分析!C$38="",NA(),連結実質赤字比率に係る赤字・黒字の構成分析!C$38)</f>
        <v>
介護保険事業会計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0.47</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1.48</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0.31</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0.67</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0.08</v>
      </c>
    </row>
    <row r="33" spans="1:16" x14ac:dyDescent="0.15">
      <c r="A33" s="180" t="str">
        <f>
IF(連結実質赤字比率に係る赤字・黒字の構成分析!C$37="",NA(),連結実質赤字比率に係る赤字・黒字の構成分析!C$37)</f>
        <v>
国民健康保険事業会計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1.57</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1.57</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1.99</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0.51</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0.24</v>
      </c>
    </row>
    <row r="34" spans="1:16" x14ac:dyDescent="0.15">
      <c r="A34" s="180" t="str">
        <f>
IF(連結実質赤字比率に係る赤字・黒字の構成分析!C$36="",NA(),連結実質赤字比率に係る赤字・黒字の構成分析!C$36)</f>
        <v>
後期高齢者医療事業会計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0.04</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0.08</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0.04</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0.1</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0.44</v>
      </c>
    </row>
    <row r="35" spans="1:16" x14ac:dyDescent="0.15">
      <c r="A35" s="180" t="str">
        <f>
IF(連結実質赤字比率に係る赤字・黒字の構成分析!C$35="",NA(),連結実質赤字比率に係る赤字・黒字の構成分析!C$35)</f>
        <v>
下水道事業特別会計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0.83</v>
      </c>
    </row>
    <row r="36" spans="1:16" x14ac:dyDescent="0.15">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5.34</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2.5</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3.04</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8.09</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7.62</v>
      </c>
    </row>
    <row r="39" spans="1:16" x14ac:dyDescent="0.15">
      <c r="A39" s="149" t="s">
        <v>
60</v>
      </c>
    </row>
    <row r="40" spans="1:16" x14ac:dyDescent="0.15">
      <c r="A40" s="181"/>
      <c r="B40" s="181" t="str">
        <f>
'実質公債費比率（分子）の構造'!K$44</f>
        <v>
H27</v>
      </c>
      <c r="C40" s="181"/>
      <c r="D40" s="181"/>
      <c r="E40" s="181" t="str">
        <f>
'実質公債費比率（分子）の構造'!L$44</f>
        <v>
H28</v>
      </c>
      <c r="F40" s="181"/>
      <c r="G40" s="181"/>
      <c r="H40" s="181" t="str">
        <f>
'実質公債費比率（分子）の構造'!M$44</f>
        <v>
H29</v>
      </c>
      <c r="I40" s="181"/>
      <c r="J40" s="181"/>
      <c r="K40" s="181" t="str">
        <f>
'実質公債費比率（分子）の構造'!N$44</f>
        <v>
H30</v>
      </c>
      <c r="L40" s="181"/>
      <c r="M40" s="181"/>
      <c r="N40" s="181" t="str">
        <f>
'実質公債費比率（分子）の構造'!O$44</f>
        <v>
R01</v>
      </c>
      <c r="O40" s="181"/>
      <c r="P40" s="181"/>
    </row>
    <row r="41" spans="1:16" x14ac:dyDescent="0.15">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15">
      <c r="A42" s="181" t="s">
        <v>
63</v>
      </c>
      <c r="B42" s="181"/>
      <c r="C42" s="181"/>
      <c r="D42" s="181">
        <f>
'実質公債費比率（分子）の構造'!K$52</f>
        <v>
3365</v>
      </c>
      <c r="E42" s="181"/>
      <c r="F42" s="181"/>
      <c r="G42" s="181">
        <f>
'実質公債費比率（分子）の構造'!L$52</f>
        <v>
3350</v>
      </c>
      <c r="H42" s="181"/>
      <c r="I42" s="181"/>
      <c r="J42" s="181">
        <f>
'実質公債費比率（分子）の構造'!M$52</f>
        <v>
3241</v>
      </c>
      <c r="K42" s="181"/>
      <c r="L42" s="181"/>
      <c r="M42" s="181">
        <f>
'実質公債費比率（分子）の構造'!N$52</f>
        <v>
3085</v>
      </c>
      <c r="N42" s="181"/>
      <c r="O42" s="181"/>
      <c r="P42" s="181">
        <f>
'実質公債費比率（分子）の構造'!O$52</f>
        <v>
2841</v>
      </c>
    </row>
    <row r="43" spans="1:16" x14ac:dyDescent="0.15">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15">
      <c r="A44" s="181" t="s">
        <v>
65</v>
      </c>
      <c r="B44" s="181" t="str">
        <f>
'実質公債費比率（分子）の構造'!K$50</f>
        <v>
-</v>
      </c>
      <c r="C44" s="181"/>
      <c r="D44" s="181"/>
      <c r="E44" s="181" t="str">
        <f>
'実質公債費比率（分子）の構造'!L$50</f>
        <v>
-</v>
      </c>
      <c r="F44" s="181"/>
      <c r="G44" s="181"/>
      <c r="H44" s="181" t="str">
        <f>
'実質公債費比率（分子）の構造'!M$50</f>
        <v>
-</v>
      </c>
      <c r="I44" s="181"/>
      <c r="J44" s="181"/>
      <c r="K44" s="181" t="str">
        <f>
'実質公債費比率（分子）の構造'!N$50</f>
        <v>
-</v>
      </c>
      <c r="L44" s="181"/>
      <c r="M44" s="181"/>
      <c r="N44" s="181" t="str">
        <f>
'実質公債費比率（分子）の構造'!O$50</f>
        <v>
-</v>
      </c>
      <c r="O44" s="181"/>
      <c r="P44" s="181"/>
    </row>
    <row r="45" spans="1:16" x14ac:dyDescent="0.15">
      <c r="A45" s="181" t="s">
        <v>
66</v>
      </c>
      <c r="B45" s="181">
        <f>
'実質公債費比率（分子）の構造'!K$49</f>
        <v>
134</v>
      </c>
      <c r="C45" s="181"/>
      <c r="D45" s="181"/>
      <c r="E45" s="181">
        <f>
'実質公債費比率（分子）の構造'!L$49</f>
        <v>
122</v>
      </c>
      <c r="F45" s="181"/>
      <c r="G45" s="181"/>
      <c r="H45" s="181">
        <f>
'実質公債費比率（分子）の構造'!M$49</f>
        <v>
111</v>
      </c>
      <c r="I45" s="181"/>
      <c r="J45" s="181"/>
      <c r="K45" s="181">
        <f>
'実質公債費比率（分子）の構造'!N$49</f>
        <v>
100</v>
      </c>
      <c r="L45" s="181"/>
      <c r="M45" s="181"/>
      <c r="N45" s="181">
        <f>
'実質公債費比率（分子）の構造'!O$49</f>
        <v>
93</v>
      </c>
      <c r="O45" s="181"/>
      <c r="P45" s="181"/>
    </row>
    <row r="46" spans="1:16" x14ac:dyDescent="0.15">
      <c r="A46" s="181" t="s">
        <v>
67</v>
      </c>
      <c r="B46" s="181">
        <f>
'実質公債費比率（分子）の構造'!K$48</f>
        <v>
815</v>
      </c>
      <c r="C46" s="181"/>
      <c r="D46" s="181"/>
      <c r="E46" s="181">
        <f>
'実質公債費比率（分子）の構造'!L$48</f>
        <v>
752</v>
      </c>
      <c r="F46" s="181"/>
      <c r="G46" s="181"/>
      <c r="H46" s="181">
        <f>
'実質公債費比率（分子）の構造'!M$48</f>
        <v>
673</v>
      </c>
      <c r="I46" s="181"/>
      <c r="J46" s="181"/>
      <c r="K46" s="181">
        <f>
'実質公債費比率（分子）の構造'!N$48</f>
        <v>
586</v>
      </c>
      <c r="L46" s="181"/>
      <c r="M46" s="181"/>
      <c r="N46" s="181">
        <f>
'実質公債費比率（分子）の構造'!O$48</f>
        <v>
503</v>
      </c>
      <c r="O46" s="181"/>
      <c r="P46" s="181"/>
    </row>
    <row r="47" spans="1:16" x14ac:dyDescent="0.15">
      <c r="A47" s="181" t="s">
        <v>
68</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15">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15">
      <c r="A49" s="181" t="s">
        <v>
70</v>
      </c>
      <c r="B49" s="181">
        <f>
'実質公債費比率（分子）の構造'!K$45</f>
        <v>
2631</v>
      </c>
      <c r="C49" s="181"/>
      <c r="D49" s="181"/>
      <c r="E49" s="181">
        <f>
'実質公債費比率（分子）の構造'!L$45</f>
        <v>
2471</v>
      </c>
      <c r="F49" s="181"/>
      <c r="G49" s="181"/>
      <c r="H49" s="181">
        <f>
'実質公債費比率（分子）の構造'!M$45</f>
        <v>
2525</v>
      </c>
      <c r="I49" s="181"/>
      <c r="J49" s="181"/>
      <c r="K49" s="181">
        <f>
'実質公債費比率（分子）の構造'!N$45</f>
        <v>
2505</v>
      </c>
      <c r="L49" s="181"/>
      <c r="M49" s="181"/>
      <c r="N49" s="181">
        <f>
'実質公債費比率（分子）の構造'!O$45</f>
        <v>
2273</v>
      </c>
      <c r="O49" s="181"/>
      <c r="P49" s="181"/>
    </row>
    <row r="50" spans="1:16" x14ac:dyDescent="0.15">
      <c r="A50" s="181" t="s">
        <v>
71</v>
      </c>
      <c r="B50" s="181" t="e">
        <f>
NA()</f>
        <v>
#N/A</v>
      </c>
      <c r="C50" s="181">
        <f>
IF(ISNUMBER('実質公債費比率（分子）の構造'!K$53),'実質公債費比率（分子）の構造'!K$53,NA())</f>
        <v>
215</v>
      </c>
      <c r="D50" s="181" t="e">
        <f>
NA()</f>
        <v>
#N/A</v>
      </c>
      <c r="E50" s="181" t="e">
        <f>
NA()</f>
        <v>
#N/A</v>
      </c>
      <c r="F50" s="181">
        <f>
IF(ISNUMBER('実質公債費比率（分子）の構造'!L$53),'実質公債費比率（分子）の構造'!L$53,NA())</f>
        <v>
-5</v>
      </c>
      <c r="G50" s="181" t="e">
        <f>
NA()</f>
        <v>
#N/A</v>
      </c>
      <c r="H50" s="181" t="e">
        <f>
NA()</f>
        <v>
#N/A</v>
      </c>
      <c r="I50" s="181">
        <f>
IF(ISNUMBER('実質公債費比率（分子）の構造'!M$53),'実質公債費比率（分子）の構造'!M$53,NA())</f>
        <v>
68</v>
      </c>
      <c r="J50" s="181" t="e">
        <f>
NA()</f>
        <v>
#N/A</v>
      </c>
      <c r="K50" s="181" t="e">
        <f>
NA()</f>
        <v>
#N/A</v>
      </c>
      <c r="L50" s="181">
        <f>
IF(ISNUMBER('実質公債費比率（分子）の構造'!N$53),'実質公債費比率（分子）の構造'!N$53,NA())</f>
        <v>
106</v>
      </c>
      <c r="M50" s="181" t="e">
        <f>
NA()</f>
        <v>
#N/A</v>
      </c>
      <c r="N50" s="181" t="e">
        <f>
NA()</f>
        <v>
#N/A</v>
      </c>
      <c r="O50" s="181">
        <f>
IF(ISNUMBER('実質公債費比率（分子）の構造'!O$53),'実質公債費比率（分子）の構造'!O$53,NA())</f>
        <v>
28</v>
      </c>
      <c r="P50" s="181" t="e">
        <f>
NA()</f>
        <v>
#N/A</v>
      </c>
    </row>
    <row r="53" spans="1:16" x14ac:dyDescent="0.15">
      <c r="A53" s="149" t="s">
        <v>
72</v>
      </c>
    </row>
    <row r="54" spans="1:16" x14ac:dyDescent="0.15">
      <c r="A54" s="180"/>
      <c r="B54" s="180" t="str">
        <f>
'将来負担比率（分子）の構造'!I$40</f>
        <v>
H27</v>
      </c>
      <c r="C54" s="180"/>
      <c r="D54" s="180"/>
      <c r="E54" s="180" t="str">
        <f>
'将来負担比率（分子）の構造'!J$40</f>
        <v>
H28</v>
      </c>
      <c r="F54" s="180"/>
      <c r="G54" s="180"/>
      <c r="H54" s="180" t="str">
        <f>
'将来負担比率（分子）の構造'!K$40</f>
        <v>
H29</v>
      </c>
      <c r="I54" s="180"/>
      <c r="J54" s="180"/>
      <c r="K54" s="180" t="str">
        <f>
'将来負担比率（分子）の構造'!L$40</f>
        <v>
H30</v>
      </c>
      <c r="L54" s="180"/>
      <c r="M54" s="180"/>
      <c r="N54" s="180" t="str">
        <f>
'将来負担比率（分子）の構造'!M$40</f>
        <v>
R01</v>
      </c>
      <c r="O54" s="180"/>
      <c r="P54" s="180"/>
    </row>
    <row r="55" spans="1:16" x14ac:dyDescent="0.15">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15">
      <c r="A56" s="180" t="s">
        <v>
43</v>
      </c>
      <c r="B56" s="180"/>
      <c r="C56" s="180"/>
      <c r="D56" s="180">
        <f>
'将来負担比率（分子）の構造'!I$52</f>
        <v>
25199</v>
      </c>
      <c r="E56" s="180"/>
      <c r="F56" s="180"/>
      <c r="G56" s="180">
        <f>
'将来負担比率（分子）の構造'!J$52</f>
        <v>
24751</v>
      </c>
      <c r="H56" s="180"/>
      <c r="I56" s="180"/>
      <c r="J56" s="180">
        <f>
'将来負担比率（分子）の構造'!K$52</f>
        <v>
24560</v>
      </c>
      <c r="K56" s="180"/>
      <c r="L56" s="180"/>
      <c r="M56" s="180">
        <f>
'将来負担比率（分子）の構造'!L$52</f>
        <v>
24417</v>
      </c>
      <c r="N56" s="180"/>
      <c r="O56" s="180"/>
      <c r="P56" s="180">
        <f>
'将来負担比率（分子）の構造'!M$52</f>
        <v>
24112</v>
      </c>
    </row>
    <row r="57" spans="1:16" x14ac:dyDescent="0.15">
      <c r="A57" s="180" t="s">
        <v>
42</v>
      </c>
      <c r="B57" s="180"/>
      <c r="C57" s="180"/>
      <c r="D57" s="180">
        <f>
'将来負担比率（分子）の構造'!I$51</f>
        <v>
5414</v>
      </c>
      <c r="E57" s="180"/>
      <c r="F57" s="180"/>
      <c r="G57" s="180">
        <f>
'将来負担比率（分子）の構造'!J$51</f>
        <v>
5185</v>
      </c>
      <c r="H57" s="180"/>
      <c r="I57" s="180"/>
      <c r="J57" s="180">
        <f>
'将来負担比率（分子）の構造'!K$51</f>
        <v>
4726</v>
      </c>
      <c r="K57" s="180"/>
      <c r="L57" s="180"/>
      <c r="M57" s="180">
        <f>
'将来負担比率（分子）の構造'!L$51</f>
        <v>
3962</v>
      </c>
      <c r="N57" s="180"/>
      <c r="O57" s="180"/>
      <c r="P57" s="180">
        <f>
'将来負担比率（分子）の構造'!M$51</f>
        <v>
3567</v>
      </c>
    </row>
    <row r="58" spans="1:16" x14ac:dyDescent="0.15">
      <c r="A58" s="180" t="s">
        <v>
41</v>
      </c>
      <c r="B58" s="180"/>
      <c r="C58" s="180"/>
      <c r="D58" s="180">
        <f>
'将来負担比率（分子）の構造'!I$50</f>
        <v>
6251</v>
      </c>
      <c r="E58" s="180"/>
      <c r="F58" s="180"/>
      <c r="G58" s="180">
        <f>
'将来負担比率（分子）の構造'!J$50</f>
        <v>
7209</v>
      </c>
      <c r="H58" s="180"/>
      <c r="I58" s="180"/>
      <c r="J58" s="180">
        <f>
'将来負担比率（分子）の構造'!K$50</f>
        <v>
7779</v>
      </c>
      <c r="K58" s="180"/>
      <c r="L58" s="180"/>
      <c r="M58" s="180">
        <f>
'将来負担比率（分子）の構造'!L$50</f>
        <v>
6836</v>
      </c>
      <c r="N58" s="180"/>
      <c r="O58" s="180"/>
      <c r="P58" s="180">
        <f>
'将来負担比率（分子）の構造'!M$50</f>
        <v>
6919</v>
      </c>
    </row>
    <row r="59" spans="1:16" x14ac:dyDescent="0.15">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15">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15">
      <c r="A61" s="180" t="s">
        <v>
36</v>
      </c>
      <c r="B61" s="180">
        <f>
'将来負担比率（分子）の構造'!I$46</f>
        <v>
163</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15">
      <c r="A62" s="180" t="s">
        <v>
35</v>
      </c>
      <c r="B62" s="180">
        <f>
'将来負担比率（分子）の構造'!I$45</f>
        <v>
6183</v>
      </c>
      <c r="C62" s="180"/>
      <c r="D62" s="180"/>
      <c r="E62" s="180">
        <f>
'将来負担比率（分子）の構造'!J$45</f>
        <v>
6121</v>
      </c>
      <c r="F62" s="180"/>
      <c r="G62" s="180"/>
      <c r="H62" s="180">
        <f>
'将来負担比率（分子）の構造'!K$45</f>
        <v>
6039</v>
      </c>
      <c r="I62" s="180"/>
      <c r="J62" s="180"/>
      <c r="K62" s="180">
        <f>
'将来負担比率（分子）の構造'!L$45</f>
        <v>
5847</v>
      </c>
      <c r="L62" s="180"/>
      <c r="M62" s="180"/>
      <c r="N62" s="180">
        <f>
'将来負担比率（分子）の構造'!M$45</f>
        <v>
5765</v>
      </c>
      <c r="O62" s="180"/>
      <c r="P62" s="180"/>
    </row>
    <row r="63" spans="1:16" x14ac:dyDescent="0.15">
      <c r="A63" s="180" t="s">
        <v>
34</v>
      </c>
      <c r="B63" s="180">
        <f>
'将来負担比率（分子）の構造'!I$44</f>
        <v>
825</v>
      </c>
      <c r="C63" s="180"/>
      <c r="D63" s="180"/>
      <c r="E63" s="180">
        <f>
'将来負担比率（分子）の構造'!J$44</f>
        <v>
703</v>
      </c>
      <c r="F63" s="180"/>
      <c r="G63" s="180"/>
      <c r="H63" s="180">
        <f>
'将来負担比率（分子）の構造'!K$44</f>
        <v>
589</v>
      </c>
      <c r="I63" s="180"/>
      <c r="J63" s="180"/>
      <c r="K63" s="180">
        <f>
'将来負担比率（分子）の構造'!L$44</f>
        <v>
476</v>
      </c>
      <c r="L63" s="180"/>
      <c r="M63" s="180"/>
      <c r="N63" s="180">
        <f>
'将来負担比率（分子）の構造'!M$44</f>
        <v>
376</v>
      </c>
      <c r="O63" s="180"/>
      <c r="P63" s="180"/>
    </row>
    <row r="64" spans="1:16" x14ac:dyDescent="0.15">
      <c r="A64" s="180" t="s">
        <v>
33</v>
      </c>
      <c r="B64" s="180">
        <f>
'将来負担比率（分子）の構造'!I$43</f>
        <v>
5056</v>
      </c>
      <c r="C64" s="180"/>
      <c r="D64" s="180"/>
      <c r="E64" s="180">
        <f>
'将来負担比率（分子）の構造'!J$43</f>
        <v>
4457</v>
      </c>
      <c r="F64" s="180"/>
      <c r="G64" s="180"/>
      <c r="H64" s="180">
        <f>
'将来負担比率（分子）の構造'!K$43</f>
        <v>
3968</v>
      </c>
      <c r="I64" s="180"/>
      <c r="J64" s="180"/>
      <c r="K64" s="180">
        <f>
'将来負担比率（分子）の構造'!L$43</f>
        <v>
3451</v>
      </c>
      <c r="L64" s="180"/>
      <c r="M64" s="180"/>
      <c r="N64" s="180">
        <f>
'将来負担比率（分子）の構造'!M$43</f>
        <v>
3249</v>
      </c>
      <c r="O64" s="180"/>
      <c r="P64" s="180"/>
    </row>
    <row r="65" spans="1:16" x14ac:dyDescent="0.15">
      <c r="A65" s="180" t="s">
        <v>
32</v>
      </c>
      <c r="B65" s="180">
        <f>
'将来負担比率（分子）の構造'!I$42</f>
        <v>
486</v>
      </c>
      <c r="C65" s="180"/>
      <c r="D65" s="180"/>
      <c r="E65" s="180">
        <f>
'将来負担比率（分子）の構造'!J$42</f>
        <v>
361</v>
      </c>
      <c r="F65" s="180"/>
      <c r="G65" s="180"/>
      <c r="H65" s="180">
        <f>
'将来負担比率（分子）の構造'!K$42</f>
        <v>
241</v>
      </c>
      <c r="I65" s="180"/>
      <c r="J65" s="180"/>
      <c r="K65" s="180">
        <f>
'将来負担比率（分子）の構造'!L$42</f>
        <v>
120</v>
      </c>
      <c r="L65" s="180"/>
      <c r="M65" s="180"/>
      <c r="N65" s="180" t="str">
        <f>
'将来負担比率（分子）の構造'!M$42</f>
        <v>
-</v>
      </c>
      <c r="O65" s="180"/>
      <c r="P65" s="180"/>
    </row>
    <row r="66" spans="1:16" x14ac:dyDescent="0.15">
      <c r="A66" s="180" t="s">
        <v>
31</v>
      </c>
      <c r="B66" s="180">
        <f>
'将来負担比率（分子）の構造'!I$41</f>
        <v>
24911</v>
      </c>
      <c r="C66" s="180"/>
      <c r="D66" s="180"/>
      <c r="E66" s="180">
        <f>
'将来負担比率（分子）の構造'!J$41</f>
        <v>
24519</v>
      </c>
      <c r="F66" s="180"/>
      <c r="G66" s="180"/>
      <c r="H66" s="180">
        <f>
'将来負担比率（分子）の構造'!K$41</f>
        <v>
24340</v>
      </c>
      <c r="I66" s="180"/>
      <c r="J66" s="180"/>
      <c r="K66" s="180">
        <f>
'将来負担比率（分子）の構造'!L$41</f>
        <v>
24714</v>
      </c>
      <c r="L66" s="180"/>
      <c r="M66" s="180"/>
      <c r="N66" s="180">
        <f>
'将来負担比率（分子）の構造'!M$41</f>
        <v>
24917</v>
      </c>
      <c r="O66" s="180"/>
      <c r="P66" s="180"/>
    </row>
    <row r="67" spans="1:16" x14ac:dyDescent="0.15">
      <c r="A67" s="180" t="s">
        <v>
75</v>
      </c>
      <c r="B67" s="180" t="e">
        <f>
NA()</f>
        <v>
#N/A</v>
      </c>
      <c r="C67" s="180">
        <f>
IF(ISNUMBER('将来負担比率（分子）の構造'!I$53), IF('将来負担比率（分子）の構造'!I$53 &lt; 0, 0, '将来負担比率（分子）の構造'!I$53), NA())</f>
        <v>
761</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15">
      <c r="A70" s="182" t="s">
        <v>
76</v>
      </c>
      <c r="B70" s="182"/>
      <c r="C70" s="182"/>
      <c r="D70" s="182"/>
      <c r="E70" s="182"/>
      <c r="F70" s="182"/>
    </row>
    <row r="71" spans="1:16" x14ac:dyDescent="0.15">
      <c r="A71" s="183"/>
      <c r="B71" s="183" t="str">
        <f>
基金残高に係る経年分析!F54</f>
        <v>
H29</v>
      </c>
      <c r="C71" s="183" t="str">
        <f>
基金残高に係る経年分析!G54</f>
        <v>
H30</v>
      </c>
      <c r="D71" s="183" t="str">
        <f>
基金残高に係る経年分析!H54</f>
        <v>
R01</v>
      </c>
    </row>
    <row r="72" spans="1:16" x14ac:dyDescent="0.15">
      <c r="A72" s="183" t="s">
        <v>
77</v>
      </c>
      <c r="B72" s="184">
        <f>
基金残高に係る経年分析!F55</f>
        <v>
4630</v>
      </c>
      <c r="C72" s="184">
        <f>
基金残高に係る経年分析!G55</f>
        <v>
3497</v>
      </c>
      <c r="D72" s="184">
        <f>
基金残高に係る経年分析!H55</f>
        <v>
3023</v>
      </c>
    </row>
    <row r="73" spans="1:16" x14ac:dyDescent="0.15">
      <c r="A73" s="183" t="s">
        <v>
78</v>
      </c>
      <c r="B73" s="184">
        <f>
基金残高に係る経年分析!F56</f>
        <v>
0</v>
      </c>
      <c r="C73" s="184">
        <f>
基金残高に係る経年分析!G56</f>
        <v>
0</v>
      </c>
      <c r="D73" s="184">
        <f>
基金残高に係る経年分析!H56</f>
        <v>
0</v>
      </c>
    </row>
    <row r="74" spans="1:16" x14ac:dyDescent="0.15">
      <c r="A74" s="183" t="s">
        <v>
79</v>
      </c>
      <c r="B74" s="184">
        <f>
基金残高に係る経年分析!F57</f>
        <v>
2407</v>
      </c>
      <c r="C74" s="184">
        <f>
基金残高に係る経年分析!G57</f>
        <v>
2302</v>
      </c>
      <c r="D74" s="184">
        <f>
基金残高に係る経年分析!H57</f>
        <v>
2736</v>
      </c>
    </row>
  </sheetData>
  <sheetProtection algorithmName="SHA-512" hashValue="35OGvdHxw90cUyJ6EkD+68CVeRoAolftUb3qnQ+71W/LgV2PyLHcP972k/8Noe6p0vFSehqzZ94v/GJMmYuv+g==" saltValue="hUaSCCVOsXcimiuajZLXi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東久留米市</cp:lastModifiedBy>
  <cp:lastPrinted>2021-03-03T00:37:03Z</cp:lastPrinted>
  <dcterms:created xsi:type="dcterms:W3CDTF">2021-02-05T02:03:53Z</dcterms:created>
  <dcterms:modified xsi:type="dcterms:W3CDTF">2021-10-15T10:49:47Z</dcterms:modified>
  <cp:category/>
</cp:coreProperties>
</file>