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Profile\00701436\Downloads\"/>
    </mc:Choice>
  </mc:AlternateContent>
  <xr:revisionPtr revIDLastSave="0" documentId="8_{36607176-B787-4001-B50D-A0BDF8F60A62}" xr6:coauthVersionLast="47" xr6:coauthVersionMax="47" xr10:uidLastSave="{00000000-0000-0000-0000-000000000000}"/>
  <bookViews>
    <workbookView xWindow="-110" yWindow="-110" windowWidth="19420" windowHeight="10300" firstSheet="1"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U37" i="10"/>
  <c r="C37" i="10"/>
  <c r="BE36" i="10"/>
  <c r="AM36" i="10"/>
  <c r="C36" i="10"/>
  <c r="BE35" i="10"/>
  <c r="C35" i="10"/>
  <c r="BW34" i="10"/>
  <c r="BW35" i="10" s="1"/>
  <c r="BW36" i="10" s="1"/>
  <c r="BW37" i="10" s="1"/>
  <c r="BW38" i="10" s="1"/>
  <c r="BW39" i="10" s="1"/>
  <c r="BW40" i="10" s="1"/>
  <c r="BW41" i="10" s="1"/>
  <c r="BE34" i="10"/>
  <c r="C34" i="10"/>
  <c r="CO34" i="10" l="1"/>
  <c r="CO35" i="10" s="1"/>
  <c r="CO36" i="10" s="1"/>
  <c r="CO37" i="10" s="1"/>
  <c r="CO38"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<sst xmlns="http://schemas.openxmlformats.org/spreadsheetml/2006/main" count="1083" uniqueCount="566">
  <si>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</si>
  <si>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</si>
  <si>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</si>
  <si>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</si>
  <si>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</si>
  <si>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</si>
  <si>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</si>
  <si>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</si>
  <si>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</si>
  <si>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</si>
  <si>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</si>
  <si>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</si>
  <si>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</si>
  <si>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</si>
  <si>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</si>
  <si>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</si>
  <si>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</si>
  <si>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</si>
  <si>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</si>
  <si>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</si>
  <si>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</si>
  <si>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</si>
  <si>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</si>
  <si>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</si>
  <si>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</si>
  <si>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</si>
  <si>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</si>
  <si>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</si>
  <si>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</si>
  <si>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</si>
  <si>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</si>
  <si>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</si>
  <si>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</si>
  <si>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</si>
  <si>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</si>
  <si>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</si>
  <si>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</si>
  <si>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</si>
  <si>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</si>
  <si>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</si>
  <si>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</si>
  <si>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</si>
  <si>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</si>
  <si>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</si>
  <si>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</si>
  <si>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</si>
  <si>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</si>
  <si>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</si>
  <si>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</si>
  <si>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</si>
  <si>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</si>
  <si>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</si>
  <si>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</si>
  <si>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</si>
  <si>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</si>
  <si>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</si>
  <si>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</si>
  <si>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</si>
  <si>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</si>
  <si>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</si>
  <si>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</si>
  <si>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</si>
  <si>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</si>
  <si>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</si>
  <si>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</si>
  <si>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</si>
  <si>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</si>
  <si>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</si>
  <si>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</si>
  <si>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</si>
  <si>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</si>
  <si>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</si>
  <si>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</si>
  <si>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</si>
  <si>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</si>
  <si>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</si>
  <si>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</si>
  <si>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</si>
  <si>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</si>
  <si>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</si>
  <si>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</si>
  <si>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</si>
  <si>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</si>
  <si>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</si>
  <si>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</si>
  <si>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</si>
  <si>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</si>
  <si>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</si>
  <si>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</si>
  <si>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</si>
  <si>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</si>
  <si>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</si>
  <si>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</si>
  <si>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</si>
  <si>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府中市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</si>
  <si>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</si>
  <si>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</si>
  <si>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</si>
  <si>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</si>
  <si>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</si>
  <si>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</si>
  <si>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</si>
  <si>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</si>
  <si>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</si>
  <si>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</si>
  <si>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</si>
  <si>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</si>
  <si>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</si>
  <si>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</si>
  <si>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</si>
  <si>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</si>
  <si>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</si>
  <si>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</si>
  <si>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</si>
  <si>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</si>
  <si>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</si>
  <si>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</si>
  <si>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</si>
  <si>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</si>
  <si>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</si>
  <si>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</si>
  <si>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</si>
  <si>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</si>
  <si>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</si>
  <si>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</si>
  <si>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</si>
  <si>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</si>
  <si>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</si>
  <si>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</si>
  <si>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</si>
  <si>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</si>
  <si>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</si>
  <si>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</si>
  <si>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</si>
  <si>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</si>
  <si>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</si>
  <si>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</si>
  <si>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</si>
  <si>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</si>
  <si>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</si>
  <si>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</si>
  <si>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</si>
  <si>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</si>
  <si>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</si>
  <si>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</si>
  <si>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</si>
  <si>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</si>
  <si>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</si>
  <si>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</si>
  <si>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</si>
  <si>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</si>
  <si>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</si>
  <si>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</si>
  <si>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</si>
  <si>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</si>
  <si>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</si>
  <si>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</si>
  <si>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</si>
  <si>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</si>
  <si>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</si>
  <si>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</si>
  <si>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</si>
  <si>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</si>
  <si>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</si>
  <si>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</si>
  <si>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</si>
  <si>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</si>
  <si>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</si>
  <si>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</si>
  <si>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</si>
  <si>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</si>
  <si>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</si>
  <si>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</si>
  <si>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</si>
  <si>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</si>
  <si>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</si>
  <si>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</si>
  <si>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</si>
  <si>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</si>
  <si>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</si>
  <si>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</si>
  <si>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</si>
  <si>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</si>
  <si>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</si>
  <si>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</si>
  <si>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</si>
  <si>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</si>
  <si>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</si>
  <si>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</si>
  <si>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</si>
  <si>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</si>
  <si>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</si>
  <si>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</si>
  <si>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</si>
  <si>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</si>
  <si>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</si>
  <si>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</si>
  <si>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</si>
  <si>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</si>
  <si>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</si>
  <si>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</si>
  <si>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</si>
  <si>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</si>
  <si>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東京都府中市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</si>
  <si>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</si>
  <si>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</si>
  <si>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</si>
  <si>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</si>
  <si>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</si>
  <si>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</si>
  <si>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</si>
  <si>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</si>
  <si>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</si>
  <si>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</si>
  <si>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</si>
  <si>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</si>
  <si>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</si>
  <si>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</si>
  <si>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</si>
  <si>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</si>
  <si>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</si>
  <si>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</si>
  <si>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</si>
  <si>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</si>
  <si>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</si>
  <si>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</si>
  <si>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</si>
  <si>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</si>
  <si>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</si>
  <si>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</si>
  <si>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</si>
  <si>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</si>
  <si>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</si>
  <si>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</si>
  <si>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</si>
  <si>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</si>
  <si>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</si>
  <si>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</si>
  <si>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</si>
  <si>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</si>
  <si>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</si>
  <si>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</si>
  <si>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</si>
  <si>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</si>
  <si>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</si>
  <si>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</si>
  <si>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</si>
  <si>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</si>
  <si>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</si>
  <si>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</si>
  <si>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</si>
  <si>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</si>
  <si>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</si>
  <si>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</si>
  <si>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</si>
  <si>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</si>
  <si>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</si>
  <si>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</si>
  <si>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</si>
  <si>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</si>
  <si>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</si>
  <si>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</si>
  <si>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</si>
  <si>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</si>
  <si>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</si>
  <si>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</si>
  <si>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</si>
  <si>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</si>
  <si>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</si>
  <si>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</si>
  <si>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</si>
  <si>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</si>
  <si>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</si>
  <si>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</si>
  <si>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</si>
  <si>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</si>
  <si>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</si>
  <si>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</si>
  <si>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</si>
  <si>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</si>
  <si>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</si>
  <si>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</si>
  <si>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</si>
  <si>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</si>
  <si>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</si>
  <si>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</si>
  <si>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</si>
  <si>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</si>
  <si>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</si>
  <si>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</si>
  <si>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</si>
  <si>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</si>
  <si>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</si>
  <si>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</si>
  <si>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</si>
  <si>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</si>
  <si>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</si>
  <si>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</si>
  <si>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</si>
  <si>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</si>
  <si>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</si>
  <si>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</si>
  <si>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</si>
  <si>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</si>
  <si>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</si>
  <si>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</si>
  <si>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</si>
  <si>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</si>
  <si>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</si>
  <si>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</si>
  <si>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</si>
  <si>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</si>
  <si>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</si>
  <si>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</si>
  <si>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</si>
  <si>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</si>
  <si>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</si>
  <si>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</si>
  <si>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</si>
  <si>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</si>
  <si>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</si>
  <si>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</si>
  <si>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</si>
  <si>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</si>
  <si>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</si>
  <si>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</si>
  <si>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</si>
  <si>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</si>
  <si>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</si>
  <si>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</si>
  <si>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</si>
  <si>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</si>
  <si>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</si>
  <si>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</si>
  <si>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</si>
  <si>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</si>
  <si>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</si>
  <si>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</si>
  <si>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</si>
  <si>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</si>
  <si>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</si>
  <si>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</si>
  <si>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</si>
  <si>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</si>
  <si>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</si>
  <si>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</si>
  <si>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</si>
  <si>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</si>
  <si>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</si>
  <si>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</si>
  <si>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</si>
  <si>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</si>
  <si>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</si>
  <si>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</si>
  <si>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東京都府中市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</si>
  <si>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</si>
  <si>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</si>
  <si>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</si>
  <si>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</si>
  <si>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</si>
  <si>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</si>
  <si>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</si>
  <si>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</si>
  <si>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</si>
  <si>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</si>
  <si>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</si>
  <si>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</si>
  <si>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</si>
  <si>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</si>
  <si>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</si>
  <si>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</si>
  <si>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</si>
  <si>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</si>
  <si>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</si>
  <si>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</si>
  <si>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</si>
  <si>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</si>
  <si>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</si>
  <si>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</si>
  <si>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</si>
  <si>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</si>
  <si>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</si>
  <si>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</si>
  <si>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</si>
  <si>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</si>
  <si>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</si>
  <si>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</si>
  <si>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</si>
  <si>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</si>
  <si>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</si>
  <si>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</si>
  <si>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</si>
  <si>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競走事業会計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</si>
  <si>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</si>
  <si>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</si>
  <si>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</si>
  <si>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</si>
  <si>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</si>
  <si>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</si>
  <si>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</si>
  <si>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</si>
  <si>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</si>
  <si>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</si>
  <si>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</si>
  <si>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</si>
  <si>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</si>
  <si>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</si>
  <si>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</si>
  <si>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</si>
  <si>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</si>
  <si>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</si>
  <si>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</si>
  <si>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</si>
  <si>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</si>
  <si>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</si>
  <si>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</si>
  <si>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</si>
  <si>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</si>
  <si>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</si>
  <si>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</si>
  <si>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</si>
  <si>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</si>
  <si>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</si>
  <si>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</si>
  <si>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</si>
  <si>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</si>
  <si>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</si>
  <si>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</si>
  <si>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</si>
  <si>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</si>
  <si>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</si>
  <si>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</si>
  <si>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</si>
  <si>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</si>
  <si>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</si>
  <si>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</si>
  <si>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</si>
  <si>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</si>
  <si>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</si>
  <si>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</si>
  <si>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</si>
  <si>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</si>
  <si>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</si>
  <si>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</si>
  <si>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</si>
  <si>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</si>
  <si>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</si>
  <si>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</si>
  <si>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</si>
  <si>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</si>
  <si>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</si>
  <si>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</si>
  <si>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</si>
  <si>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</si>
  <si>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</si>
  <si>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</si>
  <si>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</si>
  <si>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</si>
  <si>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</si>
  <si>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</si>
  <si>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</si>
  <si>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</si>
  <si>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</si>
  <si>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</si>
  <si>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</si>
  <si>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</si>
  <si>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</si>
  <si>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</si>
  <si>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</si>
  <si>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</si>
  <si>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</si>
  <si>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</si>
  <si>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</si>
  <si>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</si>
  <si>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</si>
  <si>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</si>
  <si>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</si>
  <si>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</si>
  <si>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</si>
  <si>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</si>
  <si>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</si>
  <si>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</si>
  <si>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</si>
  <si>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</si>
  <si>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</si>
  <si>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</si>
  <si>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</si>
  <si>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</si>
  <si>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</si>
  <si>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</si>
  <si>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</si>
  <si>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</si>
  <si>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</si>
  <si>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</si>
  <si>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</si>
  <si>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</si>
  <si>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</si>
  <si>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</si>
  <si>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</si>
  <si>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</si>
  <si>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</si>
  <si>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</si>
  <si>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</si>
  <si>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</si>
  <si>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</si>
  <si>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</si>
  <si>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</si>
  <si>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</si>
  <si>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</si>
  <si>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</si>
  <si>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</si>
  <si>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</si>
  <si>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</si>
  <si>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</si>
  <si>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</si>
  <si>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</si>
  <si>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</si>
  <si>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</si>
  <si>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</si>
  <si>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</si>
  <si>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</si>
  <si>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</si>
  <si>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</si>
  <si>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</si>
  <si>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</si>
  <si>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</si>
  <si>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</si>
  <si>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</si>
  <si>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</si>
  <si>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</si>
  <si>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2.54</t>
  </si>
  <si>
    <t>▲ 0.38</t>
  </si>
  <si>
    <t>競走事業会計</t>
  </si>
  <si>
    <t>一般会計</t>
  </si>
  <si>
    <t>下水道事業会計</t>
  </si>
  <si>
    <t>介護保険特別会計</t>
  </si>
  <si>
    <t>公共用地特別会計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</si>
  <si>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</si>
  <si>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</si>
  <si>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</si>
  <si>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</si>
  <si>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</si>
  <si>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</si>
  <si>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</si>
  <si>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</si>
  <si>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</si>
  <si>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</si>
  <si>
    <t>府中市土地開発公社</t>
    <rPh sb="0" eb="3">
      <t>フチュウシ</t>
    </rPh>
    <rPh sb="3" eb="5">
      <t>トチ</t>
    </rPh>
    <rPh sb="5" eb="7">
      <t>カイハツ</t>
    </rPh>
    <rPh sb="7" eb="9">
      <t>コウシャ</t>
    </rPh>
    <phoneticPr fontId="38"/>
  </si>
  <si>
    <t>（公財）府中市勤労者福祉振興公社</t>
  </si>
  <si>
    <t>（公財）府中文化振興財団</t>
    <rPh sb="1" eb="2">
      <t>コウ</t>
    </rPh>
    <rPh sb="2" eb="3">
      <t>ザイ</t>
    </rPh>
    <rPh sb="4" eb="6">
      <t>フチュウ</t>
    </rPh>
    <rPh sb="6" eb="8">
      <t>ブンカ</t>
    </rPh>
    <rPh sb="8" eb="10">
      <t>シンコウ</t>
    </rPh>
    <rPh sb="10" eb="12">
      <t>ザイダン</t>
    </rPh>
    <phoneticPr fontId="38"/>
  </si>
  <si>
    <t>（株）府中駐車場管理公社</t>
    <rPh sb="1" eb="2">
      <t>カブ</t>
    </rPh>
    <rPh sb="3" eb="5">
      <t>フチュウ</t>
    </rPh>
    <rPh sb="5" eb="8">
      <t>チュウシャジョウ</t>
    </rPh>
    <rPh sb="8" eb="10">
      <t>カンリ</t>
    </rPh>
    <rPh sb="10" eb="12">
      <t>コウシャ</t>
    </rPh>
    <phoneticPr fontId="38"/>
  </si>
  <si>
    <t>（一社）まちづくり府中</t>
    <rPh sb="1" eb="2">
      <t>イチ</t>
    </rPh>
    <rPh sb="2" eb="3">
      <t>シャ</t>
    </rPh>
    <rPh sb="9" eb="11">
      <t>フチュウ</t>
    </rPh>
    <phoneticPr fontId="11"/>
  </si>
  <si>
    <t>-</t>
    <phoneticPr fontId="2"/>
  </si>
  <si>
    <t>東京たま広域資源循環組合</t>
    <rPh sb="0" eb="2">
      <t>トウキョウ</t>
    </rPh>
    <rPh sb="4" eb="6">
      <t>コウイキ</t>
    </rPh>
    <rPh sb="6" eb="8">
      <t>シゲン</t>
    </rPh>
    <rPh sb="8" eb="10">
      <t>ジュンカン</t>
    </rPh>
    <rPh sb="10" eb="12">
      <t>クミアイ</t>
    </rPh>
    <phoneticPr fontId="10"/>
  </si>
  <si>
    <t>多摩川衛生組合</t>
    <rPh sb="0" eb="3">
      <t>タマガワ</t>
    </rPh>
    <rPh sb="3" eb="5">
      <t>エイセイ</t>
    </rPh>
    <rPh sb="5" eb="7">
      <t>クミアイ</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</si>
  <si>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0"/>
  </si>
  <si>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0"/>
  </si>
  <si>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10"/>
  </si>
  <si>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10"/>
  </si>
  <si>
    <t>稲城・府中墓苑組合（一般会計）</t>
  </si>
  <si>
    <t>稲城・府中墓苑組合（墓地特別会計）</t>
  </si>
  <si>
    <t>公共施設整備基金</t>
  </si>
  <si>
    <t>学校施設改築基金</t>
  </si>
  <si>
    <t>公共施設管理基金</t>
  </si>
  <si>
    <t>庁舎建設基金</t>
  </si>
  <si>
    <t>公園緑化基金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</si>
</sst>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25B7C747-0B3D-4D35-AABA-6A399A350C7D}"/>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3E95-461E-A61E-22A46BAA517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39791</c:v>
                </c:pt>
                <c:pt idx="1">
                  <c:v>53842</c:v>
                </c:pt>
                <c:pt idx="2">
                  <c:v>84042</c:v>
                </c:pt>
                <c:pt idx="3">
                  <c:v>66442</c:v>
                </c:pt>
                <c:pt idx="4">
                  <c:v>89922</c:v>
                </c:pt>
              </c:numCache>
            </c:numRef>
          </c:val>
          <c:smooth val="0"/>
          <c:extLst>
            <c:ext xmlns:c16="http://schemas.microsoft.com/office/drawing/2014/chart" uri="{C3380CC4-5D6E-409C-BE32-E72D297353CC}">
              <c16:uniqueId val="{00000001-3E95-461E-A61E-22A46BAA517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6.81</c:v>
                </c:pt>
                <c:pt idx="1">
                  <c:v>8.23</c:v>
                </c:pt>
                <c:pt idx="2">
                  <c:v>5.12</c:v>
                </c:pt>
                <c:pt idx="3">
                  <c:v>4.4400000000000004</c:v>
                </c:pt>
                <c:pt idx="4">
                  <c:v>6.67</c:v>
                </c:pt>
              </c:numCache>
            </c:numRef>
          </c:val>
          <c:extLst>
            <c:ext xmlns:c16="http://schemas.microsoft.com/office/drawing/2014/chart" uri="{C3380CC4-5D6E-409C-BE32-E72D297353CC}">
              <c16:uniqueId val="{00000000-AC87-4861-B543-C32BF64C76D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14.67</c:v>
                </c:pt>
                <c:pt idx="1">
                  <c:v>14.87</c:v>
                </c:pt>
                <c:pt idx="2">
                  <c:v>13.84</c:v>
                </c:pt>
                <c:pt idx="3">
                  <c:v>13.03</c:v>
                </c:pt>
                <c:pt idx="4">
                  <c:v>12.85</c:v>
                </c:pt>
              </c:numCache>
            </c:numRef>
          </c:val>
          <c:extLst>
            <c:ext xmlns:c16="http://schemas.microsoft.com/office/drawing/2014/chart" uri="{C3380CC4-5D6E-409C-BE32-E72D297353CC}">
              <c16:uniqueId val="{00000001-AC87-4861-B543-C32BF64C76D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2.71</c:v>
                </c:pt>
                <c:pt idx="1">
                  <c:v>0.62</c:v>
                </c:pt>
                <c:pt idx="2">
                  <c:v>-2.54</c:v>
                </c:pt>
                <c:pt idx="3">
                  <c:v>-0.38</c:v>
                </c:pt>
                <c:pt idx="4">
                  <c:v>2.31</c:v>
                </c:pt>
              </c:numCache>
            </c:numRef>
          </c:val>
          <c:smooth val="0"/>
          <c:extLst>
            <c:ext xmlns:c16="http://schemas.microsoft.com/office/drawing/2014/chart" uri="{C3380CC4-5D6E-409C-BE32-E72D297353CC}">
              <c16:uniqueId val="{00000002-AC87-4861-B543-C32BF64C76D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774-4AE9-8AC8-60DAF5D2E3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74-4AE9-8AC8-60DAF5D2E34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774-4AE9-8AC8-60DAF5D2E34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0.04</c:v>
                </c:pt>
                <c:pt idx="4">
                  <c:v>#N/A</c:v>
                </c:pt>
                <c:pt idx="5">
                  <c:v>0</c:v>
                </c:pt>
                <c:pt idx="6">
                  <c:v>#N/A</c:v>
                </c:pt>
                <c:pt idx="7">
                  <c:v>0.06</c:v>
                </c:pt>
                <c:pt idx="8">
                  <c:v>#N/A</c:v>
                </c:pt>
                <c:pt idx="9">
                  <c:v>0.05</c:v>
                </c:pt>
              </c:numCache>
            </c:numRef>
          </c:val>
          <c:extLst>
            <c:ext xmlns:c16="http://schemas.microsoft.com/office/drawing/2014/chart" uri="{C3380CC4-5D6E-409C-BE32-E72D297353CC}">
              <c16:uniqueId val="{00000003-8774-4AE9-8AC8-60DAF5D2E34A}"/>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0.28999999999999998</c:v>
                </c:pt>
                <c:pt idx="2">
                  <c:v>#N/A</c:v>
                </c:pt>
                <c:pt idx="3">
                  <c:v>0.35</c:v>
                </c:pt>
                <c:pt idx="4">
                  <c:v>#N/A</c:v>
                </c:pt>
                <c:pt idx="5">
                  <c:v>0.2</c:v>
                </c:pt>
                <c:pt idx="6">
                  <c:v>#N/A</c:v>
                </c:pt>
                <c:pt idx="7">
                  <c:v>0.02</c:v>
                </c:pt>
                <c:pt idx="8">
                  <c:v>#N/A</c:v>
                </c:pt>
                <c:pt idx="9">
                  <c:v>0.24</c:v>
                </c:pt>
              </c:numCache>
            </c:numRef>
          </c:val>
          <c:extLst>
            <c:ext xmlns:c16="http://schemas.microsoft.com/office/drawing/2014/chart" uri="{C3380CC4-5D6E-409C-BE32-E72D297353CC}">
              <c16:uniqueId val="{00000004-8774-4AE9-8AC8-60DAF5D2E34A}"/>
            </c:ext>
          </c:extLst>
        </c:ser>
        <c:ser>
          <c:idx val="5"/>
          <c:order val="5"/>
          <c:tx>
            <c:strRef>
              <c:f>データシート!$A$32</c:f>
              <c:strCache>
                <c:ptCount val="1"/>
                <c:pt idx="0">
                  <c:v>公共用地特別会計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0.35</c:v>
                </c:pt>
                <c:pt idx="2">
                  <c:v>#N/A</c:v>
                </c:pt>
                <c:pt idx="3">
                  <c:v>0.17</c:v>
                </c:pt>
                <c:pt idx="4">
                  <c:v>#N/A</c:v>
                </c:pt>
                <c:pt idx="5">
                  <c:v>0.25</c:v>
                </c:pt>
                <c:pt idx="6">
                  <c:v>#N/A</c:v>
                </c:pt>
                <c:pt idx="7">
                  <c:v>0.28000000000000003</c:v>
                </c:pt>
                <c:pt idx="8">
                  <c:v>#N/A</c:v>
                </c:pt>
                <c:pt idx="9">
                  <c:v>0.3</c:v>
                </c:pt>
              </c:numCache>
            </c:numRef>
          </c:val>
          <c:extLst>
            <c:ext xmlns:c16="http://schemas.microsoft.com/office/drawing/2014/chart" uri="{C3380CC4-5D6E-409C-BE32-E72D297353CC}">
              <c16:uniqueId val="{00000005-8774-4AE9-8AC8-60DAF5D2E34A}"/>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1.96</c:v>
                </c:pt>
                <c:pt idx="2">
                  <c:v>#N/A</c:v>
                </c:pt>
                <c:pt idx="3">
                  <c:v>1.56</c:v>
                </c:pt>
                <c:pt idx="4">
                  <c:v>#N/A</c:v>
                </c:pt>
                <c:pt idx="5">
                  <c:v>1.47</c:v>
                </c:pt>
                <c:pt idx="6">
                  <c:v>#N/A</c:v>
                </c:pt>
                <c:pt idx="7">
                  <c:v>1.45</c:v>
                </c:pt>
                <c:pt idx="8">
                  <c:v>#N/A</c:v>
                </c:pt>
                <c:pt idx="9">
                  <c:v>0.95</c:v>
                </c:pt>
              </c:numCache>
            </c:numRef>
          </c:val>
          <c:extLst>
            <c:ext xmlns:c16="http://schemas.microsoft.com/office/drawing/2014/chart" uri="{C3380CC4-5D6E-409C-BE32-E72D297353CC}">
              <c16:uniqueId val="{00000006-8774-4AE9-8AC8-60DAF5D2E34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0.73</c:v>
                </c:pt>
                <c:pt idx="2">
                  <c:v>#N/A</c:v>
                </c:pt>
                <c:pt idx="3">
                  <c:v>1.1599999999999999</c:v>
                </c:pt>
                <c:pt idx="4">
                  <c:v>#N/A</c:v>
                </c:pt>
                <c:pt idx="5">
                  <c:v>1.8</c:v>
                </c:pt>
                <c:pt idx="6">
                  <c:v>#N/A</c:v>
                </c:pt>
                <c:pt idx="7">
                  <c:v>2.42</c:v>
                </c:pt>
                <c:pt idx="8">
                  <c:v>#N/A</c:v>
                </c:pt>
                <c:pt idx="9">
                  <c:v>2.87</c:v>
                </c:pt>
              </c:numCache>
            </c:numRef>
          </c:val>
          <c:extLst>
            <c:ext xmlns:c16="http://schemas.microsoft.com/office/drawing/2014/chart" uri="{C3380CC4-5D6E-409C-BE32-E72D297353CC}">
              <c16:uniqueId val="{00000007-8774-4AE9-8AC8-60DAF5D2E34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6.44</c:v>
                </c:pt>
                <c:pt idx="2">
                  <c:v>#N/A</c:v>
                </c:pt>
                <c:pt idx="3">
                  <c:v>8.0399999999999991</c:v>
                </c:pt>
                <c:pt idx="4">
                  <c:v>#N/A</c:v>
                </c:pt>
                <c:pt idx="5">
                  <c:v>4.8600000000000003</c:v>
                </c:pt>
                <c:pt idx="6">
                  <c:v>#N/A</c:v>
                </c:pt>
                <c:pt idx="7">
                  <c:v>4.1500000000000004</c:v>
                </c:pt>
                <c:pt idx="8">
                  <c:v>#N/A</c:v>
                </c:pt>
                <c:pt idx="9">
                  <c:v>6.36</c:v>
                </c:pt>
              </c:numCache>
            </c:numRef>
          </c:val>
          <c:extLst>
            <c:ext xmlns:c16="http://schemas.microsoft.com/office/drawing/2014/chart" uri="{C3380CC4-5D6E-409C-BE32-E72D297353CC}">
              <c16:uniqueId val="{00000008-8774-4AE9-8AC8-60DAF5D2E34A}"/>
            </c:ext>
          </c:extLst>
        </c:ser>
        <c:ser>
          <c:idx val="9"/>
          <c:order val="9"/>
          <c:tx>
            <c:strRef>
              <c:f>データシート!$A$36</c:f>
              <c:strCache>
                <c:ptCount val="1"/>
                <c:pt idx="0">
                  <c:v>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9.6199999999999992</c:v>
                </c:pt>
                <c:pt idx="2">
                  <c:v>#N/A</c:v>
                </c:pt>
                <c:pt idx="3">
                  <c:v>11.94</c:v>
                </c:pt>
                <c:pt idx="4">
                  <c:v>#N/A</c:v>
                </c:pt>
                <c:pt idx="5">
                  <c:v>15.49</c:v>
                </c:pt>
                <c:pt idx="6">
                  <c:v>#N/A</c:v>
                </c:pt>
                <c:pt idx="7">
                  <c:v>13.46</c:v>
                </c:pt>
                <c:pt idx="8">
                  <c:v>#N/A</c:v>
                </c:pt>
                <c:pt idx="9">
                  <c:v>14.76</c:v>
                </c:pt>
              </c:numCache>
            </c:numRef>
          </c:val>
          <c:extLst>
            <c:ext xmlns:c16="http://schemas.microsoft.com/office/drawing/2014/chart" uri="{C3380CC4-5D6E-409C-BE32-E72D297353CC}">
              <c16:uniqueId val="{00000009-8774-4AE9-8AC8-60DAF5D2E34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3552</c:v>
                </c:pt>
                <c:pt idx="5">
                  <c:v>3329</c:v>
                </c:pt>
                <c:pt idx="8">
                  <c:v>3144</c:v>
                </c:pt>
                <c:pt idx="11">
                  <c:v>2911</c:v>
                </c:pt>
                <c:pt idx="14">
                  <c:v>2648</c:v>
                </c:pt>
              </c:numCache>
            </c:numRef>
          </c:val>
          <c:extLst>
            <c:ext xmlns:c16="http://schemas.microsoft.com/office/drawing/2014/chart" uri="{C3380CC4-5D6E-409C-BE32-E72D297353CC}">
              <c16:uniqueId val="{00000000-3CD2-4EF2-A535-3D40C3984BD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CD2-4EF2-A535-3D40C3984BD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863</c:v>
                </c:pt>
                <c:pt idx="3">
                  <c:v>1154</c:v>
                </c:pt>
                <c:pt idx="6">
                  <c:v>352</c:v>
                </c:pt>
                <c:pt idx="9">
                  <c:v>236</c:v>
                </c:pt>
                <c:pt idx="12">
                  <c:v>379</c:v>
                </c:pt>
              </c:numCache>
            </c:numRef>
          </c:val>
          <c:extLst>
            <c:ext xmlns:c16="http://schemas.microsoft.com/office/drawing/2014/chart" uri="{C3380CC4-5D6E-409C-BE32-E72D297353CC}">
              <c16:uniqueId val="{00000002-3CD2-4EF2-A535-3D40C3984BD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68</c:v>
                </c:pt>
                <c:pt idx="3">
                  <c:v>44</c:v>
                </c:pt>
                <c:pt idx="6">
                  <c:v>40</c:v>
                </c:pt>
                <c:pt idx="9">
                  <c:v>43</c:v>
                </c:pt>
                <c:pt idx="12">
                  <c:v>45</c:v>
                </c:pt>
              </c:numCache>
            </c:numRef>
          </c:val>
          <c:extLst>
            <c:ext xmlns:c16="http://schemas.microsoft.com/office/drawing/2014/chart" uri="{C3380CC4-5D6E-409C-BE32-E72D297353CC}">
              <c16:uniqueId val="{00000003-3CD2-4EF2-A535-3D40C3984BD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348</c:v>
                </c:pt>
                <c:pt idx="3">
                  <c:v>340</c:v>
                </c:pt>
                <c:pt idx="6">
                  <c:v>335</c:v>
                </c:pt>
                <c:pt idx="9">
                  <c:v>340</c:v>
                </c:pt>
                <c:pt idx="12">
                  <c:v>345</c:v>
                </c:pt>
              </c:numCache>
            </c:numRef>
          </c:val>
          <c:extLst>
            <c:ext xmlns:c16="http://schemas.microsoft.com/office/drawing/2014/chart" uri="{C3380CC4-5D6E-409C-BE32-E72D297353CC}">
              <c16:uniqueId val="{00000004-3CD2-4EF2-A535-3D40C3984BD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CD2-4EF2-A535-3D40C3984BD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CD2-4EF2-A535-3D40C3984BD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3969</c:v>
                </c:pt>
                <c:pt idx="3">
                  <c:v>3766</c:v>
                </c:pt>
                <c:pt idx="6">
                  <c:v>3518</c:v>
                </c:pt>
                <c:pt idx="9">
                  <c:v>3846</c:v>
                </c:pt>
                <c:pt idx="12">
                  <c:v>3962</c:v>
                </c:pt>
              </c:numCache>
            </c:numRef>
          </c:val>
          <c:extLst>
            <c:ext xmlns:c16="http://schemas.microsoft.com/office/drawing/2014/chart" uri="{C3380CC4-5D6E-409C-BE32-E72D297353CC}">
              <c16:uniqueId val="{00000007-3CD2-4EF2-A535-3D40C3984BD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1696</c:v>
                </c:pt>
                <c:pt idx="2">
                  <c:v>#N/A</c:v>
                </c:pt>
                <c:pt idx="3">
                  <c:v>#N/A</c:v>
                </c:pt>
                <c:pt idx="4">
                  <c:v>1975</c:v>
                </c:pt>
                <c:pt idx="5">
                  <c:v>#N/A</c:v>
                </c:pt>
                <c:pt idx="6">
                  <c:v>#N/A</c:v>
                </c:pt>
                <c:pt idx="7">
                  <c:v>1101</c:v>
                </c:pt>
                <c:pt idx="8">
                  <c:v>#N/A</c:v>
                </c:pt>
                <c:pt idx="9">
                  <c:v>#N/A</c:v>
                </c:pt>
                <c:pt idx="10">
                  <c:v>1554</c:v>
                </c:pt>
                <c:pt idx="11">
                  <c:v>#N/A</c:v>
                </c:pt>
                <c:pt idx="12">
                  <c:v>#N/A</c:v>
                </c:pt>
                <c:pt idx="13">
                  <c:v>2083</c:v>
                </c:pt>
                <c:pt idx="14">
                  <c:v>#N/A</c:v>
                </c:pt>
              </c:numCache>
            </c:numRef>
          </c:val>
          <c:smooth val="0"/>
          <c:extLst>
            <c:ext xmlns:c16="http://schemas.microsoft.com/office/drawing/2014/chart" uri="{C3380CC4-5D6E-409C-BE32-E72D297353CC}">
              <c16:uniqueId val="{00000008-3CD2-4EF2-A535-3D40C3984BD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12535</c:v>
                </c:pt>
                <c:pt idx="5">
                  <c:v>10820</c:v>
                </c:pt>
                <c:pt idx="8">
                  <c:v>9179</c:v>
                </c:pt>
                <c:pt idx="11">
                  <c:v>7856</c:v>
                </c:pt>
                <c:pt idx="14">
                  <c:v>7060</c:v>
                </c:pt>
              </c:numCache>
            </c:numRef>
          </c:val>
          <c:extLst>
            <c:ext xmlns:c16="http://schemas.microsoft.com/office/drawing/2014/chart" uri="{C3380CC4-5D6E-409C-BE32-E72D297353CC}">
              <c16:uniqueId val="{00000000-C35D-40B4-ACE6-5747FEA0C4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16506</c:v>
                </c:pt>
                <c:pt idx="5">
                  <c:v>15891</c:v>
                </c:pt>
                <c:pt idx="8">
                  <c:v>15981</c:v>
                </c:pt>
                <c:pt idx="11">
                  <c:v>16170</c:v>
                </c:pt>
                <c:pt idx="14">
                  <c:v>15323</c:v>
                </c:pt>
              </c:numCache>
            </c:numRef>
          </c:val>
          <c:extLst>
            <c:ext xmlns:c16="http://schemas.microsoft.com/office/drawing/2014/chart" uri="{C3380CC4-5D6E-409C-BE32-E72D297353CC}">
              <c16:uniqueId val="{00000001-C35D-40B4-ACE6-5747FEA0C4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62730</c:v>
                </c:pt>
                <c:pt idx="5">
                  <c:v>67757</c:v>
                </c:pt>
                <c:pt idx="8">
                  <c:v>69345</c:v>
                </c:pt>
                <c:pt idx="11">
                  <c:v>68125</c:v>
                </c:pt>
                <c:pt idx="14">
                  <c:v>65845</c:v>
                </c:pt>
              </c:numCache>
            </c:numRef>
          </c:val>
          <c:extLst>
            <c:ext xmlns:c16="http://schemas.microsoft.com/office/drawing/2014/chart" uri="{C3380CC4-5D6E-409C-BE32-E72D297353CC}">
              <c16:uniqueId val="{00000002-C35D-40B4-ACE6-5747FEA0C4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5D-40B4-ACE6-5747FEA0C4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5D-40B4-ACE6-5747FEA0C4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5D-40B4-ACE6-5747FEA0C4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8370</c:v>
                </c:pt>
                <c:pt idx="3">
                  <c:v>8622</c:v>
                </c:pt>
                <c:pt idx="6">
                  <c:v>8808</c:v>
                </c:pt>
                <c:pt idx="9">
                  <c:v>9157</c:v>
                </c:pt>
                <c:pt idx="12">
                  <c:v>9332</c:v>
                </c:pt>
              </c:numCache>
            </c:numRef>
          </c:val>
          <c:extLst>
            <c:ext xmlns:c16="http://schemas.microsoft.com/office/drawing/2014/chart" uri="{C3380CC4-5D6E-409C-BE32-E72D297353CC}">
              <c16:uniqueId val="{00000006-C35D-40B4-ACE6-5747FEA0C4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449</c:v>
                </c:pt>
                <c:pt idx="3">
                  <c:v>407</c:v>
                </c:pt>
                <c:pt idx="6">
                  <c:v>365</c:v>
                </c:pt>
                <c:pt idx="9">
                  <c:v>322</c:v>
                </c:pt>
                <c:pt idx="12">
                  <c:v>280</c:v>
                </c:pt>
              </c:numCache>
            </c:numRef>
          </c:val>
          <c:extLst>
            <c:ext xmlns:c16="http://schemas.microsoft.com/office/drawing/2014/chart" uri="{C3380CC4-5D6E-409C-BE32-E72D297353CC}">
              <c16:uniqueId val="{00000007-C35D-40B4-ACE6-5747FEA0C4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3595</c:v>
                </c:pt>
                <c:pt idx="3">
                  <c:v>4230</c:v>
                </c:pt>
                <c:pt idx="6">
                  <c:v>4588</c:v>
                </c:pt>
                <c:pt idx="9">
                  <c:v>4815</c:v>
                </c:pt>
                <c:pt idx="12">
                  <c:v>5244</c:v>
                </c:pt>
              </c:numCache>
            </c:numRef>
          </c:val>
          <c:extLst>
            <c:ext xmlns:c16="http://schemas.microsoft.com/office/drawing/2014/chart" uri="{C3380CC4-5D6E-409C-BE32-E72D297353CC}">
              <c16:uniqueId val="{00000008-C35D-40B4-ACE6-5747FEA0C4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2365</c:v>
                </c:pt>
                <c:pt idx="3">
                  <c:v>1232</c:v>
                </c:pt>
                <c:pt idx="6">
                  <c:v>2723</c:v>
                </c:pt>
                <c:pt idx="9">
                  <c:v>3023</c:v>
                </c:pt>
                <c:pt idx="12">
                  <c:v>2404</c:v>
                </c:pt>
              </c:numCache>
            </c:numRef>
          </c:val>
          <c:extLst>
            <c:ext xmlns:c16="http://schemas.microsoft.com/office/drawing/2014/chart" uri="{C3380CC4-5D6E-409C-BE32-E72D297353CC}">
              <c16:uniqueId val="{00000009-C35D-40B4-ACE6-5747FEA0C4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38539</c:v>
                </c:pt>
                <c:pt idx="3">
                  <c:v>37542</c:v>
                </c:pt>
                <c:pt idx="6">
                  <c:v>40804</c:v>
                </c:pt>
                <c:pt idx="9">
                  <c:v>42615</c:v>
                </c:pt>
                <c:pt idx="12">
                  <c:v>46625</c:v>
                </c:pt>
              </c:numCache>
            </c:numRef>
          </c:val>
          <c:extLst>
            <c:ext xmlns:c16="http://schemas.microsoft.com/office/drawing/2014/chart" uri="{C3380CC4-5D6E-409C-BE32-E72D297353CC}">
              <c16:uniqueId val="{0000000A-C35D-40B4-ACE6-5747FEA0C41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35D-40B4-ACE6-5747FEA0C41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8000</c:v>
                </c:pt>
                <c:pt idx="1">
                  <c:v>8000</c:v>
                </c:pt>
                <c:pt idx="2">
                  <c:v>8008</c:v>
                </c:pt>
              </c:numCache>
            </c:numRef>
          </c:val>
          <c:extLst>
            <c:ext xmlns:c16="http://schemas.microsoft.com/office/drawing/2014/chart" uri="{C3380CC4-5D6E-409C-BE32-E72D297353CC}">
              <c16:uniqueId val="{00000000-8DEE-4F63-AF53-7570D86681E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DEE-4F63-AF53-7570D86681E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56677</c:v>
                </c:pt>
                <c:pt idx="1">
                  <c:v>55955</c:v>
                </c:pt>
                <c:pt idx="2">
                  <c:v>53126</c:v>
                </c:pt>
              </c:numCache>
            </c:numRef>
          </c:val>
          <c:extLst>
            <c:ext xmlns:c16="http://schemas.microsoft.com/office/drawing/2014/chart" uri="{C3380CC4-5D6E-409C-BE32-E72D297353CC}">
              <c16:uniqueId val="{00000002-8DEE-4F63-AF53-7570D86681E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主な要因として、元利償還金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公債費に準ずる債務負担行為に係る経費</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したことに加え、算入公債費等が減少したことにより、実質公債費比率の分子全体が増加した。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今後も引き続き計画に基づく借入れ・返済を行い、目標値としている実質公債費比率８％以下の維持を目指す。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前年度と比較して、将来負担額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債務負担行為に基づく支出予定額が減少したものの、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一般会計等に係る地方債の現在高が増加し、充当可能財源等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(B)</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、充当可能基金及び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充当可能特定歳入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が減少したことにより、将来負担比率の分子の額は増加しているものの、マイナスを維持している。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今後も引き続きマイナスを維持するため、計画的に取り組んでいく。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東京都府中市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学校改築事業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の進捗に合わせ、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学校施設改築基金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６，０００万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円を取崩したこと等により、基金全体としては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００万円の減となった。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第７次府中市総合計画前期基本計画の計画期間である令和４年度から令和７年度までの基金の積立と活用の方針</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に基づき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、多様化する市民ニーズや新たな行政需要、公共施設の老朽化対策等に的確に対応していくため、基金を活用していく。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公共施設整備基金：公共施設の用地取得や新築、改築等の財源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学校施設改築基金：学校施設の改築のための財源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公共施設管理基金：公共施設の管理に要する経費の財源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庁舎建設基金：市庁舎の建設のための財源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公園緑化基金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公園の整備及び緑地の取得に要する経費の財源</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郷土の森博物館整備事業や教育センター整備事業などの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財源として、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３４億７，８００万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円を取崩した一方で、今後、公共施設の老朽化対策が本格化してくることを踏まえ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８００万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円を積み立てたことにより増加。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学校施設改築基金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今後の学校施設の改築に向けて１５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積み立てた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校舎等改築事業の財源として、３６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６，０００万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取崩したことにより減少。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庁舎建設基金：庁舎の建設工事のため、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３００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万円を積み立てた一方で、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工事の進捗状況により３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１，０００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万円を取崩したことにより減少。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公園緑化基金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公園緑化基金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の利子分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００万円を積み立てたことにより増加。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公共施設整備基金：将来の公共施設の用地取得、新築、改築及び改修事業のため、財政調整基金の保有額が８０億円を超える場合に財源が生じた際は可能な限り積立予定。</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学校施設改築基金：各学校施設の改築の進捗に合わせ、計画的に積立てと活用を行う。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庁舎建設基金：庁舎建設事業の進捗に合わせ、計画的に積立てと活用を行う。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財政調整基金の利子分を８００万円を積み立てたことにより増加。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財政調整基金の残高は、標準財政規模の１５パーセント程度である８０億円を基本額とし、引き続き維持していくこととする。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260,998
254,421
29.43
137,225,778
132,861,374
4,154,754
62,300,540
46,625,002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年度の基準財政需要額は前年度と比べて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808,835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千円の増加となり、増加額が最大の費目は「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こども子育て費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新設による皆増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だった。一方、基準財政収入額は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651,163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千円の増加となり、増加額が最大の費目は「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定額減税減収補てん特例交付金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新設による皆増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だった。財政力指数のうち、とりわけ基準財政需要額については本市の裁量はないが、市税の課税標準額の増加等により、結果的に高い水準を維持できたと捉えている。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158750</xdr:rowOff>
    </xdr:from>
    <xdr:to>
      <xdr:col>23</xdr:col>
      <xdr:colOff>133350</xdr:colOff>
      <xdr:row>38</xdr:row>
      <xdr:rowOff>54328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02400"/>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54328</xdr:rowOff>
    </xdr:from>
    <xdr:to>
      <xdr:col>19</xdr:col>
      <xdr:colOff>133350</xdr:colOff>
      <xdr:row>38</xdr:row>
      <xdr:rowOff>94545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5694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94545</xdr:rowOff>
    </xdr:from>
    <xdr:to>
      <xdr:col>15</xdr:col>
      <xdr:colOff>82550</xdr:colOff>
      <xdr:row>38</xdr:row>
      <xdr:rowOff>94545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096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40922</xdr:rowOff>
    </xdr:from>
    <xdr:to>
      <xdr:col>11</xdr:col>
      <xdr:colOff>31750</xdr:colOff>
      <xdr:row>38</xdr:row>
      <xdr:rowOff>94545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5602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107950</xdr:rowOff>
    </xdr:from>
    <xdr:to>
      <xdr:col>23</xdr:col>
      <xdr:colOff>184150</xdr:colOff>
      <xdr:row>38</xdr:row>
      <xdr:rowOff>38100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124477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3528</xdr:rowOff>
    </xdr:from>
    <xdr:to>
      <xdr:col>19</xdr:col>
      <xdr:colOff>184150</xdr:colOff>
      <xdr:row>38</xdr:row>
      <xdr:rowOff>105128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115305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287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43745</xdr:rowOff>
    </xdr:from>
    <xdr:to>
      <xdr:col>15</xdr:col>
      <xdr:colOff>133350</xdr:colOff>
      <xdr:row>38</xdr:row>
      <xdr:rowOff>145345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155522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43745</xdr:rowOff>
    </xdr:from>
    <xdr:to>
      <xdr:col>11</xdr:col>
      <xdr:colOff>82550</xdr:colOff>
      <xdr:row>38</xdr:row>
      <xdr:rowOff>145345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155522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161572</xdr:rowOff>
    </xdr:from>
    <xdr:to>
      <xdr:col>7</xdr:col>
      <xdr:colOff>31750</xdr:colOff>
      <xdr:row>38</xdr:row>
      <xdr:rowOff>91722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101899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定額減税の影響などにより個人市民税が減となったものの、法人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市民税が増となったほか、家屋や償却資産などの固定資産税全体が増となったことなどから、分母の経常一般財源は前年度と比べて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4,331,816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千円の増となった。一方で、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給与改定に伴い人件費が増となったほか、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物価高騰による公共施設の管理運営費の増などにより物件費が増となったことなどから、分子の経常経費充当一般財源は前年度と比べて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347,391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千円の増となった。引き続き、経常一般財源や経常経費充当特定財源の確保に加え、経常的経費の抑制に努めていく。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148336</xdr:rowOff>
    </xdr:from>
    <xdr:to>
      <xdr:col>23</xdr:col>
      <xdr:colOff>133350</xdr:colOff>
      <xdr:row>63</xdr:row>
      <xdr:rowOff>51562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606786"/>
          <a:ext cx="8382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63754</xdr:rowOff>
    </xdr:from>
    <xdr:to>
      <xdr:col>19</xdr:col>
      <xdr:colOff>133350</xdr:colOff>
      <xdr:row>63</xdr:row>
      <xdr:rowOff>51562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93654"/>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63754</xdr:rowOff>
    </xdr:from>
    <xdr:to>
      <xdr:col>15</xdr:col>
      <xdr:colOff>82550</xdr:colOff>
      <xdr:row>62</xdr:row>
      <xdr:rowOff>169926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9365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169926</xdr:rowOff>
    </xdr:from>
    <xdr:to>
      <xdr:col>11</xdr:col>
      <xdr:colOff>31750</xdr:colOff>
      <xdr:row>62</xdr:row>
      <xdr:rowOff>169926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7998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97536</xdr:rowOff>
    </xdr:from>
    <xdr:to>
      <xdr:col>23</xdr:col>
      <xdr:colOff>184150</xdr:colOff>
      <xdr:row>62</xdr:row>
      <xdr:rowOff>27686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114063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40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762</xdr:rowOff>
    </xdr:from>
    <xdr:to>
      <xdr:col>19</xdr:col>
      <xdr:colOff>184150</xdr:colOff>
      <xdr:row>63</xdr:row>
      <xdr:rowOff>102362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112539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57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12954</xdr:rowOff>
    </xdr:from>
    <xdr:to>
      <xdr:col>15</xdr:col>
      <xdr:colOff>133350</xdr:colOff>
      <xdr:row>62</xdr:row>
      <xdr:rowOff>114554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124731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119126</xdr:rowOff>
    </xdr:from>
    <xdr:to>
      <xdr:col>11</xdr:col>
      <xdr:colOff>82550</xdr:colOff>
      <xdr:row>63</xdr:row>
      <xdr:rowOff>49276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59453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1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119126</xdr:rowOff>
    </xdr:from>
    <xdr:to>
      <xdr:col>7</xdr:col>
      <xdr:colOff>31750</xdr:colOff>
      <xdr:row>63</xdr:row>
      <xdr:rowOff>49276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59453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51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[154,256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職員数の適正化や事務事業の見直しを徹底してきた結果、</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東京都内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自治体との比較では、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令和６年度は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が、類似団体との比較では、平均を上回っている状況である。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今後も行政サービスの水準を維持し、多様化する市民ニーズに対応しながらも、適正な人件費及び物件費等となるよう努めていく。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57421</xdr:rowOff>
    </xdr:from>
    <xdr:to>
      <xdr:col>23</xdr:col>
      <xdr:colOff>133350</xdr:colOff>
      <xdr:row>85</xdr:row>
      <xdr:rowOff>88804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630671"/>
          <a:ext cx="838200" cy="3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128611</xdr:rowOff>
    </xdr:from>
    <xdr:to>
      <xdr:col>19</xdr:col>
      <xdr:colOff>133350</xdr:colOff>
      <xdr:row>85</xdr:row>
      <xdr:rowOff>57421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530411"/>
          <a:ext cx="889000" cy="10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79226</xdr:rowOff>
    </xdr:from>
    <xdr:to>
      <xdr:col>15</xdr:col>
      <xdr:colOff>82550</xdr:colOff>
      <xdr:row>84</xdr:row>
      <xdr:rowOff>128611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481026"/>
          <a:ext cx="889000" cy="4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116030</xdr:rowOff>
    </xdr:from>
    <xdr:to>
      <xdr:col>11</xdr:col>
      <xdr:colOff>31750</xdr:colOff>
      <xdr:row>84</xdr:row>
      <xdr:rowOff>79226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346380"/>
          <a:ext cx="889000" cy="13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38004</xdr:rowOff>
    </xdr:from>
    <xdr:to>
      <xdr:col>23</xdr:col>
      <xdr:colOff>184150</xdr:colOff>
      <xdr:row>85</xdr:row>
      <xdr:rowOff>139604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61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10081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8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6621</xdr:rowOff>
    </xdr:from>
    <xdr:to>
      <xdr:col>19</xdr:col>
      <xdr:colOff>184150</xdr:colOff>
      <xdr:row>85</xdr:row>
      <xdr:rowOff>108221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57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92998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66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77811</xdr:rowOff>
    </xdr:from>
    <xdr:to>
      <xdr:col>15</xdr:col>
      <xdr:colOff>133350</xdr:colOff>
      <xdr:row>85</xdr:row>
      <xdr:rowOff>7961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7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164188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6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28426</xdr:rowOff>
    </xdr:from>
    <xdr:to>
      <xdr:col>11</xdr:col>
      <xdr:colOff>82550</xdr:colOff>
      <xdr:row>84</xdr:row>
      <xdr:rowOff>130026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3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114803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1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65230</xdr:rowOff>
    </xdr:from>
    <xdr:to>
      <xdr:col>7</xdr:col>
      <xdr:colOff>31750</xdr:colOff>
      <xdr:row>83</xdr:row>
      <xdr:rowOff>166830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151607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3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従前から、国や東京都に準じた給与構造改革等を実施してきており、平成２８年度からは更なる職務給化を図るため、東京都に準じた給料表への切替を実施し、一時的に指数が上昇することとなった。令和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年度は経験年数階層の変動が主な要因となり、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ポイント増加したが、その後はほぼ横ばいが続いており、国の水準を下回る状況となっている。今後も引き続き給与の適正化に努めていく。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142875</xdr:rowOff>
    </xdr:from>
    <xdr:to>
      <xdr:col>81</xdr:col>
      <xdr:colOff>44450</xdr:colOff>
      <xdr:row>84</xdr:row>
      <xdr:rowOff>162984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544675"/>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62441</xdr:rowOff>
    </xdr:from>
    <xdr:to>
      <xdr:col>77</xdr:col>
      <xdr:colOff>44450</xdr:colOff>
      <xdr:row>84</xdr:row>
      <xdr:rowOff>162984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46424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62441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44413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113241</xdr:rowOff>
    </xdr:from>
    <xdr:to>
      <xdr:col>68</xdr:col>
      <xdr:colOff>152400</xdr:colOff>
      <xdr:row>84</xdr:row>
      <xdr:rowOff>42334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34359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64152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6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112184</xdr:rowOff>
    </xdr:from>
    <xdr:to>
      <xdr:col>77</xdr:col>
      <xdr:colOff>95250</xdr:colOff>
      <xdr:row>85</xdr:row>
      <xdr:rowOff>42334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11641</xdr:rowOff>
    </xdr:from>
    <xdr:to>
      <xdr:col>73</xdr:col>
      <xdr:colOff>44450</xdr:colOff>
      <xdr:row>84</xdr:row>
      <xdr:rowOff>113241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123418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れまでの定員適正化の取組により、類似団体平均や東京都平均と比較し、少ない職員数を維持してきている。今後も事務事業の増加や市民ニーズの多様化・複雑化が進む中で、安定的な市民サービスの提供を実現していくための人材・人員体制の確保を前提としつつ、民間活力の導入状況等も勘案しながら、引き続き適正な定員管理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9843</xdr:rowOff>
    </xdr:from>
    <xdr:to>
      <xdr:col>81</xdr:col>
      <xdr:colOff>44450</xdr:colOff>
      <xdr:row>59</xdr:row>
      <xdr:rowOff>15875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12539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3810</xdr:rowOff>
    </xdr:from>
    <xdr:to>
      <xdr:col>77</xdr:col>
      <xdr:colOff>44450</xdr:colOff>
      <xdr:row>59</xdr:row>
      <xdr:rowOff>15875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11936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154146</xdr:rowOff>
    </xdr:from>
    <xdr:to>
      <xdr:col>72</xdr:col>
      <xdr:colOff>203200</xdr:colOff>
      <xdr:row>59</xdr:row>
      <xdr:rowOff>3810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098246"/>
          <a:ext cx="889000" cy="2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154146</xdr:rowOff>
    </xdr:from>
    <xdr:to>
      <xdr:col>68</xdr:col>
      <xdr:colOff>152400</xdr:colOff>
      <xdr:row>58</xdr:row>
      <xdr:rowOff>154146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0982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130493</xdr:rowOff>
    </xdr:from>
    <xdr:to>
      <xdr:col>81</xdr:col>
      <xdr:colOff>95250</xdr:colOff>
      <xdr:row>59</xdr:row>
      <xdr:rowOff>60643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07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51770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99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136525</xdr:rowOff>
    </xdr:from>
    <xdr:to>
      <xdr:col>77</xdr:col>
      <xdr:colOff>95250</xdr:colOff>
      <xdr:row>59</xdr:row>
      <xdr:rowOff>66675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76852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49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124460</xdr:rowOff>
    </xdr:from>
    <xdr:to>
      <xdr:col>73</xdr:col>
      <xdr:colOff>44450</xdr:colOff>
      <xdr:row>59</xdr:row>
      <xdr:rowOff>54610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64787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103346</xdr:rowOff>
    </xdr:from>
    <xdr:to>
      <xdr:col>68</xdr:col>
      <xdr:colOff>203200</xdr:colOff>
      <xdr:row>59</xdr:row>
      <xdr:rowOff>33496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04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43673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1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103346</xdr:rowOff>
    </xdr:from>
    <xdr:to>
      <xdr:col>64</xdr:col>
      <xdr:colOff>152400</xdr:colOff>
      <xdr:row>59</xdr:row>
      <xdr:rowOff>33496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04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43673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1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ポイント減となり、この減少に影響を与えた要因は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令和３年度と比較して、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「準公債費債務負担」の減少（△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775,138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千円）で、純粋な影響度としては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1.49514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イント引き下げる効果があった。その内訳を見ると、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令和３年度に計上されていた複合施設の購入費の支払いが終了したことに伴い、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ＰＦＩ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の項目に計上されなくなったことのほか、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用地取得費の減額が寄与している。今後も市債の計画的な借入れを行いながら、健全財政の維持に努めていく。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80131</xdr:rowOff>
    </xdr:from>
    <xdr:to>
      <xdr:col>81</xdr:col>
      <xdr:colOff>44450</xdr:colOff>
      <xdr:row>39</xdr:row>
      <xdr:rowOff>91622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7666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91622</xdr:rowOff>
    </xdr:from>
    <xdr:to>
      <xdr:col>77</xdr:col>
      <xdr:colOff>44450</xdr:colOff>
      <xdr:row>39</xdr:row>
      <xdr:rowOff>114602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778172"/>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114602</xdr:rowOff>
    </xdr:from>
    <xdr:to>
      <xdr:col>72</xdr:col>
      <xdr:colOff>203200</xdr:colOff>
      <xdr:row>39</xdr:row>
      <xdr:rowOff>149074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80115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126093</xdr:rowOff>
    </xdr:from>
    <xdr:to>
      <xdr:col>68</xdr:col>
      <xdr:colOff>152400</xdr:colOff>
      <xdr:row>39</xdr:row>
      <xdr:rowOff>149074</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8126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45858</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6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40822</xdr:rowOff>
    </xdr:from>
    <xdr:to>
      <xdr:col>77</xdr:col>
      <xdr:colOff>95250</xdr:colOff>
      <xdr:row>39</xdr:row>
      <xdr:rowOff>142422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152599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96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63802</xdr:rowOff>
    </xdr:from>
    <xdr:to>
      <xdr:col>73</xdr:col>
      <xdr:colOff>44450</xdr:colOff>
      <xdr:row>39</xdr:row>
      <xdr:rowOff>165402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4129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98274</xdr:rowOff>
    </xdr:from>
    <xdr:to>
      <xdr:col>68</xdr:col>
      <xdr:colOff>203200</xdr:colOff>
      <xdr:row>40</xdr:row>
      <xdr:rowOff>28424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38601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75293</xdr:rowOff>
    </xdr:from>
    <xdr:to>
      <xdr:col>64</xdr:col>
      <xdr:colOff>152400</xdr:colOff>
      <xdr:row>40</xdr:row>
      <xdr:rowOff>5443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15620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対する一部事務組合や第３セクターなどを含む市が将来負担すべき実質的な負債の大きさの割合は、負担すべき実質的な負債はあるが、それ以上に基金や返済に充てる歳入が見込まれることから、計算上、将来負担見込額がないため比率は算定されない。今後とも、適正な後年度負担となるよう財政の健全性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36665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65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35288</xdr:rowOff>
    </xdr:from>
    <xdr:to>
      <xdr:col>73</xdr:col>
      <xdr:colOff>44450</xdr:colOff>
      <xdr:row>13</xdr:row>
      <xdr:rowOff>136888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260,998
254,421
29.43
137,225,778
132,861,374
4,154,754
62,300,540
46,625,002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早い段階から組織改正など組織・機構の見直しや、事務事業、施設管理の見直しによる委託化などを実施し、職員数の適正化を図ってきた。そのため、類似団体と比較して人件費に係る経常収支比率は低い水準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今後も、民間活力の積極的な活用を図るとともに、各種事務事業の質と量に応じた適正な定員管理や職務給化を推進し、現在の水準を維持していく。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98425</xdr:rowOff>
    </xdr:from>
    <xdr:to>
      <xdr:col>24</xdr:col>
      <xdr:colOff>25400</xdr:colOff>
      <xdr:row>41</xdr:row>
      <xdr:rowOff>98425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562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70502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98425</xdr:rowOff>
    </xdr:from>
    <xdr:to>
      <xdr:col>24</xdr:col>
      <xdr:colOff>114300</xdr:colOff>
      <xdr:row>41</xdr:row>
      <xdr:rowOff>98425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13352</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9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98425</xdr:rowOff>
    </xdr:from>
    <xdr:to>
      <xdr:col>24</xdr:col>
      <xdr:colOff>114300</xdr:colOff>
      <xdr:row>33</xdr:row>
      <xdr:rowOff>98425</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56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50800</xdr:rowOff>
    </xdr:from>
    <xdr:to>
      <xdr:col>24</xdr:col>
      <xdr:colOff>25400</xdr:colOff>
      <xdr:row>33</xdr:row>
      <xdr:rowOff>98425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70865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458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142875</xdr:rowOff>
    </xdr:from>
    <xdr:to>
      <xdr:col>24</xdr:col>
      <xdr:colOff>76200</xdr:colOff>
      <xdr:row>38</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48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50800</xdr:rowOff>
    </xdr:from>
    <xdr:to>
      <xdr:col>19</xdr:col>
      <xdr:colOff>187325</xdr:colOff>
      <xdr:row>33</xdr:row>
      <xdr:rowOff>50800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5708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50800</xdr:rowOff>
    </xdr:from>
    <xdr:to>
      <xdr:col>15</xdr:col>
      <xdr:colOff>98425</xdr:colOff>
      <xdr:row>33</xdr:row>
      <xdr:rowOff>88900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5708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123825</xdr:rowOff>
    </xdr:from>
    <xdr:to>
      <xdr:col>15</xdr:col>
      <xdr:colOff>149225</xdr:colOff>
      <xdr:row>38</xdr:row>
      <xdr:rowOff>53975</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46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38752</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88900</xdr:rowOff>
    </xdr:from>
    <xdr:to>
      <xdr:col>11</xdr:col>
      <xdr:colOff>9525</xdr:colOff>
      <xdr:row>33</xdr:row>
      <xdr:rowOff>127000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5746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47625</xdr:rowOff>
    </xdr:from>
    <xdr:to>
      <xdr:col>6</xdr:col>
      <xdr:colOff>171450</xdr:colOff>
      <xdr:row>38</xdr:row>
      <xdr:rowOff>149225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134002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49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47625</xdr:rowOff>
    </xdr:from>
    <xdr:to>
      <xdr:col>24</xdr:col>
      <xdr:colOff>76200</xdr:colOff>
      <xdr:row>33</xdr:row>
      <xdr:rowOff>149225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570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127652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61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0</xdr:rowOff>
    </xdr:from>
    <xdr:to>
      <xdr:col>20</xdr:col>
      <xdr:colOff>38100</xdr:colOff>
      <xdr:row>33</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111777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42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0</xdr:rowOff>
    </xdr:from>
    <xdr:to>
      <xdr:col>15</xdr:col>
      <xdr:colOff>149225</xdr:colOff>
      <xdr:row>33</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111777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42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38100</xdr:rowOff>
    </xdr:from>
    <xdr:to>
      <xdr:col>11</xdr:col>
      <xdr:colOff>60325</xdr:colOff>
      <xdr:row>33</xdr:row>
      <xdr:rowOff>139700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569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149877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46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76200</xdr:rowOff>
    </xdr:from>
    <xdr:to>
      <xdr:col>6</xdr:col>
      <xdr:colOff>171450</xdr:colOff>
      <xdr:row>34</xdr:row>
      <xdr:rowOff>6350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5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16527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50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年度の物件費充当一般財源は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16,596,373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91,511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物価高騰による公共施設等の管理運営費及び光熱水費が増加傾向にあり、依然として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高い水準のままであるとともに、全国平均を上回っていることから、今後も、民間活力の活用を進める中で、人件費と一体で効果を検討しながら、公共施設の最適化による管理コストの削減等を進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115570</xdr:rowOff>
    </xdr:from>
    <xdr:to>
      <xdr:col>82</xdr:col>
      <xdr:colOff>107950</xdr:colOff>
      <xdr:row>20</xdr:row>
      <xdr:rowOff>66040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337312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115570</xdr:rowOff>
    </xdr:from>
    <xdr:to>
      <xdr:col>78</xdr:col>
      <xdr:colOff>69850</xdr:colOff>
      <xdr:row>20</xdr:row>
      <xdr:rowOff>66040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3731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85090</xdr:rowOff>
    </xdr:from>
    <xdr:to>
      <xdr:col>73</xdr:col>
      <xdr:colOff>180975</xdr:colOff>
      <xdr:row>19</xdr:row>
      <xdr:rowOff>115570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3342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31767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54610</xdr:rowOff>
    </xdr:from>
    <xdr:to>
      <xdr:col>69</xdr:col>
      <xdr:colOff>92075</xdr:colOff>
      <xdr:row>19</xdr:row>
      <xdr:rowOff>85090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3312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64770</xdr:rowOff>
    </xdr:from>
    <xdr:to>
      <xdr:col>82</xdr:col>
      <xdr:colOff>158750</xdr:colOff>
      <xdr:row>19</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36847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15240</xdr:rowOff>
    </xdr:from>
    <xdr:to>
      <xdr:col>78</xdr:col>
      <xdr:colOff>120650</xdr:colOff>
      <xdr:row>20</xdr:row>
      <xdr:rowOff>116840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44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101617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53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64770</xdr:rowOff>
    </xdr:from>
    <xdr:to>
      <xdr:col>74</xdr:col>
      <xdr:colOff>31750</xdr:colOff>
      <xdr:row>19</xdr:row>
      <xdr:rowOff>166370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151147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34290</xdr:rowOff>
    </xdr:from>
    <xdr:to>
      <xdr:col>69</xdr:col>
      <xdr:colOff>142875</xdr:colOff>
      <xdr:row>19</xdr:row>
      <xdr:rowOff>135890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120667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3810</xdr:rowOff>
    </xdr:from>
    <xdr:to>
      <xdr:col>65</xdr:col>
      <xdr:colOff>53975</xdr:colOff>
      <xdr:row>19</xdr:row>
      <xdr:rowOff>105410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326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90187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334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年度の扶助費充当一般財源は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8,200,142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873,887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。主な要因としては、生活保護費や自立支援介護給付費等の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減少があったものの、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々増加傾向にあり、義務的経費のため止むを得ない部分もあるが、今後も資格審査の適正化を図ることにより抑制を図るとともに、市独自の給付事業等についても他市の状況を把握しながら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159657</xdr:rowOff>
    </xdr:from>
    <xdr:to>
      <xdr:col>24</xdr:col>
      <xdr:colOff>25400</xdr:colOff>
      <xdr:row>57</xdr:row>
      <xdr:rowOff>20865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417957"/>
          <a:ext cx="838200" cy="37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45357</xdr:rowOff>
    </xdr:from>
    <xdr:to>
      <xdr:col>19</xdr:col>
      <xdr:colOff>187325</xdr:colOff>
      <xdr:row>57</xdr:row>
      <xdr:rowOff>20865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646557"/>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45357</xdr:rowOff>
    </xdr:from>
    <xdr:to>
      <xdr:col>15</xdr:col>
      <xdr:colOff>98425</xdr:colOff>
      <xdr:row>57</xdr:row>
      <xdr:rowOff>53522</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9646557"/>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110672</xdr:rowOff>
    </xdr:from>
    <xdr:to>
      <xdr:col>11</xdr:col>
      <xdr:colOff>9525</xdr:colOff>
      <xdr:row>57</xdr:row>
      <xdr:rowOff>53522</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7118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108857</xdr:rowOff>
    </xdr:from>
    <xdr:to>
      <xdr:col>24</xdr:col>
      <xdr:colOff>76200</xdr:colOff>
      <xdr:row>55</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125384</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141515</xdr:rowOff>
    </xdr:from>
    <xdr:to>
      <xdr:col>20</xdr:col>
      <xdr:colOff>38100</xdr:colOff>
      <xdr:row>57</xdr:row>
      <xdr:rowOff>71665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81842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511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166007</xdr:rowOff>
    </xdr:from>
    <xdr:to>
      <xdr:col>15</xdr:col>
      <xdr:colOff>149225</xdr:colOff>
      <xdr:row>56</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2722</xdr:rowOff>
    </xdr:from>
    <xdr:to>
      <xdr:col>11</xdr:col>
      <xdr:colOff>60325</xdr:colOff>
      <xdr:row>57</xdr:row>
      <xdr:rowOff>104322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89099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年度の充当一般財源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5,766,371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20,102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千円増加となったが、経常収支比率は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ポイント改善し、また維持補修費は、充当一般財源が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1,096,138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143,456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千円減少となり、経常収支比率は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医療費の増などに伴い、国民健康保険</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や後期高齢者医療特別会計</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への繰出金が増加傾向に</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あり</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、引き続き、予防事業の促進や給付適正化の取組を継続し、抑制を目指す。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48078</xdr:rowOff>
    </xdr:from>
    <xdr:to>
      <xdr:col>82</xdr:col>
      <xdr:colOff>107950</xdr:colOff>
      <xdr:row>57</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8207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57</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57</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7257</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918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13805</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35577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年度の補助費等充当一般財源は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6,831,629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91,544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依然として類似団体との比較では高い水準のままであるとともに、全国平均を上回っていることから、今後も清掃事業関連の負担金抑制や団体補助金の適正化等に努める。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4" name="補助費等グラフ枠">
          <a:extLst>
            <a:ext uri="{FF2B5EF4-FFF2-40B4-BE49-F238E27FC236}">
              <a16:creationId xmlns:a16="http://schemas.microsoft.com/office/drawing/2014/main" id="{00000000-0008-0000-0400-00003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6" name="補助費等最小値テキスト">
          <a:extLst>
            <a:ext uri="{FF2B5EF4-FFF2-40B4-BE49-F238E27FC236}">
              <a16:creationId xmlns:a16="http://schemas.microsoft.com/office/drawing/2014/main" id="{00000000-0008-0000-0400-00003C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8" name="補助費等最大値テキスト">
          <a:extLst>
            <a:ext uri="{FF2B5EF4-FFF2-40B4-BE49-F238E27FC236}">
              <a16:creationId xmlns:a16="http://schemas.microsoft.com/office/drawing/2014/main" id="{00000000-0008-0000-0400-00003E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48078</xdr:rowOff>
    </xdr:from>
    <xdr:to>
      <xdr:col>82</xdr:col>
      <xdr:colOff>107950</xdr:colOff>
      <xdr:row>37</xdr:row>
      <xdr:rowOff>113393</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5671800" y="63917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21" name="補助費等平均値テキスト">
          <a:extLst>
            <a:ext uri="{FF2B5EF4-FFF2-40B4-BE49-F238E27FC236}">
              <a16:creationId xmlns:a16="http://schemas.microsoft.com/office/drawing/2014/main" id="{00000000-0008-0000-0400-000041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80736</xdr:rowOff>
    </xdr:from>
    <xdr:to>
      <xdr:col>78</xdr:col>
      <xdr:colOff>69850</xdr:colOff>
      <xdr:row>37</xdr:row>
      <xdr:rowOff>113393</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4782800" y="64243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80736</xdr:rowOff>
    </xdr:from>
    <xdr:to>
      <xdr:col>73</xdr:col>
      <xdr:colOff>180975</xdr:colOff>
      <xdr:row>37</xdr:row>
      <xdr:rowOff>124278</xdr:rowOff>
    </xdr:to>
    <xdr:cxnSp macro="">
      <xdr:nvCxnSpPr>
        <xdr:cNvPr id="326" name="直線コネクタ 325">
          <a:extLst>
            <a:ext uri="{FF2B5EF4-FFF2-40B4-BE49-F238E27FC236}">
              <a16:creationId xmlns:a16="http://schemas.microsoft.com/office/drawing/2014/main" id="{00000000-0008-0000-0400-000046010000}"/>
            </a:ext>
          </a:extLst>
        </xdr:cNvPr>
        <xdr:cNvCxnSpPr/>
      </xdr:nvCxnSpPr>
      <xdr:spPr>
        <a:xfrm flipV="1">
          <a:off x="13893800" y="6424386"/>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7" name="フローチャート: 判断 326">
          <a:extLst>
            <a:ext uri="{FF2B5EF4-FFF2-40B4-BE49-F238E27FC236}">
              <a16:creationId xmlns:a16="http://schemas.microsoft.com/office/drawing/2014/main" id="{00000000-0008-0000-0400-000047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124278</xdr:rowOff>
    </xdr:from>
    <xdr:to>
      <xdr:col>69</xdr:col>
      <xdr:colOff>92075</xdr:colOff>
      <xdr:row>37</xdr:row>
      <xdr:rowOff>167822</xdr:rowOff>
    </xdr:to>
    <xdr:cxnSp macro="">
      <xdr:nvCxnSpPr>
        <xdr:cNvPr id="329" name="直線コネクタ 328">
          <a:extLst>
            <a:ext uri="{FF2B5EF4-FFF2-40B4-BE49-F238E27FC236}">
              <a16:creationId xmlns:a16="http://schemas.microsoft.com/office/drawing/2014/main" id="{00000000-0008-0000-0400-000049010000}"/>
            </a:ext>
          </a:extLst>
        </xdr:cNvPr>
        <xdr:cNvCxnSpPr/>
      </xdr:nvCxnSpPr>
      <xdr:spPr>
        <a:xfrm flipV="1">
          <a:off x="13004800" y="6467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2" name="フローチャート: 判断 331">
          <a:extLst>
            <a:ext uri="{FF2B5EF4-FFF2-40B4-BE49-F238E27FC236}">
              <a16:creationId xmlns:a16="http://schemas.microsoft.com/office/drawing/2014/main" id="{00000000-0008-0000-0400-00004C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168728</xdr:rowOff>
    </xdr:from>
    <xdr:to>
      <xdr:col>82</xdr:col>
      <xdr:colOff>158750</xdr:colOff>
      <xdr:row>37</xdr:row>
      <xdr:rowOff>98878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6459200" y="634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140805</xdr:rowOff>
    </xdr:from>
    <xdr:ext cx="762000" cy="259045"/>
    <xdr:sp macro="" textlink="">
      <xdr:nvSpPr>
        <xdr:cNvPr id="340" name="補助費等該当値テキスト">
          <a:extLst>
            <a:ext uri="{FF2B5EF4-FFF2-40B4-BE49-F238E27FC236}">
              <a16:creationId xmlns:a16="http://schemas.microsoft.com/office/drawing/2014/main" id="{00000000-0008-0000-0400-000054010000}"/>
            </a:ext>
          </a:extLst>
        </xdr:cNvPr>
        <xdr:cNvSpPr txBox="1"/>
      </xdr:nvSpPr>
      <xdr:spPr>
        <a:xfrm>
          <a:off x="16598900" y="631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62593</xdr:rowOff>
    </xdr:from>
    <xdr:to>
      <xdr:col>78</xdr:col>
      <xdr:colOff>120650</xdr:colOff>
      <xdr:row>37</xdr:row>
      <xdr:rowOff>164193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5621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148970</xdr:rowOff>
    </xdr:from>
    <xdr:ext cx="7366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5290800" y="649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29936</xdr:rowOff>
    </xdr:from>
    <xdr:to>
      <xdr:col>74</xdr:col>
      <xdr:colOff>31750</xdr:colOff>
      <xdr:row>37</xdr:row>
      <xdr:rowOff>131536</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4732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116312</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4401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73478</xdr:rowOff>
    </xdr:from>
    <xdr:to>
      <xdr:col>69</xdr:col>
      <xdr:colOff>142875</xdr:colOff>
      <xdr:row>38</xdr:row>
      <xdr:rowOff>3628</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3843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159855</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35128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117022</xdr:rowOff>
    </xdr:from>
    <xdr:to>
      <xdr:col>65</xdr:col>
      <xdr:colOff>53975</xdr:colOff>
      <xdr:row>38</xdr:row>
      <xdr:rowOff>47172</xdr:rowOff>
    </xdr:to>
    <xdr:sp macro="" textlink="">
      <xdr:nvSpPr>
        <xdr:cNvPr id="347" name="楕円 346">
          <a:extLst>
            <a:ext uri="{FF2B5EF4-FFF2-40B4-BE49-F238E27FC236}">
              <a16:creationId xmlns:a16="http://schemas.microsoft.com/office/drawing/2014/main" id="{00000000-0008-0000-0400-00005B010000}"/>
            </a:ext>
          </a:extLst>
        </xdr:cNvPr>
        <xdr:cNvSpPr/>
      </xdr:nvSpPr>
      <xdr:spPr>
        <a:xfrm>
          <a:off x="12954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31949</xdr:rowOff>
    </xdr:from>
    <xdr:ext cx="762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12623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7" name="正方形/長方形 356">
          <a:extLst>
            <a:ext uri="{FF2B5EF4-FFF2-40B4-BE49-F238E27FC236}">
              <a16:creationId xmlns:a16="http://schemas.microsoft.com/office/drawing/2014/main" id="{00000000-0008-0000-0400-00006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8" name="正方形/長方形 357">
          <a:extLst>
            <a:ext uri="{FF2B5EF4-FFF2-40B4-BE49-F238E27FC236}">
              <a16:creationId xmlns:a16="http://schemas.microsoft.com/office/drawing/2014/main" id="{00000000-0008-0000-0400-00006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年度の公債費充当一般財源は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3,900,120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125,614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全国や東京都平均と比較して比率は低く、類似団体内順位は２位となっており、過去の市債の償還が着実に進んでいることの現れと認識している。今後、大規模事業の本格化による市債の借入れ増加に伴い、償還額も増加傾向となることから、過度な将来負担とならないよう、計画的な借入れ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4" name="公債費グラフ枠">
          <a:extLst>
            <a:ext uri="{FF2B5EF4-FFF2-40B4-BE49-F238E27FC236}">
              <a16:creationId xmlns:a16="http://schemas.microsoft.com/office/drawing/2014/main" id="{00000000-0008-0000-0400-00007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6" name="公債費最小値テキスト">
          <a:extLst>
            <a:ext uri="{FF2B5EF4-FFF2-40B4-BE49-F238E27FC236}">
              <a16:creationId xmlns:a16="http://schemas.microsoft.com/office/drawing/2014/main" id="{00000000-0008-0000-0400-000078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8" name="公債費最大値テキスト">
          <a:extLst>
            <a:ext uri="{FF2B5EF4-FFF2-40B4-BE49-F238E27FC236}">
              <a16:creationId xmlns:a16="http://schemas.microsoft.com/office/drawing/2014/main" id="{00000000-0008-0000-0400-00007A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100330</xdr:rowOff>
    </xdr:from>
    <xdr:to>
      <xdr:col>24</xdr:col>
      <xdr:colOff>25400</xdr:colOff>
      <xdr:row>75</xdr:row>
      <xdr:rowOff>115570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3987800" y="129590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81" name="公債費平均値テキスト">
          <a:extLst>
            <a:ext uri="{FF2B5EF4-FFF2-40B4-BE49-F238E27FC236}">
              <a16:creationId xmlns:a16="http://schemas.microsoft.com/office/drawing/2014/main" id="{00000000-0008-0000-0400-00007D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115570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a:off x="3098800" y="12936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130810</xdr:rowOff>
    </xdr:to>
    <xdr:cxnSp macro="">
      <xdr:nvCxnSpPr>
        <xdr:cNvPr id="386" name="直線コネクタ 385">
          <a:extLst>
            <a:ext uri="{FF2B5EF4-FFF2-40B4-BE49-F238E27FC236}">
              <a16:creationId xmlns:a16="http://schemas.microsoft.com/office/drawing/2014/main" id="{00000000-0008-0000-0400-000082010000}"/>
            </a:ext>
          </a:extLst>
        </xdr:cNvPr>
        <xdr:cNvCxnSpPr/>
      </xdr:nvCxnSpPr>
      <xdr:spPr>
        <a:xfrm flipV="1">
          <a:off x="2209800" y="1293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75</xdr:row>
      <xdr:rowOff>130810</xdr:rowOff>
    </xdr:to>
    <xdr:cxnSp macro="">
      <xdr:nvCxnSpPr>
        <xdr:cNvPr id="389" name="直線コネクタ 388">
          <a:extLst>
            <a:ext uri="{FF2B5EF4-FFF2-40B4-BE49-F238E27FC236}">
              <a16:creationId xmlns:a16="http://schemas.microsoft.com/office/drawing/2014/main" id="{00000000-0008-0000-0400-000085010000}"/>
            </a:ext>
          </a:extLst>
        </xdr:cNvPr>
        <xdr:cNvCxnSpPr/>
      </xdr:nvCxnSpPr>
      <xdr:spPr>
        <a:xfrm>
          <a:off x="1320800" y="12989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2" name="フローチャート: 判断 391">
          <a:extLst>
            <a:ext uri="{FF2B5EF4-FFF2-40B4-BE49-F238E27FC236}">
              <a16:creationId xmlns:a16="http://schemas.microsoft.com/office/drawing/2014/main" id="{00000000-0008-0000-0400-000088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49530</xdr:rowOff>
    </xdr:from>
    <xdr:to>
      <xdr:col>24</xdr:col>
      <xdr:colOff>76200</xdr:colOff>
      <xdr:row>75</xdr:row>
      <xdr:rowOff>151130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47752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66057</xdr:rowOff>
    </xdr:from>
    <xdr:ext cx="762000" cy="259045"/>
    <xdr:sp macro="" textlink="">
      <xdr:nvSpPr>
        <xdr:cNvPr id="400" name="公債費該当値テキスト">
          <a:extLst>
            <a:ext uri="{FF2B5EF4-FFF2-40B4-BE49-F238E27FC236}">
              <a16:creationId xmlns:a16="http://schemas.microsoft.com/office/drawing/2014/main" id="{00000000-0008-0000-0400-000090010000}"/>
            </a:ext>
          </a:extLst>
        </xdr:cNvPr>
        <xdr:cNvSpPr txBox="1"/>
      </xdr:nvSpPr>
      <xdr:spPr>
        <a:xfrm>
          <a:off x="49149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138447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2717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80010</xdr:rowOff>
    </xdr:from>
    <xdr:to>
      <xdr:col>6</xdr:col>
      <xdr:colOff>171450</xdr:colOff>
      <xdr:row>76</xdr:row>
      <xdr:rowOff>10161</xdr:rowOff>
    </xdr:to>
    <xdr:sp macro="" textlink="">
      <xdr:nvSpPr>
        <xdr:cNvPr id="407" name="楕円 406">
          <a:extLst>
            <a:ext uri="{FF2B5EF4-FFF2-40B4-BE49-F238E27FC236}">
              <a16:creationId xmlns:a16="http://schemas.microsoft.com/office/drawing/2014/main" id="{00000000-0008-0000-0400-000097010000}"/>
            </a:ext>
          </a:extLst>
        </xdr:cNvPr>
        <xdr:cNvSpPr/>
      </xdr:nvSpPr>
      <xdr:spPr>
        <a:xfrm>
          <a:off x="1270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20337</xdr:rowOff>
    </xdr:from>
    <xdr:ext cx="762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939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8" name="正方形/長方形 417">
          <a:extLst>
            <a:ext uri="{FF2B5EF4-FFF2-40B4-BE49-F238E27FC236}">
              <a16:creationId xmlns:a16="http://schemas.microsoft.com/office/drawing/2014/main" id="{00000000-0008-0000-0400-0000A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扶助費や繰出金などの社会保障経費の抑制を図るとともに、物件費や維持補修費においては、物価高騰や公共施設等の老朽化に伴う経費の増加が懸念されることから、公共施設やインフラの最適化による管理コストの削減等を進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138430</xdr:rowOff>
    </xdr:from>
    <xdr:to>
      <xdr:col>82</xdr:col>
      <xdr:colOff>107950</xdr:colOff>
      <xdr:row>77</xdr:row>
      <xdr:rowOff>75564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5671800" y="12997180"/>
          <a:ext cx="838200" cy="28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88282</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89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86995</xdr:rowOff>
    </xdr:from>
    <xdr:to>
      <xdr:col>78</xdr:col>
      <xdr:colOff>69850</xdr:colOff>
      <xdr:row>77</xdr:row>
      <xdr:rowOff>75564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117195"/>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86995</xdr:rowOff>
    </xdr:from>
    <xdr:to>
      <xdr:col>73</xdr:col>
      <xdr:colOff>180975</xdr:colOff>
      <xdr:row>77</xdr:row>
      <xdr:rowOff>1270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11719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77</xdr:row>
      <xdr:rowOff>1270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a:off x="13004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104157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24764</xdr:rowOff>
    </xdr:from>
    <xdr:to>
      <xdr:col>78</xdr:col>
      <xdr:colOff>120650</xdr:colOff>
      <xdr:row>77</xdr:row>
      <xdr:rowOff>126364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22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136541</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99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36195</xdr:rowOff>
    </xdr:from>
    <xdr:to>
      <xdr:col>74</xdr:col>
      <xdr:colOff>31750</xdr:colOff>
      <xdr:row>76</xdr:row>
      <xdr:rowOff>137795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06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147972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83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48823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53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38646</xdr:rowOff>
    </xdr:from>
    <xdr:to>
      <xdr:col>29</xdr:col>
      <xdr:colOff>127000</xdr:colOff>
      <xdr:row>20</xdr:row>
      <xdr:rowOff>17920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43821"/>
          <a:ext cx="647700" cy="150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17920</xdr:rowOff>
    </xdr:from>
    <xdr:to>
      <xdr:col>26</xdr:col>
      <xdr:colOff>50800</xdr:colOff>
      <xdr:row>20</xdr:row>
      <xdr:rowOff>83299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94545"/>
          <a:ext cx="698500" cy="65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83299</xdr:rowOff>
    </xdr:from>
    <xdr:to>
      <xdr:col>22</xdr:col>
      <xdr:colOff>114300</xdr:colOff>
      <xdr:row>20</xdr:row>
      <xdr:rowOff>123647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59924"/>
          <a:ext cx="698500" cy="40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117704</xdr:rowOff>
    </xdr:from>
    <xdr:to>
      <xdr:col>18</xdr:col>
      <xdr:colOff>177800</xdr:colOff>
      <xdr:row>20</xdr:row>
      <xdr:rowOff>123647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594329"/>
          <a:ext cx="698500" cy="5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159296</xdr:rowOff>
    </xdr:from>
    <xdr:to>
      <xdr:col>29</xdr:col>
      <xdr:colOff>177800</xdr:colOff>
      <xdr:row>19</xdr:row>
      <xdr:rowOff>89446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93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67873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01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138570</xdr:rowOff>
    </xdr:from>
    <xdr:to>
      <xdr:col>26</xdr:col>
      <xdr:colOff>101600</xdr:colOff>
      <xdr:row>20</xdr:row>
      <xdr:rowOff>68720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43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53497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30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32499</xdr:rowOff>
    </xdr:from>
    <xdr:to>
      <xdr:col>22</xdr:col>
      <xdr:colOff>165100</xdr:colOff>
      <xdr:row>20</xdr:row>
      <xdr:rowOff>134099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0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118876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9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72847</xdr:rowOff>
    </xdr:from>
    <xdr:to>
      <xdr:col>19</xdr:col>
      <xdr:colOff>38100</xdr:colOff>
      <xdr:row>21</xdr:row>
      <xdr:rowOff>2997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49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159224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66904</xdr:rowOff>
    </xdr:from>
    <xdr:to>
      <xdr:col>15</xdr:col>
      <xdr:colOff>101600</xdr:colOff>
      <xdr:row>20</xdr:row>
      <xdr:rowOff>168504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43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153281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261150</xdr:rowOff>
    </xdr:from>
    <xdr:to>
      <xdr:col>29</xdr:col>
      <xdr:colOff>127000</xdr:colOff>
      <xdr:row>35</xdr:row>
      <xdr:rowOff>337769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71500"/>
          <a:ext cx="647700" cy="76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337769</xdr:rowOff>
    </xdr:from>
    <xdr:to>
      <xdr:col>26</xdr:col>
      <xdr:colOff>50800</xdr:colOff>
      <xdr:row>36</xdr:row>
      <xdr:rowOff>60934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48119"/>
          <a:ext cx="698500" cy="660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275857</xdr:rowOff>
    </xdr:from>
    <xdr:to>
      <xdr:col>22</xdr:col>
      <xdr:colOff>114300</xdr:colOff>
      <xdr:row>36</xdr:row>
      <xdr:rowOff>60934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86207"/>
          <a:ext cx="698500" cy="1279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275857</xdr:rowOff>
    </xdr:from>
    <xdr:to>
      <xdr:col>18</xdr:col>
      <xdr:colOff>177800</xdr:colOff>
      <xdr:row>35</xdr:row>
      <xdr:rowOff>316700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86207"/>
          <a:ext cx="698500" cy="4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338865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22331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210350</xdr:rowOff>
    </xdr:from>
    <xdr:to>
      <xdr:col>29</xdr:col>
      <xdr:colOff>177800</xdr:colOff>
      <xdr:row>35</xdr:row>
      <xdr:rowOff>311950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20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182427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286969</xdr:rowOff>
    </xdr:from>
    <xdr:to>
      <xdr:col>26</xdr:col>
      <xdr:colOff>101600</xdr:colOff>
      <xdr:row>36</xdr:row>
      <xdr:rowOff>45669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97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30446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83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10134</xdr:rowOff>
    </xdr:from>
    <xdr:to>
      <xdr:col>22</xdr:col>
      <xdr:colOff>165100</xdr:colOff>
      <xdr:row>36</xdr:row>
      <xdr:rowOff>111734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63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96511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4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225057</xdr:rowOff>
    </xdr:from>
    <xdr:to>
      <xdr:col>19</xdr:col>
      <xdr:colOff>38100</xdr:colOff>
      <xdr:row>35</xdr:row>
      <xdr:rowOff>326657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35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336834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0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265900</xdr:rowOff>
    </xdr:from>
    <xdr:to>
      <xdr:col>15</xdr:col>
      <xdr:colOff>101600</xdr:colOff>
      <xdr:row>36</xdr:row>
      <xdr:rowOff>24600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76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34777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260,998
254,421
29.43
137,225,778
132,861,374
4,154,754
62,300,540
46,625,002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11161</xdr:rowOff>
    </xdr:from>
    <xdr:to>
      <xdr:col>24</xdr:col>
      <xdr:colOff>62865</xdr:colOff>
      <xdr:row>37</xdr:row>
      <xdr:rowOff>74125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4661"/>
          <a:ext cx="1270" cy="126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77952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42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74125</xdr:rowOff>
    </xdr:from>
    <xdr:to>
      <xdr:col>24</xdr:col>
      <xdr:colOff>152400</xdr:colOff>
      <xdr:row>37</xdr:row>
      <xdr:rowOff>74125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417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129288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11161</xdr:rowOff>
    </xdr:from>
    <xdr:to>
      <xdr:col>24</xdr:col>
      <xdr:colOff>152400</xdr:colOff>
      <xdr:row>30</xdr:row>
      <xdr:rowOff>11161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4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130785</xdr:rowOff>
    </xdr:from>
    <xdr:to>
      <xdr:col>24</xdr:col>
      <xdr:colOff>63500</xdr:colOff>
      <xdr:row>37</xdr:row>
      <xdr:rowOff>127845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02985"/>
          <a:ext cx="838200" cy="168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54888</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7127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32011</xdr:rowOff>
    </xdr:from>
    <xdr:to>
      <xdr:col>24</xdr:col>
      <xdr:colOff>114300</xdr:colOff>
      <xdr:row>34</xdr:row>
      <xdr:rowOff>133611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86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127845</xdr:rowOff>
    </xdr:from>
    <xdr:to>
      <xdr:col>19</xdr:col>
      <xdr:colOff>177800</xdr:colOff>
      <xdr:row>37</xdr:row>
      <xdr:rowOff>159000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71495"/>
          <a:ext cx="889000" cy="3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31326</xdr:rowOff>
    </xdr:from>
    <xdr:to>
      <xdr:col>20</xdr:col>
      <xdr:colOff>38100</xdr:colOff>
      <xdr:row>35</xdr:row>
      <xdr:rowOff>132926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3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149453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0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159000</xdr:rowOff>
    </xdr:from>
    <xdr:to>
      <xdr:col>15</xdr:col>
      <xdr:colOff>50800</xdr:colOff>
      <xdr:row>38</xdr:row>
      <xdr:rowOff>38691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02650"/>
          <a:ext cx="889000" cy="5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24467</xdr:rowOff>
    </xdr:from>
    <xdr:to>
      <xdr:col>15</xdr:col>
      <xdr:colOff>101600</xdr:colOff>
      <xdr:row>35</xdr:row>
      <xdr:rowOff>126067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142594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12990</xdr:rowOff>
    </xdr:from>
    <xdr:to>
      <xdr:col>10</xdr:col>
      <xdr:colOff>114300</xdr:colOff>
      <xdr:row>38</xdr:row>
      <xdr:rowOff>38691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28090"/>
          <a:ext cx="8890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43376</xdr:rowOff>
    </xdr:from>
    <xdr:to>
      <xdr:col>10</xdr:col>
      <xdr:colOff>165100</xdr:colOff>
      <xdr:row>35</xdr:row>
      <xdr:rowOff>144976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161503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57908</xdr:rowOff>
    </xdr:from>
    <xdr:to>
      <xdr:col>6</xdr:col>
      <xdr:colOff>38100</xdr:colOff>
      <xdr:row>35</xdr:row>
      <xdr:rowOff>159508</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4585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79985</xdr:rowOff>
    </xdr:from>
    <xdr:to>
      <xdr:col>24</xdr:col>
      <xdr:colOff>114300</xdr:colOff>
      <xdr:row>37</xdr:row>
      <xdr:rowOff>10135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166362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6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77045</xdr:rowOff>
    </xdr:from>
    <xdr:to>
      <xdr:col>20</xdr:col>
      <xdr:colOff>38100</xdr:colOff>
      <xdr:row>38</xdr:row>
      <xdr:rowOff>7195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2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108200</xdr:rowOff>
    </xdr:from>
    <xdr:to>
      <xdr:col>15</xdr:col>
      <xdr:colOff>101600</xdr:colOff>
      <xdr:row>38</xdr:row>
      <xdr:rowOff>38350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5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29477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159341</xdr:rowOff>
    </xdr:from>
    <xdr:to>
      <xdr:col>10</xdr:col>
      <xdr:colOff>165100</xdr:colOff>
      <xdr:row>38</xdr:row>
      <xdr:rowOff>89491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0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80618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133640</xdr:rowOff>
    </xdr:from>
    <xdr:to>
      <xdr:col>6</xdr:col>
      <xdr:colOff>38100</xdr:colOff>
      <xdr:row>38</xdr:row>
      <xdr:rowOff>63790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7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54917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7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28731</xdr:rowOff>
    </xdr:from>
    <xdr:to>
      <xdr:col>24</xdr:col>
      <xdr:colOff>63500</xdr:colOff>
      <xdr:row>54</xdr:row>
      <xdr:rowOff>51460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287031"/>
          <a:ext cx="838200" cy="22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28731</xdr:rowOff>
    </xdr:from>
    <xdr:to>
      <xdr:col>19</xdr:col>
      <xdr:colOff>177800</xdr:colOff>
      <xdr:row>54</xdr:row>
      <xdr:rowOff>127241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287031"/>
          <a:ext cx="889000" cy="98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49349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82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127241</xdr:rowOff>
    </xdr:from>
    <xdr:to>
      <xdr:col>15</xdr:col>
      <xdr:colOff>50800</xdr:colOff>
      <xdr:row>54</xdr:row>
      <xdr:rowOff>165254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385541"/>
          <a:ext cx="889000" cy="3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165254</xdr:rowOff>
    </xdr:from>
    <xdr:to>
      <xdr:col>10</xdr:col>
      <xdr:colOff>114300</xdr:colOff>
      <xdr:row>55</xdr:row>
      <xdr:rowOff>157188</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423554"/>
          <a:ext cx="889000" cy="16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660</xdr:rowOff>
    </xdr:from>
    <xdr:to>
      <xdr:col>24</xdr:col>
      <xdr:colOff>114300</xdr:colOff>
      <xdr:row>54</xdr:row>
      <xdr:rowOff>102260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25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23537</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11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149381</xdr:rowOff>
    </xdr:from>
    <xdr:to>
      <xdr:col>20</xdr:col>
      <xdr:colOff>38100</xdr:colOff>
      <xdr:row>54</xdr:row>
      <xdr:rowOff>79531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23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96058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01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76441</xdr:rowOff>
    </xdr:from>
    <xdr:to>
      <xdr:col>15</xdr:col>
      <xdr:colOff>101600</xdr:colOff>
      <xdr:row>55</xdr:row>
      <xdr:rowOff>6591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33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23118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10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114454</xdr:rowOff>
    </xdr:from>
    <xdr:to>
      <xdr:col>10</xdr:col>
      <xdr:colOff>165100</xdr:colOff>
      <xdr:row>55</xdr:row>
      <xdr:rowOff>44604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37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61131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14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106388</xdr:rowOff>
    </xdr:from>
    <xdr:to>
      <xdr:col>6</xdr:col>
      <xdr:colOff>38100</xdr:colOff>
      <xdr:row>56</xdr:row>
      <xdr:rowOff>36538</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53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53065</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3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118517</xdr:rowOff>
    </xdr:from>
    <xdr:to>
      <xdr:col>24</xdr:col>
      <xdr:colOff>63500</xdr:colOff>
      <xdr:row>76</xdr:row>
      <xdr:rowOff>128575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148717"/>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41876</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43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104953</xdr:rowOff>
    </xdr:from>
    <xdr:to>
      <xdr:col>19</xdr:col>
      <xdr:colOff>177800</xdr:colOff>
      <xdr:row>76</xdr:row>
      <xdr:rowOff>118517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135153"/>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3167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7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104953</xdr:rowOff>
    </xdr:from>
    <xdr:to>
      <xdr:col>15</xdr:col>
      <xdr:colOff>50800</xdr:colOff>
      <xdr:row>76</xdr:row>
      <xdr:rowOff>123546</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135153"/>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13301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123546</xdr:rowOff>
    </xdr:from>
    <xdr:to>
      <xdr:col>10</xdr:col>
      <xdr:colOff>114300</xdr:colOff>
      <xdr:row>76</xdr:row>
      <xdr:rowOff>143281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153746"/>
          <a:ext cx="889000" cy="1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22065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28312</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77775</xdr:rowOff>
    </xdr:from>
    <xdr:to>
      <xdr:col>24</xdr:col>
      <xdr:colOff>114300</xdr:colOff>
      <xdr:row>77</xdr:row>
      <xdr:rowOff>7925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10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100652</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959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67717</xdr:rowOff>
    </xdr:from>
    <xdr:to>
      <xdr:col>20</xdr:col>
      <xdr:colOff>38100</xdr:colOff>
      <xdr:row>76</xdr:row>
      <xdr:rowOff>169317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09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14393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87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54153</xdr:rowOff>
    </xdr:from>
    <xdr:to>
      <xdr:col>15</xdr:col>
      <xdr:colOff>101600</xdr:colOff>
      <xdr:row>76</xdr:row>
      <xdr:rowOff>155753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0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830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85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72746</xdr:rowOff>
    </xdr:from>
    <xdr:to>
      <xdr:col>10</xdr:col>
      <xdr:colOff>165100</xdr:colOff>
      <xdr:row>77</xdr:row>
      <xdr:rowOff>2896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10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19423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878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92481</xdr:rowOff>
    </xdr:from>
    <xdr:to>
      <xdr:col>6</xdr:col>
      <xdr:colOff>38100</xdr:colOff>
      <xdr:row>77</xdr:row>
      <xdr:rowOff>22631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12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39158</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2897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80950</xdr:rowOff>
    </xdr:from>
    <xdr:to>
      <xdr:col>24</xdr:col>
      <xdr:colOff>63500</xdr:colOff>
      <xdr:row>95</xdr:row>
      <xdr:rowOff>149758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68700"/>
          <a:ext cx="838200" cy="6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149758</xdr:rowOff>
    </xdr:from>
    <xdr:to>
      <xdr:col>19</xdr:col>
      <xdr:colOff>177800</xdr:colOff>
      <xdr:row>96</xdr:row>
      <xdr:rowOff>54242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37508"/>
          <a:ext cx="889000" cy="7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76860</xdr:rowOff>
    </xdr:from>
    <xdr:to>
      <xdr:col>15</xdr:col>
      <xdr:colOff>50800</xdr:colOff>
      <xdr:row>96</xdr:row>
      <xdr:rowOff>54242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64610"/>
          <a:ext cx="889000" cy="14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76860</xdr:rowOff>
    </xdr:from>
    <xdr:to>
      <xdr:col>10</xdr:col>
      <xdr:colOff>114300</xdr:colOff>
      <xdr:row>96</xdr:row>
      <xdr:rowOff>162713</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64610"/>
          <a:ext cx="889000" cy="25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30150</xdr:rowOff>
    </xdr:from>
    <xdr:to>
      <xdr:col>24</xdr:col>
      <xdr:colOff>114300</xdr:colOff>
      <xdr:row>95</xdr:row>
      <xdr:rowOff>131750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1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53027</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69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98958</xdr:rowOff>
    </xdr:from>
    <xdr:to>
      <xdr:col>20</xdr:col>
      <xdr:colOff>38100</xdr:colOff>
      <xdr:row>96</xdr:row>
      <xdr:rowOff>29108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8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45635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6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3442</xdr:rowOff>
    </xdr:from>
    <xdr:to>
      <xdr:col>15</xdr:col>
      <xdr:colOff>101600</xdr:colOff>
      <xdr:row>96</xdr:row>
      <xdr:rowOff>105042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6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121569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3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26060</xdr:rowOff>
    </xdr:from>
    <xdr:to>
      <xdr:col>10</xdr:col>
      <xdr:colOff>165100</xdr:colOff>
      <xdr:row>95</xdr:row>
      <xdr:rowOff>127660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1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144187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08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111913</xdr:rowOff>
    </xdr:from>
    <xdr:to>
      <xdr:col>6</xdr:col>
      <xdr:colOff>38100</xdr:colOff>
      <xdr:row>97</xdr:row>
      <xdr:rowOff>42063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58590</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122250</xdr:rowOff>
    </xdr:from>
    <xdr:to>
      <xdr:col>55</xdr:col>
      <xdr:colOff>0</xdr:colOff>
      <xdr:row>36</xdr:row>
      <xdr:rowOff>125842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294450"/>
          <a:ext cx="8382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51667</xdr:rowOff>
    </xdr:from>
    <xdr:to>
      <xdr:col>50</xdr:col>
      <xdr:colOff>114300</xdr:colOff>
      <xdr:row>36</xdr:row>
      <xdr:rowOff>122250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8750300" y="6223867"/>
          <a:ext cx="889000" cy="7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51667</xdr:rowOff>
    </xdr:from>
    <xdr:to>
      <xdr:col>45</xdr:col>
      <xdr:colOff>177800</xdr:colOff>
      <xdr:row>36</xdr:row>
      <xdr:rowOff>134344</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6223867"/>
          <a:ext cx="8890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154406</xdr:rowOff>
    </xdr:from>
    <xdr:to>
      <xdr:col>41</xdr:col>
      <xdr:colOff>50800</xdr:colOff>
      <xdr:row>36</xdr:row>
      <xdr:rowOff>134344</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5126456"/>
          <a:ext cx="889000" cy="1180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75042</xdr:rowOff>
    </xdr:from>
    <xdr:to>
      <xdr:col>55</xdr:col>
      <xdr:colOff>50800</xdr:colOff>
      <xdr:row>37</xdr:row>
      <xdr:rowOff>5192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24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97919</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09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71450</xdr:rowOff>
    </xdr:from>
    <xdr:to>
      <xdr:col>50</xdr:col>
      <xdr:colOff>165100</xdr:colOff>
      <xdr:row>37</xdr:row>
      <xdr:rowOff>1600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2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18127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01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867</xdr:rowOff>
    </xdr:from>
    <xdr:to>
      <xdr:col>46</xdr:col>
      <xdr:colOff>38100</xdr:colOff>
      <xdr:row>36</xdr:row>
      <xdr:rowOff>102467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17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118994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594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83544</xdr:rowOff>
    </xdr:from>
    <xdr:to>
      <xdr:col>41</xdr:col>
      <xdr:colOff>101600</xdr:colOff>
      <xdr:row>37</xdr:row>
      <xdr:rowOff>13694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25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30221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60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103606</xdr:rowOff>
    </xdr:from>
    <xdr:to>
      <xdr:col>36</xdr:col>
      <xdr:colOff>165100</xdr:colOff>
      <xdr:row>30</xdr:row>
      <xdr:rowOff>33756</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07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50283</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672795" y="48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148713</xdr:rowOff>
    </xdr:from>
    <xdr:to>
      <xdr:col>55</xdr:col>
      <xdr:colOff>0</xdr:colOff>
      <xdr:row>55</xdr:row>
      <xdr:rowOff>61410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9639300" y="9235563"/>
          <a:ext cx="838200" cy="25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53121</xdr:rowOff>
    </xdr:from>
    <xdr:ext cx="534377"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65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41271</xdr:rowOff>
    </xdr:from>
    <xdr:to>
      <xdr:col>50</xdr:col>
      <xdr:colOff>114300</xdr:colOff>
      <xdr:row>55</xdr:row>
      <xdr:rowOff>61410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8750300" y="9299571"/>
          <a:ext cx="889000" cy="19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80618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8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41271</xdr:rowOff>
    </xdr:from>
    <xdr:to>
      <xdr:col>45</xdr:col>
      <xdr:colOff>177800</xdr:colOff>
      <xdr:row>56</xdr:row>
      <xdr:rowOff>27120</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7861300" y="9299571"/>
          <a:ext cx="889000" cy="32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27120</xdr:rowOff>
    </xdr:from>
    <xdr:to>
      <xdr:col>41</xdr:col>
      <xdr:colOff>50800</xdr:colOff>
      <xdr:row>57</xdr:row>
      <xdr:rowOff>8625</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flipV="1">
          <a:off x="6972300" y="9628320"/>
          <a:ext cx="889000" cy="15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97913</xdr:rowOff>
    </xdr:from>
    <xdr:to>
      <xdr:col>55</xdr:col>
      <xdr:colOff>50800</xdr:colOff>
      <xdr:row>54</xdr:row>
      <xdr:rowOff>28063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918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120790</xdr:rowOff>
    </xdr:from>
    <xdr:ext cx="534377"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903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10610</xdr:rowOff>
    </xdr:from>
    <xdr:to>
      <xdr:col>50</xdr:col>
      <xdr:colOff>165100</xdr:colOff>
      <xdr:row>55</xdr:row>
      <xdr:rowOff>112210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944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128737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72111" y="921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161921</xdr:rowOff>
    </xdr:from>
    <xdr:to>
      <xdr:col>46</xdr:col>
      <xdr:colOff>38100</xdr:colOff>
      <xdr:row>54</xdr:row>
      <xdr:rowOff>92071</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924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108598</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83111" y="902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147770</xdr:rowOff>
    </xdr:from>
    <xdr:to>
      <xdr:col>41</xdr:col>
      <xdr:colOff>101600</xdr:colOff>
      <xdr:row>56</xdr:row>
      <xdr:rowOff>77920</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957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94447</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94111" y="935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129275</xdr:rowOff>
    </xdr:from>
    <xdr:to>
      <xdr:col>36</xdr:col>
      <xdr:colOff>165100</xdr:colOff>
      <xdr:row>57</xdr:row>
      <xdr:rowOff>59425</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973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75952</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705111" y="950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147282</xdr:rowOff>
    </xdr:from>
    <xdr:to>
      <xdr:col>55</xdr:col>
      <xdr:colOff>0</xdr:colOff>
      <xdr:row>78</xdr:row>
      <xdr:rowOff>102629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348932"/>
          <a:ext cx="838200" cy="12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147282</xdr:rowOff>
    </xdr:from>
    <xdr:to>
      <xdr:col>50</xdr:col>
      <xdr:colOff>114300</xdr:colOff>
      <xdr:row>78</xdr:row>
      <xdr:rowOff>14427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348932"/>
          <a:ext cx="889000" cy="3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38964</xdr:rowOff>
    </xdr:from>
    <xdr:to>
      <xdr:col>45</xdr:col>
      <xdr:colOff>177800</xdr:colOff>
      <xdr:row>78</xdr:row>
      <xdr:rowOff>14427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2897714"/>
          <a:ext cx="889000" cy="48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38964</xdr:rowOff>
    </xdr:from>
    <xdr:to>
      <xdr:col>41</xdr:col>
      <xdr:colOff>50800</xdr:colOff>
      <xdr:row>76</xdr:row>
      <xdr:rowOff>149758</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flipV="1">
          <a:off x="6972300" y="12897714"/>
          <a:ext cx="889000" cy="28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128097</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51829</xdr:rowOff>
    </xdr:from>
    <xdr:to>
      <xdr:col>55</xdr:col>
      <xdr:colOff>50800</xdr:colOff>
      <xdr:row>78</xdr:row>
      <xdr:rowOff>153429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42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138206</xdr:rowOff>
    </xdr:from>
    <xdr:ext cx="469744"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33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96482</xdr:rowOff>
    </xdr:from>
    <xdr:to>
      <xdr:col>50</xdr:col>
      <xdr:colOff>165100</xdr:colOff>
      <xdr:row>78</xdr:row>
      <xdr:rowOff>26632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29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17759</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04428" y="1339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135077</xdr:rowOff>
    </xdr:from>
    <xdr:to>
      <xdr:col>46</xdr:col>
      <xdr:colOff>38100</xdr:colOff>
      <xdr:row>78</xdr:row>
      <xdr:rowOff>65227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33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56354</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42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159614</xdr:rowOff>
    </xdr:from>
    <xdr:to>
      <xdr:col>41</xdr:col>
      <xdr:colOff>101600</xdr:colOff>
      <xdr:row>75</xdr:row>
      <xdr:rowOff>89764</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284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106291</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594111" y="1262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98958</xdr:rowOff>
    </xdr:from>
    <xdr:to>
      <xdr:col>36</xdr:col>
      <xdr:colOff>165100</xdr:colOff>
      <xdr:row>77</xdr:row>
      <xdr:rowOff>29108</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12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45635</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29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59461</xdr:rowOff>
    </xdr:from>
    <xdr:to>
      <xdr:col>55</xdr:col>
      <xdr:colOff>0</xdr:colOff>
      <xdr:row>95</xdr:row>
      <xdr:rowOff>9665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9639300" y="16004311"/>
          <a:ext cx="838200" cy="29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105363</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564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150698</xdr:rowOff>
    </xdr:from>
    <xdr:to>
      <xdr:col>50</xdr:col>
      <xdr:colOff>114300</xdr:colOff>
      <xdr:row>95</xdr:row>
      <xdr:rowOff>9665</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8750300" y="16095548"/>
          <a:ext cx="889000" cy="20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130078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150698</xdr:rowOff>
    </xdr:from>
    <xdr:to>
      <xdr:col>45</xdr:col>
      <xdr:colOff>177800</xdr:colOff>
      <xdr:row>97</xdr:row>
      <xdr:rowOff>12991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7861300" y="16095548"/>
          <a:ext cx="889000" cy="54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12991</xdr:rowOff>
    </xdr:from>
    <xdr:to>
      <xdr:col>41</xdr:col>
      <xdr:colOff>50800</xdr:colOff>
      <xdr:row>97</xdr:row>
      <xdr:rowOff>133998</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6972300" y="16643641"/>
          <a:ext cx="889000" cy="12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8661</xdr:rowOff>
    </xdr:from>
    <xdr:to>
      <xdr:col>55</xdr:col>
      <xdr:colOff>50800</xdr:colOff>
      <xdr:row>93</xdr:row>
      <xdr:rowOff>110261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595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31538</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5804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130315</xdr:rowOff>
    </xdr:from>
    <xdr:to>
      <xdr:col>50</xdr:col>
      <xdr:colOff>165100</xdr:colOff>
      <xdr:row>95</xdr:row>
      <xdr:rowOff>60465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24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76992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02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99898</xdr:rowOff>
    </xdr:from>
    <xdr:to>
      <xdr:col>46</xdr:col>
      <xdr:colOff>38100</xdr:colOff>
      <xdr:row>94</xdr:row>
      <xdr:rowOff>30048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04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46575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581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133641</xdr:rowOff>
    </xdr:from>
    <xdr:to>
      <xdr:col>41</xdr:col>
      <xdr:colOff>101600</xdr:colOff>
      <xdr:row>97</xdr:row>
      <xdr:rowOff>63791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59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80318</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36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83198</xdr:rowOff>
    </xdr:from>
    <xdr:to>
      <xdr:col>36</xdr:col>
      <xdr:colOff>165100</xdr:colOff>
      <xdr:row>98</xdr:row>
      <xdr:rowOff>13348</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71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4475</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80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131470</xdr:rowOff>
    </xdr:from>
    <xdr:to>
      <xdr:col>85</xdr:col>
      <xdr:colOff>127000</xdr:colOff>
      <xdr:row>38</xdr:row>
      <xdr:rowOff>131470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646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131470</xdr:rowOff>
    </xdr:from>
    <xdr:to>
      <xdr:col>81</xdr:col>
      <xdr:colOff>50800</xdr:colOff>
      <xdr:row>38</xdr:row>
      <xdr:rowOff>131470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646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131470</xdr:rowOff>
    </xdr:from>
    <xdr:to>
      <xdr:col>76</xdr:col>
      <xdr:colOff>114300</xdr:colOff>
      <xdr:row>38</xdr:row>
      <xdr:rowOff>131470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646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136728</xdr:rowOff>
    </xdr:from>
    <xdr:to>
      <xdr:col>71</xdr:col>
      <xdr:colOff>177800</xdr:colOff>
      <xdr:row>38</xdr:row>
      <xdr:rowOff>131470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814300" y="6308928"/>
          <a:ext cx="889000" cy="33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97731</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5017" y="661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80670</xdr:rowOff>
    </xdr:from>
    <xdr:to>
      <xdr:col>85</xdr:col>
      <xdr:colOff>177800</xdr:colOff>
      <xdr:row>39</xdr:row>
      <xdr:rowOff>10820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167047</xdr:rowOff>
    </xdr:from>
    <xdr:ext cx="313932"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106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80670</xdr:rowOff>
    </xdr:from>
    <xdr:to>
      <xdr:col>81</xdr:col>
      <xdr:colOff>101600</xdr:colOff>
      <xdr:row>39</xdr:row>
      <xdr:rowOff>10820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1947</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324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80670</xdr:rowOff>
    </xdr:from>
    <xdr:to>
      <xdr:col>76</xdr:col>
      <xdr:colOff>165100</xdr:colOff>
      <xdr:row>39</xdr:row>
      <xdr:rowOff>10820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1947</xdr:rowOff>
    </xdr:from>
    <xdr:ext cx="313932"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35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80670</xdr:rowOff>
    </xdr:from>
    <xdr:to>
      <xdr:col>72</xdr:col>
      <xdr:colOff>38100</xdr:colOff>
      <xdr:row>39</xdr:row>
      <xdr:rowOff>10820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1947</xdr:rowOff>
    </xdr:from>
    <xdr:ext cx="313932"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46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85928</xdr:rowOff>
    </xdr:from>
    <xdr:to>
      <xdr:col>67</xdr:col>
      <xdr:colOff>101600</xdr:colOff>
      <xdr:row>37</xdr:row>
      <xdr:rowOff>16078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2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32605</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579428" y="603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98171</xdr:rowOff>
    </xdr:from>
    <xdr:to>
      <xdr:col>85</xdr:col>
      <xdr:colOff>127000</xdr:colOff>
      <xdr:row>77</xdr:row>
      <xdr:rowOff>105639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299821"/>
          <a:ext cx="8382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105639</xdr:rowOff>
    </xdr:from>
    <xdr:to>
      <xdr:col>81</xdr:col>
      <xdr:colOff>50800</xdr:colOff>
      <xdr:row>77</xdr:row>
      <xdr:rowOff>129490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307289"/>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111658</xdr:rowOff>
    </xdr:from>
    <xdr:to>
      <xdr:col>76</xdr:col>
      <xdr:colOff>114300</xdr:colOff>
      <xdr:row>77</xdr:row>
      <xdr:rowOff>129490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313308"/>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96780</xdr:rowOff>
    </xdr:from>
    <xdr:to>
      <xdr:col>71</xdr:col>
      <xdr:colOff>177800</xdr:colOff>
      <xdr:row>77</xdr:row>
      <xdr:rowOff>111658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3298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47371</xdr:rowOff>
    </xdr:from>
    <xdr:to>
      <xdr:col>85</xdr:col>
      <xdr:colOff>177800</xdr:colOff>
      <xdr:row>77</xdr:row>
      <xdr:rowOff>148971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24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133748</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163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54839</xdr:rowOff>
    </xdr:from>
    <xdr:to>
      <xdr:col>81</xdr:col>
      <xdr:colOff>101600</xdr:colOff>
      <xdr:row>77</xdr:row>
      <xdr:rowOff>156439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2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147566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34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78690</xdr:rowOff>
    </xdr:from>
    <xdr:to>
      <xdr:col>76</xdr:col>
      <xdr:colOff>165100</xdr:colOff>
      <xdr:row>78</xdr:row>
      <xdr:rowOff>8840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2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171417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37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60858</xdr:rowOff>
    </xdr:from>
    <xdr:to>
      <xdr:col>72</xdr:col>
      <xdr:colOff>38100</xdr:colOff>
      <xdr:row>77</xdr:row>
      <xdr:rowOff>162458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2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153585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35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45980</xdr:rowOff>
    </xdr:from>
    <xdr:to>
      <xdr:col>67</xdr:col>
      <xdr:colOff>101600</xdr:colOff>
      <xdr:row>77</xdr:row>
      <xdr:rowOff>147580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138707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3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95</xdr:row>
      <xdr:rowOff>62776</xdr:rowOff>
    </xdr:from>
    <xdr:to>
      <xdr:col>85</xdr:col>
      <xdr:colOff>126364</xdr:colOff>
      <xdr:row>99</xdr:row>
      <xdr:rowOff>75888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6350526"/>
          <a:ext cx="1269" cy="698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79715</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53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75888</xdr:rowOff>
    </xdr:from>
    <xdr:to>
      <xdr:col>86</xdr:col>
      <xdr:colOff>25400</xdr:colOff>
      <xdr:row>99</xdr:row>
      <xdr:rowOff>75888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4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9453</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61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95</xdr:row>
      <xdr:rowOff>62776</xdr:rowOff>
    </xdr:from>
    <xdr:to>
      <xdr:col>86</xdr:col>
      <xdr:colOff>25400</xdr:colOff>
      <xdr:row>95</xdr:row>
      <xdr:rowOff>62776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350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39083</xdr:rowOff>
    </xdr:from>
    <xdr:to>
      <xdr:col>85</xdr:col>
      <xdr:colOff>127000</xdr:colOff>
      <xdr:row>97</xdr:row>
      <xdr:rowOff>107304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5481300" y="16669733"/>
          <a:ext cx="838200" cy="6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9834</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811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31407</xdr:rowOff>
    </xdr:from>
    <xdr:to>
      <xdr:col>85</xdr:col>
      <xdr:colOff>177800</xdr:colOff>
      <xdr:row>98</xdr:row>
      <xdr:rowOff>133007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83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9463</xdr:rowOff>
    </xdr:from>
    <xdr:to>
      <xdr:col>81</xdr:col>
      <xdr:colOff>50800</xdr:colOff>
      <xdr:row>97</xdr:row>
      <xdr:rowOff>39083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468663"/>
          <a:ext cx="889000" cy="20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9249</xdr:rowOff>
    </xdr:from>
    <xdr:to>
      <xdr:col>81</xdr:col>
      <xdr:colOff>101600</xdr:colOff>
      <xdr:row>98</xdr:row>
      <xdr:rowOff>110849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81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101976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0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110847</xdr:rowOff>
    </xdr:from>
    <xdr:to>
      <xdr:col>76</xdr:col>
      <xdr:colOff>114300</xdr:colOff>
      <xdr:row>96</xdr:row>
      <xdr:rowOff>9463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5541347"/>
          <a:ext cx="889000" cy="92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158525</xdr:rowOff>
    </xdr:from>
    <xdr:to>
      <xdr:col>76</xdr:col>
      <xdr:colOff>165100</xdr:colOff>
      <xdr:row>98</xdr:row>
      <xdr:rowOff>88675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78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79802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88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110847</xdr:rowOff>
    </xdr:from>
    <xdr:to>
      <xdr:col>71</xdr:col>
      <xdr:colOff>177800</xdr:colOff>
      <xdr:row>97</xdr:row>
      <xdr:rowOff>115729</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5541347"/>
          <a:ext cx="889000" cy="120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121589</xdr:rowOff>
    </xdr:from>
    <xdr:to>
      <xdr:col>72</xdr:col>
      <xdr:colOff>38100</xdr:colOff>
      <xdr:row>98</xdr:row>
      <xdr:rowOff>51739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42866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84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76212</xdr:rowOff>
    </xdr:from>
    <xdr:to>
      <xdr:col>67</xdr:col>
      <xdr:colOff>101600</xdr:colOff>
      <xdr:row>99</xdr:row>
      <xdr:rowOff>6362</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168939</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56504</xdr:rowOff>
    </xdr:from>
    <xdr:to>
      <xdr:col>85</xdr:col>
      <xdr:colOff>177800</xdr:colOff>
      <xdr:row>97</xdr:row>
      <xdr:rowOff>158104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68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79381</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53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159733</xdr:rowOff>
    </xdr:from>
    <xdr:to>
      <xdr:col>81</xdr:col>
      <xdr:colOff>101600</xdr:colOff>
      <xdr:row>97</xdr:row>
      <xdr:rowOff>89883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61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106410</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39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130113</xdr:rowOff>
    </xdr:from>
    <xdr:to>
      <xdr:col>76</xdr:col>
      <xdr:colOff>165100</xdr:colOff>
      <xdr:row>96</xdr:row>
      <xdr:rowOff>60263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41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76790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19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60047</xdr:rowOff>
    </xdr:from>
    <xdr:to>
      <xdr:col>72</xdr:col>
      <xdr:colOff>38100</xdr:colOff>
      <xdr:row>90</xdr:row>
      <xdr:rowOff>161647</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549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6724</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526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64929</xdr:rowOff>
    </xdr:from>
    <xdr:to>
      <xdr:col>67</xdr:col>
      <xdr:colOff>101600</xdr:colOff>
      <xdr:row>97</xdr:row>
      <xdr:rowOff>166529</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6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11606</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47111" y="1647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97572</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784122"/>
          <a:ext cx="8382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97572</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20434300" y="678412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48803</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4017" y="639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46772</xdr:rowOff>
    </xdr:from>
    <xdr:to>
      <xdr:col>112</xdr:col>
      <xdr:colOff>38100</xdr:colOff>
      <xdr:row>39</xdr:row>
      <xdr:rowOff>148372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73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139499</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98650" y="6826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92783</xdr:rowOff>
    </xdr:from>
    <xdr:to>
      <xdr:col>116</xdr:col>
      <xdr:colOff>63500</xdr:colOff>
      <xdr:row>59</xdr:row>
      <xdr:rowOff>92891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1323300" y="10208333"/>
          <a:ext cx="8382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90061</xdr:rowOff>
    </xdr:from>
    <xdr:to>
      <xdr:col>111</xdr:col>
      <xdr:colOff>177800</xdr:colOff>
      <xdr:row>59</xdr:row>
      <xdr:rowOff>92891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205611"/>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89081</xdr:rowOff>
    </xdr:from>
    <xdr:to>
      <xdr:col>107</xdr:col>
      <xdr:colOff>50800</xdr:colOff>
      <xdr:row>59</xdr:row>
      <xdr:rowOff>90061</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20463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89081</xdr:rowOff>
    </xdr:from>
    <xdr:to>
      <xdr:col>102</xdr:col>
      <xdr:colOff>114300</xdr:colOff>
      <xdr:row>59</xdr:row>
      <xdr:rowOff>91149</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8656300" y="10204631"/>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41983</xdr:rowOff>
    </xdr:from>
    <xdr:to>
      <xdr:col>116</xdr:col>
      <xdr:colOff>114300</xdr:colOff>
      <xdr:row>59</xdr:row>
      <xdr:rowOff>143583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5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128360</xdr:rowOff>
    </xdr:from>
    <xdr:ext cx="313932"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72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42091</xdr:rowOff>
    </xdr:from>
    <xdr:to>
      <xdr:col>112</xdr:col>
      <xdr:colOff>38100</xdr:colOff>
      <xdr:row>59</xdr:row>
      <xdr:rowOff>143691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134818</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66333" y="102503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39261</xdr:rowOff>
    </xdr:from>
    <xdr:to>
      <xdr:col>107</xdr:col>
      <xdr:colOff>101600</xdr:colOff>
      <xdr:row>59</xdr:row>
      <xdr:rowOff>140861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131988</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77333" y="10247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38281</xdr:rowOff>
    </xdr:from>
    <xdr:to>
      <xdr:col>102</xdr:col>
      <xdr:colOff>165100</xdr:colOff>
      <xdr:row>59</xdr:row>
      <xdr:rowOff>139881</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5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131008</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88333" y="10246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40349</xdr:rowOff>
    </xdr:from>
    <xdr:to>
      <xdr:col>98</xdr:col>
      <xdr:colOff>38100</xdr:colOff>
      <xdr:row>59</xdr:row>
      <xdr:rowOff>141949</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133076</xdr:rowOff>
    </xdr:from>
    <xdr:ext cx="313932"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99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a:extLst>
            <a:ext uri="{FF2B5EF4-FFF2-40B4-BE49-F238E27FC236}">
              <a16:creationId xmlns:a16="http://schemas.microsoft.com/office/drawing/2014/main" id="{00000000-0008-0000-0600-00005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60" name="繰出金最小値テキスト">
          <a:extLst>
            <a:ext uri="{FF2B5EF4-FFF2-40B4-BE49-F238E27FC236}">
              <a16:creationId xmlns:a16="http://schemas.microsoft.com/office/drawing/2014/main" id="{00000000-0008-0000-0600-00005C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2" name="繰出金最大値テキスト">
          <a:extLst>
            <a:ext uri="{FF2B5EF4-FFF2-40B4-BE49-F238E27FC236}">
              <a16:creationId xmlns:a16="http://schemas.microsoft.com/office/drawing/2014/main" id="{00000000-0008-0000-0600-00005E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6975</xdr:rowOff>
    </xdr:from>
    <xdr:to>
      <xdr:col>116</xdr:col>
      <xdr:colOff>63500</xdr:colOff>
      <xdr:row>73</xdr:row>
      <xdr:rowOff>31572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1323300" y="12522825"/>
          <a:ext cx="838200" cy="2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5" name="繰出金平均値テキスト">
          <a:extLst>
            <a:ext uri="{FF2B5EF4-FFF2-40B4-BE49-F238E27FC236}">
              <a16:creationId xmlns:a16="http://schemas.microsoft.com/office/drawing/2014/main" id="{00000000-0008-0000-0600-000061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31572</xdr:rowOff>
    </xdr:from>
    <xdr:to>
      <xdr:col>111</xdr:col>
      <xdr:colOff>177800</xdr:colOff>
      <xdr:row>74</xdr:row>
      <xdr:rowOff>5421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20434300" y="12547422"/>
          <a:ext cx="889000" cy="14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5421</xdr:rowOff>
    </xdr:from>
    <xdr:to>
      <xdr:col>107</xdr:col>
      <xdr:colOff>50800</xdr:colOff>
      <xdr:row>74</xdr:row>
      <xdr:rowOff>124658</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9545300" y="12692721"/>
          <a:ext cx="889000" cy="11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87533</xdr:rowOff>
    </xdr:from>
    <xdr:to>
      <xdr:col>102</xdr:col>
      <xdr:colOff>114300</xdr:colOff>
      <xdr:row>74</xdr:row>
      <xdr:rowOff>124658</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a:off x="18656300" y="12774833"/>
          <a:ext cx="889000" cy="3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127625</xdr:rowOff>
    </xdr:from>
    <xdr:to>
      <xdr:col>116</xdr:col>
      <xdr:colOff>114300</xdr:colOff>
      <xdr:row>73</xdr:row>
      <xdr:rowOff>57775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2110700" y="1247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150502</xdr:rowOff>
    </xdr:from>
    <xdr:ext cx="534377" cy="259045"/>
    <xdr:sp macro="" textlink="">
      <xdr:nvSpPr>
        <xdr:cNvPr id="884" name="繰出金該当値テキスト">
          <a:extLst>
            <a:ext uri="{FF2B5EF4-FFF2-40B4-BE49-F238E27FC236}">
              <a16:creationId xmlns:a16="http://schemas.microsoft.com/office/drawing/2014/main" id="{00000000-0008-0000-0600-000074030000}"/>
            </a:ext>
          </a:extLst>
        </xdr:cNvPr>
        <xdr:cNvSpPr txBox="1"/>
      </xdr:nvSpPr>
      <xdr:spPr>
        <a:xfrm>
          <a:off x="22212300" y="1232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152222</xdr:rowOff>
    </xdr:from>
    <xdr:to>
      <xdr:col>112</xdr:col>
      <xdr:colOff>38100</xdr:colOff>
      <xdr:row>73</xdr:row>
      <xdr:rowOff>82372</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1272500" y="1249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98899</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056111" y="1227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126071</xdr:rowOff>
    </xdr:from>
    <xdr:to>
      <xdr:col>107</xdr:col>
      <xdr:colOff>101600</xdr:colOff>
      <xdr:row>74</xdr:row>
      <xdr:rowOff>56221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0383500" y="1264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72748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0167111" y="1241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73858</xdr:rowOff>
    </xdr:from>
    <xdr:to>
      <xdr:col>102</xdr:col>
      <xdr:colOff>165100</xdr:colOff>
      <xdr:row>75</xdr:row>
      <xdr:rowOff>4008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9494500" y="1276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20535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9278111" y="1253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36733</xdr:rowOff>
    </xdr:from>
    <xdr:to>
      <xdr:col>98</xdr:col>
      <xdr:colOff>38100</xdr:colOff>
      <xdr:row>74</xdr:row>
      <xdr:rowOff>138333</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8605500" y="1272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154860</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389111" y="1249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前年度からの変動という観点で分析すると、増加している性質別経費としては、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23,480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円／人増加の「扶助費」が挙げられる。「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特に「普通建設事業費（うち更新整備）」が増加している要因として、学校改築事業や府中の森芸術劇場整備事業の進捗により、事業費が増加していることが挙げられ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、「扶助費」については、物価高騰に対する住民税非課税世帯等への給付金事業の増加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や私立保育所入所運営費の増加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などがそれぞれ要因となっている。また、減少している性質別経費としては、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前年度に新設した子ども・子育て応援基金への積み立てが減少となったことが挙げられ、「物件費」については、新庁舎におけるネットワーク再構築が完了したことによる減少など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が挙げられる。次に、他団体との比較という観点で分析すると、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5,160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円／人増加しているものの、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類似団体中の順位では３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と低くなっている。過去の推移を見ても同様の傾向が続いており、これは、本市が早い段階から組織改正など組織・機構の見直しや、事務事業、施設管理における民間活力の積極的な活用などを進め、職員数の適正化を図ってきた結果と捉えているが、その影響は類似団体中の順位で「物件費」が３位と高くなっていることからも読み取れる。しかし、「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前年度から減少したものの、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物価の高騰も相まって年々増加傾向で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もあったため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、今後も公共施設の最適化による管理コストの削減や委託料の適正化を進める。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260,998
254,421
29.43
137,225,778
132,861,374
4,154,754
62,300,540
46,625,002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170942</xdr:rowOff>
    </xdr:from>
    <xdr:to>
      <xdr:col>24</xdr:col>
      <xdr:colOff>63500</xdr:colOff>
      <xdr:row>37</xdr:row>
      <xdr:rowOff>35306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43142"/>
          <a:ext cx="8382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98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35306</xdr:rowOff>
    </xdr:from>
    <xdr:to>
      <xdr:col>19</xdr:col>
      <xdr:colOff>177800</xdr:colOff>
      <xdr:row>37</xdr:row>
      <xdr:rowOff>103886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789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46245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6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103886</xdr:rowOff>
    </xdr:from>
    <xdr:to>
      <xdr:col>15</xdr:col>
      <xdr:colOff>50800</xdr:colOff>
      <xdr:row>37</xdr:row>
      <xdr:rowOff>149606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4475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54627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68834</xdr:rowOff>
    </xdr:from>
    <xdr:to>
      <xdr:col>10</xdr:col>
      <xdr:colOff>114300</xdr:colOff>
      <xdr:row>37</xdr:row>
      <xdr:rowOff>149606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12484"/>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63009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64533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120142</xdr:rowOff>
    </xdr:from>
    <xdr:to>
      <xdr:col>24</xdr:col>
      <xdr:colOff>114300</xdr:colOff>
      <xdr:row>37</xdr:row>
      <xdr:rowOff>50292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9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98569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70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155956</xdr:rowOff>
    </xdr:from>
    <xdr:to>
      <xdr:col>20</xdr:col>
      <xdr:colOff>38100</xdr:colOff>
      <xdr:row>37</xdr:row>
      <xdr:rowOff>86106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2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77233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2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53086</xdr:rowOff>
    </xdr:from>
    <xdr:to>
      <xdr:col>15</xdr:col>
      <xdr:colOff>101600</xdr:colOff>
      <xdr:row>37</xdr:row>
      <xdr:rowOff>154686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145813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98806</xdr:rowOff>
    </xdr:from>
    <xdr:to>
      <xdr:col>10</xdr:col>
      <xdr:colOff>165100</xdr:colOff>
      <xdr:row>38</xdr:row>
      <xdr:rowOff>28956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20083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18034</xdr:rowOff>
    </xdr:from>
    <xdr:to>
      <xdr:col>6</xdr:col>
      <xdr:colOff>38100</xdr:colOff>
      <xdr:row>37</xdr:row>
      <xdr:rowOff>119634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110761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5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27762</xdr:rowOff>
    </xdr:from>
    <xdr:to>
      <xdr:col>24</xdr:col>
      <xdr:colOff>63500</xdr:colOff>
      <xdr:row>56</xdr:row>
      <xdr:rowOff>53861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628962"/>
          <a:ext cx="838200" cy="2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79570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109068</xdr:rowOff>
    </xdr:from>
    <xdr:to>
      <xdr:col>19</xdr:col>
      <xdr:colOff>177800</xdr:colOff>
      <xdr:row>56</xdr:row>
      <xdr:rowOff>27762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538818"/>
          <a:ext cx="889000" cy="9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109068</xdr:rowOff>
    </xdr:from>
    <xdr:to>
      <xdr:col>15</xdr:col>
      <xdr:colOff>50800</xdr:colOff>
      <xdr:row>56</xdr:row>
      <xdr:rowOff>17932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538818"/>
          <a:ext cx="889000" cy="80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13284</xdr:rowOff>
    </xdr:from>
    <xdr:to>
      <xdr:col>10</xdr:col>
      <xdr:colOff>114300</xdr:colOff>
      <xdr:row>56</xdr:row>
      <xdr:rowOff>17932</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585784"/>
          <a:ext cx="889000" cy="103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37240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98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3061</xdr:rowOff>
    </xdr:from>
    <xdr:to>
      <xdr:col>24</xdr:col>
      <xdr:colOff>114300</xdr:colOff>
      <xdr:row>56</xdr:row>
      <xdr:rowOff>104661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60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25938</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45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148412</xdr:rowOff>
    </xdr:from>
    <xdr:to>
      <xdr:col>20</xdr:col>
      <xdr:colOff>38100</xdr:colOff>
      <xdr:row>56</xdr:row>
      <xdr:rowOff>78562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57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95089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35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58268</xdr:rowOff>
    </xdr:from>
    <xdr:to>
      <xdr:col>15</xdr:col>
      <xdr:colOff>101600</xdr:colOff>
      <xdr:row>55</xdr:row>
      <xdr:rowOff>159868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4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4945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26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138582</xdr:rowOff>
    </xdr:from>
    <xdr:to>
      <xdr:col>10</xdr:col>
      <xdr:colOff>165100</xdr:colOff>
      <xdr:row>56</xdr:row>
      <xdr:rowOff>68732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56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85259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34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133934</xdr:rowOff>
    </xdr:from>
    <xdr:to>
      <xdr:col>6</xdr:col>
      <xdr:colOff>38100</xdr:colOff>
      <xdr:row>50</xdr:row>
      <xdr:rowOff>64084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3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80611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10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152687</xdr:rowOff>
    </xdr:from>
    <xdr:to>
      <xdr:col>24</xdr:col>
      <xdr:colOff>63500</xdr:colOff>
      <xdr:row>74</xdr:row>
      <xdr:rowOff>49926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668537"/>
          <a:ext cx="838200" cy="6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49926</xdr:rowOff>
    </xdr:from>
    <xdr:to>
      <xdr:col>19</xdr:col>
      <xdr:colOff>177800</xdr:colOff>
      <xdr:row>74</xdr:row>
      <xdr:rowOff>140201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737226"/>
          <a:ext cx="889000" cy="9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132918</xdr:rowOff>
    </xdr:from>
    <xdr:to>
      <xdr:col>15</xdr:col>
      <xdr:colOff>50800</xdr:colOff>
      <xdr:row>74</xdr:row>
      <xdr:rowOff>140201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820218"/>
          <a:ext cx="889000" cy="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132918</xdr:rowOff>
    </xdr:from>
    <xdr:to>
      <xdr:col>10</xdr:col>
      <xdr:colOff>114300</xdr:colOff>
      <xdr:row>76</xdr:row>
      <xdr:rowOff>47379</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820218"/>
          <a:ext cx="889000" cy="25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101887</xdr:rowOff>
    </xdr:from>
    <xdr:to>
      <xdr:col>24</xdr:col>
      <xdr:colOff>114300</xdr:colOff>
      <xdr:row>74</xdr:row>
      <xdr:rowOff>32037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61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124764</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46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170576</xdr:rowOff>
    </xdr:from>
    <xdr:to>
      <xdr:col>20</xdr:col>
      <xdr:colOff>38100</xdr:colOff>
      <xdr:row>74</xdr:row>
      <xdr:rowOff>100726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68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117253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46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89401</xdr:rowOff>
    </xdr:from>
    <xdr:to>
      <xdr:col>15</xdr:col>
      <xdr:colOff>101600</xdr:colOff>
      <xdr:row>75</xdr:row>
      <xdr:rowOff>19551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77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36078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551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82118</xdr:rowOff>
    </xdr:from>
    <xdr:to>
      <xdr:col>10</xdr:col>
      <xdr:colOff>165100</xdr:colOff>
      <xdr:row>75</xdr:row>
      <xdr:rowOff>12268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76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28795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544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168029</xdr:rowOff>
    </xdr:from>
    <xdr:to>
      <xdr:col>6</xdr:col>
      <xdr:colOff>38100</xdr:colOff>
      <xdr:row>76</xdr:row>
      <xdr:rowOff>98179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02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114706</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80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57207</xdr:rowOff>
    </xdr:from>
    <xdr:to>
      <xdr:col>24</xdr:col>
      <xdr:colOff>63500</xdr:colOff>
      <xdr:row>97</xdr:row>
      <xdr:rowOff>98912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687857"/>
          <a:ext cx="838200" cy="4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21743</xdr:rowOff>
    </xdr:from>
    <xdr:to>
      <xdr:col>19</xdr:col>
      <xdr:colOff>177800</xdr:colOff>
      <xdr:row>97</xdr:row>
      <xdr:rowOff>98912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652393"/>
          <a:ext cx="889000" cy="7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95111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21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167525</xdr:rowOff>
    </xdr:from>
    <xdr:to>
      <xdr:col>15</xdr:col>
      <xdr:colOff>50800</xdr:colOff>
      <xdr:row>97</xdr:row>
      <xdr:rowOff>21743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626725"/>
          <a:ext cx="8890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102818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167525</xdr:rowOff>
    </xdr:from>
    <xdr:to>
      <xdr:col>10</xdr:col>
      <xdr:colOff>114300</xdr:colOff>
      <xdr:row>98</xdr:row>
      <xdr:rowOff>118374</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626725"/>
          <a:ext cx="889000" cy="29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117188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6407</xdr:rowOff>
    </xdr:from>
    <xdr:to>
      <xdr:col>24</xdr:col>
      <xdr:colOff>114300</xdr:colOff>
      <xdr:row>97</xdr:row>
      <xdr:rowOff>108007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63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156284</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61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48112</xdr:rowOff>
    </xdr:from>
    <xdr:to>
      <xdr:col>20</xdr:col>
      <xdr:colOff>38100</xdr:colOff>
      <xdr:row>97</xdr:row>
      <xdr:rowOff>149712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67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140839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771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142393</xdr:rowOff>
    </xdr:from>
    <xdr:to>
      <xdr:col>15</xdr:col>
      <xdr:colOff>101600</xdr:colOff>
      <xdr:row>97</xdr:row>
      <xdr:rowOff>72543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6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63670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6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116725</xdr:rowOff>
    </xdr:from>
    <xdr:to>
      <xdr:col>10</xdr:col>
      <xdr:colOff>165100</xdr:colOff>
      <xdr:row>97</xdr:row>
      <xdr:rowOff>46875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7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38002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66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67574</xdr:rowOff>
    </xdr:from>
    <xdr:to>
      <xdr:col>6</xdr:col>
      <xdr:colOff>38100</xdr:colOff>
      <xdr:row>98</xdr:row>
      <xdr:rowOff>169174</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86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160301</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9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8636</xdr:rowOff>
    </xdr:from>
    <xdr:to>
      <xdr:col>55</xdr:col>
      <xdr:colOff>0</xdr:colOff>
      <xdr:row>34</xdr:row>
      <xdr:rowOff>25019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5837936"/>
          <a:ext cx="8382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167513</xdr:rowOff>
    </xdr:from>
    <xdr:to>
      <xdr:col>50</xdr:col>
      <xdr:colOff>114300</xdr:colOff>
      <xdr:row>34</xdr:row>
      <xdr:rowOff>25019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5825363"/>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167513</xdr:rowOff>
    </xdr:from>
    <xdr:to>
      <xdr:col>45</xdr:col>
      <xdr:colOff>177800</xdr:colOff>
      <xdr:row>34</xdr:row>
      <xdr:rowOff>10541</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825363"/>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10541</xdr:rowOff>
    </xdr:from>
    <xdr:to>
      <xdr:col>41</xdr:col>
      <xdr:colOff>50800</xdr:colOff>
      <xdr:row>34</xdr:row>
      <xdr:rowOff>71120</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5839841"/>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129286</xdr:rowOff>
    </xdr:from>
    <xdr:to>
      <xdr:col>55</xdr:col>
      <xdr:colOff>50800</xdr:colOff>
      <xdr:row>34</xdr:row>
      <xdr:rowOff>59436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78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152163</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638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145669</xdr:rowOff>
    </xdr:from>
    <xdr:to>
      <xdr:col>50</xdr:col>
      <xdr:colOff>165100</xdr:colOff>
      <xdr:row>34</xdr:row>
      <xdr:rowOff>75819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80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92346</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57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116713</xdr:rowOff>
    </xdr:from>
    <xdr:to>
      <xdr:col>46</xdr:col>
      <xdr:colOff>38100</xdr:colOff>
      <xdr:row>34</xdr:row>
      <xdr:rowOff>46863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77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63390</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54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131191</xdr:rowOff>
    </xdr:from>
    <xdr:to>
      <xdr:col>41</xdr:col>
      <xdr:colOff>101600</xdr:colOff>
      <xdr:row>34</xdr:row>
      <xdr:rowOff>61341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77868</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56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20320</xdr:rowOff>
    </xdr:from>
    <xdr:to>
      <xdr:col>36</xdr:col>
      <xdr:colOff>165100</xdr:colOff>
      <xdr:row>34</xdr:row>
      <xdr:rowOff>121920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8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138447</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62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159303</xdr:rowOff>
    </xdr:from>
    <xdr:to>
      <xdr:col>55</xdr:col>
      <xdr:colOff>0</xdr:colOff>
      <xdr:row>57</xdr:row>
      <xdr:rowOff>169932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31953"/>
          <a:ext cx="838200" cy="1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169932</xdr:rowOff>
    </xdr:from>
    <xdr:to>
      <xdr:col>50</xdr:col>
      <xdr:colOff>114300</xdr:colOff>
      <xdr:row>58</xdr:row>
      <xdr:rowOff>883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42582"/>
          <a:ext cx="889000" cy="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162103</xdr:rowOff>
    </xdr:from>
    <xdr:to>
      <xdr:col>45</xdr:col>
      <xdr:colOff>177800</xdr:colOff>
      <xdr:row>58</xdr:row>
      <xdr:rowOff>883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34753"/>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155587</xdr:rowOff>
    </xdr:from>
    <xdr:to>
      <xdr:col>41</xdr:col>
      <xdr:colOff>50800</xdr:colOff>
      <xdr:row>57</xdr:row>
      <xdr:rowOff>162103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28237"/>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108503</xdr:rowOff>
    </xdr:from>
    <xdr:to>
      <xdr:col>55</xdr:col>
      <xdr:colOff>50800</xdr:colOff>
      <xdr:row>58</xdr:row>
      <xdr:rowOff>38653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8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23430</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96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119132</xdr:rowOff>
    </xdr:from>
    <xdr:to>
      <xdr:col>50</xdr:col>
      <xdr:colOff>165100</xdr:colOff>
      <xdr:row>58</xdr:row>
      <xdr:rowOff>49282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9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40409</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84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121533</xdr:rowOff>
    </xdr:from>
    <xdr:to>
      <xdr:col>46</xdr:col>
      <xdr:colOff>38100</xdr:colOff>
      <xdr:row>58</xdr:row>
      <xdr:rowOff>51683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9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42810</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86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111303</xdr:rowOff>
    </xdr:from>
    <xdr:to>
      <xdr:col>41</xdr:col>
      <xdr:colOff>101600</xdr:colOff>
      <xdr:row>58</xdr:row>
      <xdr:rowOff>41453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8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32580</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76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104787</xdr:rowOff>
    </xdr:from>
    <xdr:to>
      <xdr:col>36</xdr:col>
      <xdr:colOff>165100</xdr:colOff>
      <xdr:row>58</xdr:row>
      <xdr:rowOff>34937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26064</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70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99512</xdr:rowOff>
    </xdr:from>
    <xdr:to>
      <xdr:col>55</xdr:col>
      <xdr:colOff>0</xdr:colOff>
      <xdr:row>78</xdr:row>
      <xdr:rowOff>43917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301162"/>
          <a:ext cx="838200" cy="11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88311</xdr:rowOff>
    </xdr:from>
    <xdr:to>
      <xdr:col>50</xdr:col>
      <xdr:colOff>114300</xdr:colOff>
      <xdr:row>77</xdr:row>
      <xdr:rowOff>99512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89961"/>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88311</xdr:rowOff>
    </xdr:from>
    <xdr:to>
      <xdr:col>45</xdr:col>
      <xdr:colOff>177800</xdr:colOff>
      <xdr:row>77</xdr:row>
      <xdr:rowOff>111080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289961"/>
          <a:ext cx="889000" cy="2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137643</xdr:rowOff>
    </xdr:from>
    <xdr:to>
      <xdr:col>41</xdr:col>
      <xdr:colOff>50800</xdr:colOff>
      <xdr:row>77</xdr:row>
      <xdr:rowOff>111080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2996393"/>
          <a:ext cx="889000" cy="31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164567</xdr:rowOff>
    </xdr:from>
    <xdr:to>
      <xdr:col>55</xdr:col>
      <xdr:colOff>50800</xdr:colOff>
      <xdr:row>78</xdr:row>
      <xdr:rowOff>94717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6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79494</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8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48712</xdr:rowOff>
    </xdr:from>
    <xdr:to>
      <xdr:col>50</xdr:col>
      <xdr:colOff>165100</xdr:colOff>
      <xdr:row>77</xdr:row>
      <xdr:rowOff>150312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5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141439</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4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37511</xdr:rowOff>
    </xdr:from>
    <xdr:to>
      <xdr:col>46</xdr:col>
      <xdr:colOff>38100</xdr:colOff>
      <xdr:row>77</xdr:row>
      <xdr:rowOff>139111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23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130238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33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60280</xdr:rowOff>
    </xdr:from>
    <xdr:to>
      <xdr:col>41</xdr:col>
      <xdr:colOff>101600</xdr:colOff>
      <xdr:row>77</xdr:row>
      <xdr:rowOff>161880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153007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3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86843</xdr:rowOff>
    </xdr:from>
    <xdr:to>
      <xdr:col>36</xdr:col>
      <xdr:colOff>165100</xdr:colOff>
      <xdr:row>76</xdr:row>
      <xdr:rowOff>16993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294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33520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7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138602</xdr:rowOff>
    </xdr:from>
    <xdr:to>
      <xdr:col>55</xdr:col>
      <xdr:colOff>0</xdr:colOff>
      <xdr:row>98</xdr:row>
      <xdr:rowOff>32784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69252"/>
          <a:ext cx="838200" cy="6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159155</xdr:rowOff>
    </xdr:from>
    <xdr:to>
      <xdr:col>50</xdr:col>
      <xdr:colOff>114300</xdr:colOff>
      <xdr:row>98</xdr:row>
      <xdr:rowOff>32784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89805"/>
          <a:ext cx="889000" cy="4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152296</xdr:rowOff>
    </xdr:from>
    <xdr:to>
      <xdr:col>45</xdr:col>
      <xdr:colOff>177800</xdr:colOff>
      <xdr:row>97</xdr:row>
      <xdr:rowOff>159155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82946"/>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35092</xdr:rowOff>
    </xdr:from>
    <xdr:to>
      <xdr:col>41</xdr:col>
      <xdr:colOff>50800</xdr:colOff>
      <xdr:row>97</xdr:row>
      <xdr:rowOff>152296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65742"/>
          <a:ext cx="889000" cy="11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87802</xdr:rowOff>
    </xdr:from>
    <xdr:to>
      <xdr:col>55</xdr:col>
      <xdr:colOff>50800</xdr:colOff>
      <xdr:row>98</xdr:row>
      <xdr:rowOff>17952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1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66229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9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153434</xdr:rowOff>
    </xdr:from>
    <xdr:to>
      <xdr:col>50</xdr:col>
      <xdr:colOff>165100</xdr:colOff>
      <xdr:row>98</xdr:row>
      <xdr:rowOff>83584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8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74711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108355</xdr:rowOff>
    </xdr:from>
    <xdr:to>
      <xdr:col>46</xdr:col>
      <xdr:colOff>38100</xdr:colOff>
      <xdr:row>98</xdr:row>
      <xdr:rowOff>38505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29632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3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101496</xdr:rowOff>
    </xdr:from>
    <xdr:to>
      <xdr:col>41</xdr:col>
      <xdr:colOff>101600</xdr:colOff>
      <xdr:row>98</xdr:row>
      <xdr:rowOff>31646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22773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2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155742</xdr:rowOff>
    </xdr:from>
    <xdr:to>
      <xdr:col>36</xdr:col>
      <xdr:colOff>165100</xdr:colOff>
      <xdr:row>97</xdr:row>
      <xdr:rowOff>85892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1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77019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0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70617</xdr:rowOff>
    </xdr:from>
    <xdr:to>
      <xdr:col>85</xdr:col>
      <xdr:colOff>127000</xdr:colOff>
      <xdr:row>38</xdr:row>
      <xdr:rowOff>80127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585717"/>
          <a:ext cx="838200" cy="9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66045</xdr:rowOff>
    </xdr:from>
    <xdr:to>
      <xdr:col>81</xdr:col>
      <xdr:colOff>50800</xdr:colOff>
      <xdr:row>38</xdr:row>
      <xdr:rowOff>80127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581145"/>
          <a:ext cx="889000" cy="1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66045</xdr:rowOff>
    </xdr:from>
    <xdr:to>
      <xdr:col>76</xdr:col>
      <xdr:colOff>114300</xdr:colOff>
      <xdr:row>38</xdr:row>
      <xdr:rowOff>67371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581145"/>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67371</xdr:rowOff>
    </xdr:from>
    <xdr:to>
      <xdr:col>71</xdr:col>
      <xdr:colOff>177800</xdr:colOff>
      <xdr:row>38</xdr:row>
      <xdr:rowOff>68057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8247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19817</xdr:rowOff>
    </xdr:from>
    <xdr:to>
      <xdr:col>85</xdr:col>
      <xdr:colOff>177800</xdr:colOff>
      <xdr:row>38</xdr:row>
      <xdr:rowOff>121417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53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106194</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4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29327</xdr:rowOff>
    </xdr:from>
    <xdr:to>
      <xdr:col>81</xdr:col>
      <xdr:colOff>101600</xdr:colOff>
      <xdr:row>38</xdr:row>
      <xdr:rowOff>130927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54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122054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63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15245</xdr:rowOff>
    </xdr:from>
    <xdr:to>
      <xdr:col>76</xdr:col>
      <xdr:colOff>165100</xdr:colOff>
      <xdr:row>38</xdr:row>
      <xdr:rowOff>116845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53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107972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62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16571</xdr:rowOff>
    </xdr:from>
    <xdr:to>
      <xdr:col>72</xdr:col>
      <xdr:colOff>38100</xdr:colOff>
      <xdr:row>38</xdr:row>
      <xdr:rowOff>118171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5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109298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62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17257</xdr:rowOff>
    </xdr:from>
    <xdr:to>
      <xdr:col>67</xdr:col>
      <xdr:colOff>101600</xdr:colOff>
      <xdr:row>38</xdr:row>
      <xdr:rowOff>118857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3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109984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62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53</xdr:row>
      <xdr:rowOff>22771</xdr:rowOff>
    </xdr:from>
    <xdr:to>
      <xdr:col>85</xdr:col>
      <xdr:colOff>126364</xdr:colOff>
      <xdr:row>59</xdr:row>
      <xdr:rowOff>45517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9109621"/>
          <a:ext cx="1269" cy="1051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49344</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6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45517</xdr:rowOff>
    </xdr:from>
    <xdr:to>
      <xdr:col>86</xdr:col>
      <xdr:colOff>25400</xdr:colOff>
      <xdr:row>59</xdr:row>
      <xdr:rowOff>45517</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61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140898</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884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53</xdr:row>
      <xdr:rowOff>22771</xdr:rowOff>
    </xdr:from>
    <xdr:to>
      <xdr:col>86</xdr:col>
      <xdr:colOff>25400</xdr:colOff>
      <xdr:row>53</xdr:row>
      <xdr:rowOff>22771</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109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100584</xdr:rowOff>
    </xdr:from>
    <xdr:to>
      <xdr:col>85</xdr:col>
      <xdr:colOff>127000</xdr:colOff>
      <xdr:row>55</xdr:row>
      <xdr:rowOff>39650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187434"/>
          <a:ext cx="838200" cy="28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5618</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7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27191</xdr:rowOff>
    </xdr:from>
    <xdr:to>
      <xdr:col>85</xdr:col>
      <xdr:colOff>177800</xdr:colOff>
      <xdr:row>57</xdr:row>
      <xdr:rowOff>128791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9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169037</xdr:rowOff>
    </xdr:from>
    <xdr:to>
      <xdr:col>81</xdr:col>
      <xdr:colOff>50800</xdr:colOff>
      <xdr:row>55</xdr:row>
      <xdr:rowOff>39650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255887"/>
          <a:ext cx="889000" cy="2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107709</xdr:rowOff>
    </xdr:from>
    <xdr:to>
      <xdr:col>81</xdr:col>
      <xdr:colOff>101600</xdr:colOff>
      <xdr:row>58</xdr:row>
      <xdr:rowOff>37859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8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28986</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97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143764</xdr:rowOff>
    </xdr:from>
    <xdr:to>
      <xdr:col>76</xdr:col>
      <xdr:colOff>114300</xdr:colOff>
      <xdr:row>53</xdr:row>
      <xdr:rowOff>169037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8887714"/>
          <a:ext cx="889000" cy="36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135801</xdr:rowOff>
    </xdr:from>
    <xdr:to>
      <xdr:col>76</xdr:col>
      <xdr:colOff>165100</xdr:colOff>
      <xdr:row>58</xdr:row>
      <xdr:rowOff>65951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57078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100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143764</xdr:rowOff>
    </xdr:from>
    <xdr:to>
      <xdr:col>71</xdr:col>
      <xdr:colOff>177800</xdr:colOff>
      <xdr:row>56</xdr:row>
      <xdr:rowOff>165430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8887714"/>
          <a:ext cx="889000" cy="87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108064</xdr:rowOff>
    </xdr:from>
    <xdr:to>
      <xdr:col>72</xdr:col>
      <xdr:colOff>38100</xdr:colOff>
      <xdr:row>58</xdr:row>
      <xdr:rowOff>38214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29341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7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113144</xdr:rowOff>
    </xdr:from>
    <xdr:to>
      <xdr:col>67</xdr:col>
      <xdr:colOff>101600</xdr:colOff>
      <xdr:row>58</xdr:row>
      <xdr:rowOff>43294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34421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49784</xdr:rowOff>
    </xdr:from>
    <xdr:to>
      <xdr:col>85</xdr:col>
      <xdr:colOff>177800</xdr:colOff>
      <xdr:row>53</xdr:row>
      <xdr:rowOff>151384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13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136161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05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160300</xdr:rowOff>
    </xdr:from>
    <xdr:to>
      <xdr:col>81</xdr:col>
      <xdr:colOff>101600</xdr:colOff>
      <xdr:row>55</xdr:row>
      <xdr:rowOff>90450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41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106977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19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118237</xdr:rowOff>
    </xdr:from>
    <xdr:to>
      <xdr:col>76</xdr:col>
      <xdr:colOff>165100</xdr:colOff>
      <xdr:row>54</xdr:row>
      <xdr:rowOff>48387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20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64914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898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92964</xdr:rowOff>
    </xdr:from>
    <xdr:to>
      <xdr:col>72</xdr:col>
      <xdr:colOff>38100</xdr:colOff>
      <xdr:row>52</xdr:row>
      <xdr:rowOff>23114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883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50</xdr:row>
      <xdr:rowOff>39641</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861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114630</xdr:rowOff>
    </xdr:from>
    <xdr:to>
      <xdr:col>67</xdr:col>
      <xdr:colOff>101600</xdr:colOff>
      <xdr:row>57</xdr:row>
      <xdr:rowOff>44780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1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61307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49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131471</xdr:rowOff>
    </xdr:from>
    <xdr:to>
      <xdr:col>85</xdr:col>
      <xdr:colOff>127000</xdr:colOff>
      <xdr:row>78</xdr:row>
      <xdr:rowOff>131471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04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131471</xdr:rowOff>
    </xdr:from>
    <xdr:to>
      <xdr:col>81</xdr:col>
      <xdr:colOff>50800</xdr:colOff>
      <xdr:row>78</xdr:row>
      <xdr:rowOff>131471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0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131471</xdr:rowOff>
    </xdr:from>
    <xdr:to>
      <xdr:col>76</xdr:col>
      <xdr:colOff>114300</xdr:colOff>
      <xdr:row>78</xdr:row>
      <xdr:rowOff>131471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04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136728</xdr:rowOff>
    </xdr:from>
    <xdr:to>
      <xdr:col>71</xdr:col>
      <xdr:colOff>177800</xdr:colOff>
      <xdr:row>78</xdr:row>
      <xdr:rowOff>131471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166928"/>
          <a:ext cx="889000" cy="3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97731</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5017" y="1347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80671</xdr:rowOff>
    </xdr:from>
    <xdr:to>
      <xdr:col>85</xdr:col>
      <xdr:colOff>177800</xdr:colOff>
      <xdr:row>79</xdr:row>
      <xdr:rowOff>10821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167048</xdr:rowOff>
    </xdr:from>
    <xdr:ext cx="313932"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68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80671</xdr:rowOff>
    </xdr:from>
    <xdr:to>
      <xdr:col>81</xdr:col>
      <xdr:colOff>101600</xdr:colOff>
      <xdr:row>79</xdr:row>
      <xdr:rowOff>10821</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1948</xdr:rowOff>
    </xdr:from>
    <xdr:ext cx="313932"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24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80671</xdr:rowOff>
    </xdr:from>
    <xdr:to>
      <xdr:col>76</xdr:col>
      <xdr:colOff>165100</xdr:colOff>
      <xdr:row>79</xdr:row>
      <xdr:rowOff>10821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1948</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35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80671</xdr:rowOff>
    </xdr:from>
    <xdr:to>
      <xdr:col>72</xdr:col>
      <xdr:colOff>38100</xdr:colOff>
      <xdr:row>79</xdr:row>
      <xdr:rowOff>10821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1948</xdr:rowOff>
    </xdr:from>
    <xdr:ext cx="313932"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46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85928</xdr:rowOff>
    </xdr:from>
    <xdr:to>
      <xdr:col>67</xdr:col>
      <xdr:colOff>101600</xdr:colOff>
      <xdr:row>77</xdr:row>
      <xdr:rowOff>16078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1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32605</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289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98171</xdr:rowOff>
    </xdr:from>
    <xdr:to>
      <xdr:col>85</xdr:col>
      <xdr:colOff>127000</xdr:colOff>
      <xdr:row>97</xdr:row>
      <xdr:rowOff>105639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728821"/>
          <a:ext cx="8382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105639</xdr:rowOff>
    </xdr:from>
    <xdr:to>
      <xdr:col>81</xdr:col>
      <xdr:colOff>50800</xdr:colOff>
      <xdr:row>97</xdr:row>
      <xdr:rowOff>129490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736289"/>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111658</xdr:rowOff>
    </xdr:from>
    <xdr:to>
      <xdr:col>76</xdr:col>
      <xdr:colOff>114300</xdr:colOff>
      <xdr:row>97</xdr:row>
      <xdr:rowOff>129490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742308"/>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96780</xdr:rowOff>
    </xdr:from>
    <xdr:to>
      <xdr:col>71</xdr:col>
      <xdr:colOff>177800</xdr:colOff>
      <xdr:row>97</xdr:row>
      <xdr:rowOff>111658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727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47371</xdr:rowOff>
    </xdr:from>
    <xdr:to>
      <xdr:col>85</xdr:col>
      <xdr:colOff>177800</xdr:colOff>
      <xdr:row>97</xdr:row>
      <xdr:rowOff>148971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7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133748</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59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54839</xdr:rowOff>
    </xdr:from>
    <xdr:to>
      <xdr:col>81</xdr:col>
      <xdr:colOff>101600</xdr:colOff>
      <xdr:row>97</xdr:row>
      <xdr:rowOff>156439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8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147566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77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78690</xdr:rowOff>
    </xdr:from>
    <xdr:to>
      <xdr:col>76</xdr:col>
      <xdr:colOff>165100</xdr:colOff>
      <xdr:row>98</xdr:row>
      <xdr:rowOff>8840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171417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60858</xdr:rowOff>
    </xdr:from>
    <xdr:to>
      <xdr:col>72</xdr:col>
      <xdr:colOff>38100</xdr:colOff>
      <xdr:row>97</xdr:row>
      <xdr:rowOff>162458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6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153585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7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45980</xdr:rowOff>
    </xdr:from>
    <xdr:to>
      <xdr:col>67</xdr:col>
      <xdr:colOff>101600</xdr:colOff>
      <xdr:row>97</xdr:row>
      <xdr:rowOff>147580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138707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76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前年度からの変動という観点で分析すると、グラフの伸びが大きいものとして、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22,202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府中第三小学校改築事業や府中第六小学校改築事業の進捗により、事業費が増加したことなどが要因となっており、今後の学校施設の老朽化対策の進捗により、変動が見込まれる。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また、大きく減少しているものとして、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商工費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前年度にて商店街活性化及び消費喚起対策としての商品券交付事業が終了した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次に、他団体との比較という観点で分析すると、類似団体中の順位では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「教育費」が２位、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労働費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が３位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「民生費」が４位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と高くなっている。まず、「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」については、学校の改築に係る事業費が増加していることが要因と捉えており、学校改築事業が進んでいくことで、今後も類似団体内において高い順位で推移していくことが見込まれる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「労働費」については、委託料が類似団体と比較し大きな金額となっており、高齢者の就労促進を図り、シルバー人材センターへの委託を積極的に行っている結果と捉えて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「民生費」については、国民健康</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保険や後期高齢者医療特別会計への繰出金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が増加傾向にあることが要因の一つであると捉えている。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令和３年度に策定した「基金の積立てと活用の方針」において、当時の標準財政規模の約１５％にあたる８０億円を基本額と定め、当該方針に沿って適切に残高を維持できたと捉えている。また、実質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６．６７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％で前年度比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２．２３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となった。３％～５％程度が望ましいとされている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是正が必要なほど過大な水準とは認識していないものの、今後も不用額等に留意しながら適切な執行に努めていく。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すべての会計において赤字はないため、今後も引き続き健全財政に努めていく。令和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年度の一般会計における標準財政規模比は、実質収支額の増大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率が増加したものの、予算執行において、流用や運用の原則禁止や契約差金の凍結などの執行統制を行っていることなどから、適正規模の実質収支額を維持していると捉えている。特別会計においては、一般会計からの繰入金を財源としているものが多く、数値が低い状態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 zeroHeight="1" x14ac:dyDescent="0.2"/>
  <cols>
    <col min="1" max="11" width="2.08984375" style="162" customWidth="1"/>
    <col min="12" max="12" width="2.1796875" style="162" customWidth="1"/>
    <col min="13" max="17" width="2.36328125" style="162" customWidth="1"/>
    <col min="18" max="119" width="2.08984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137225778</v>
      </c>
      <c r="BO4" s="358"/>
      <c r="BP4" s="358"/>
      <c r="BQ4" s="358"/>
      <c r="BR4" s="358"/>
      <c r="BS4" s="358"/>
      <c r="BT4" s="358"/>
      <c r="BU4" s="359"/>
      <c r="BV4" s="357">
        <v>127643620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6.7</v>
      </c>
      <c r="CU4" s="364"/>
      <c r="CV4" s="364"/>
      <c r="CW4" s="364"/>
      <c r="CX4" s="364"/>
      <c r="CY4" s="364"/>
      <c r="CZ4" s="364"/>
      <c r="DA4" s="365"/>
      <c r="DB4" s="363">
        <v>4.4000000000000004</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132861374</v>
      </c>
      <c r="BO5" s="395"/>
      <c r="BP5" s="395"/>
      <c r="BQ5" s="395"/>
      <c r="BR5" s="395"/>
      <c r="BS5" s="395"/>
      <c r="BT5" s="395"/>
      <c r="BU5" s="396"/>
      <c r="BV5" s="394">
        <v>124864751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81.099999999999994</v>
      </c>
      <c r="CU5" s="392"/>
      <c r="CV5" s="392"/>
      <c r="CW5" s="392"/>
      <c r="CX5" s="392"/>
      <c r="CY5" s="392"/>
      <c r="CZ5" s="392"/>
      <c r="DA5" s="393"/>
      <c r="DB5" s="391">
        <v>86.2</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4364404</v>
      </c>
      <c r="BO6" s="395"/>
      <c r="BP6" s="395"/>
      <c r="BQ6" s="395"/>
      <c r="BR6" s="395"/>
      <c r="BS6" s="395"/>
      <c r="BT6" s="395"/>
      <c r="BU6" s="396"/>
      <c r="BV6" s="394">
        <v>2778869</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81.099999999999994</v>
      </c>
      <c r="CU6" s="432"/>
      <c r="CV6" s="432"/>
      <c r="CW6" s="432"/>
      <c r="CX6" s="432"/>
      <c r="CY6" s="432"/>
      <c r="CZ6" s="432"/>
      <c r="DA6" s="433"/>
      <c r="DB6" s="431">
        <v>86.2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209650</v>
      </c>
      <c r="BO7" s="395"/>
      <c r="BP7" s="395"/>
      <c r="BQ7" s="395"/>
      <c r="BR7" s="395"/>
      <c r="BS7" s="395"/>
      <c r="BT7" s="395"/>
      <c r="BU7" s="396"/>
      <c r="BV7" s="394">
        <v>53720</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62300540</v>
      </c>
      <c r="CU7" s="395"/>
      <c r="CV7" s="395"/>
      <c r="CW7" s="395"/>
      <c r="CX7" s="395"/>
      <c r="CY7" s="395"/>
      <c r="CZ7" s="395"/>
      <c r="DA7" s="396"/>
      <c r="DB7" s="394">
        <v>61387871</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4154754</v>
      </c>
      <c r="BO8" s="395"/>
      <c r="BP8" s="395"/>
      <c r="BQ8" s="395"/>
      <c r="BR8" s="395"/>
      <c r="BS8" s="395"/>
      <c r="BT8" s="395"/>
      <c r="BU8" s="396"/>
      <c r="BV8" s="394">
        <v>2725149</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1.26</v>
      </c>
      <c r="CU8" s="435"/>
      <c r="CV8" s="435"/>
      <c r="CW8" s="435"/>
      <c r="CX8" s="435"/>
      <c r="CY8" s="435"/>
      <c r="CZ8" s="435"/>
      <c r="DA8" s="436"/>
      <c r="DB8" s="434">
        <v>1.21</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262790</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1429605</v>
      </c>
      <c r="BO9" s="395"/>
      <c r="BP9" s="395"/>
      <c r="BQ9" s="395"/>
      <c r="BR9" s="395"/>
      <c r="BS9" s="395"/>
      <c r="BT9" s="395"/>
      <c r="BU9" s="396"/>
      <c r="BV9" s="394">
        <v>-232424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4.8</v>
      </c>
      <c r="CU9" s="392"/>
      <c r="CV9" s="392"/>
      <c r="CW9" s="392"/>
      <c r="CX9" s="392"/>
      <c r="CY9" s="392"/>
      <c r="CZ9" s="392"/>
      <c r="DA9" s="393"/>
      <c r="DB9" s="391">
        <v>4.8</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260274</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8000</v>
      </c>
      <c r="BO10" s="395"/>
      <c r="BP10" s="395"/>
      <c r="BQ10" s="395"/>
      <c r="BR10" s="395"/>
      <c r="BS10" s="395"/>
      <c r="BT10" s="395"/>
      <c r="BU10" s="396"/>
      <c r="BV10" s="394">
        <v>170377</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260998</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170377</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254421</v>
      </c>
      <c r="S13" s="479"/>
      <c r="T13" s="479"/>
      <c r="U13" s="479"/>
      <c r="V13" s="480"/>
      <c r="W13" s="410" t="s">
        <v>131</v>
      </c>
      <c r="X13" s="411"/>
      <c r="Y13" s="411"/>
      <c r="Z13" s="411"/>
      <c r="AA13" s="411"/>
      <c r="AB13" s="401"/>
      <c r="AC13" s="445">
        <v>759</v>
      </c>
      <c r="AD13" s="446"/>
      <c r="AE13" s="446"/>
      <c r="AF13" s="446"/>
      <c r="AG13" s="488"/>
      <c r="AH13" s="445">
        <v>770</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1437605</v>
      </c>
      <c r="BO13" s="395"/>
      <c r="BP13" s="395"/>
      <c r="BQ13" s="395"/>
      <c r="BR13" s="395"/>
      <c r="BS13" s="395"/>
      <c r="BT13" s="395"/>
      <c r="BU13" s="396"/>
      <c r="BV13" s="394">
        <v>-232424</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2.6</v>
      </c>
      <c r="CU13" s="392"/>
      <c r="CV13" s="392"/>
      <c r="CW13" s="392"/>
      <c r="CX13" s="392"/>
      <c r="CY13" s="392"/>
      <c r="CZ13" s="392"/>
      <c r="DA13" s="393"/>
      <c r="DB13" s="391">
        <v>2.7</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260078</v>
      </c>
      <c r="S14" s="479"/>
      <c r="T14" s="479"/>
      <c r="U14" s="479"/>
      <c r="V14" s="480"/>
      <c r="W14" s="384"/>
      <c r="X14" s="385"/>
      <c r="Y14" s="385"/>
      <c r="Z14" s="385"/>
      <c r="AA14" s="385"/>
      <c r="AB14" s="374"/>
      <c r="AC14" s="481">
        <v>0.7</v>
      </c>
      <c r="AD14" s="482"/>
      <c r="AE14" s="482"/>
      <c r="AF14" s="482"/>
      <c r="AG14" s="483"/>
      <c r="AH14" s="481">
        <v>0.7</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254091</v>
      </c>
      <c r="S15" s="479"/>
      <c r="T15" s="479"/>
      <c r="U15" s="479"/>
      <c r="V15" s="480"/>
      <c r="W15" s="410" t="s">
        <v>137</v>
      </c>
      <c r="X15" s="411"/>
      <c r="Y15" s="411"/>
      <c r="Z15" s="411"/>
      <c r="AA15" s="411"/>
      <c r="AB15" s="401"/>
      <c r="AC15" s="445">
        <v>18673</v>
      </c>
      <c r="AD15" s="446"/>
      <c r="AE15" s="446"/>
      <c r="AF15" s="446"/>
      <c r="AG15" s="488"/>
      <c r="AH15" s="445">
        <v>21118</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48229501</v>
      </c>
      <c r="BO15" s="358"/>
      <c r="BP15" s="358"/>
      <c r="BQ15" s="358"/>
      <c r="BR15" s="358"/>
      <c r="BS15" s="358"/>
      <c r="BT15" s="358"/>
      <c r="BU15" s="359"/>
      <c r="BV15" s="357">
        <v>47578338</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16.5</v>
      </c>
      <c r="AD16" s="482"/>
      <c r="AE16" s="482"/>
      <c r="AF16" s="482"/>
      <c r="AG16" s="483"/>
      <c r="AH16" s="481">
        <v>18.5</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37831908</v>
      </c>
      <c r="BO16" s="395"/>
      <c r="BP16" s="395"/>
      <c r="BQ16" s="395"/>
      <c r="BR16" s="395"/>
      <c r="BS16" s="395"/>
      <c r="BT16" s="395"/>
      <c r="BU16" s="396"/>
      <c r="BV16" s="394">
        <v>37023073</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93549</v>
      </c>
      <c r="AD17" s="446"/>
      <c r="AE17" s="446"/>
      <c r="AF17" s="446"/>
      <c r="AG17" s="488"/>
      <c r="AH17" s="445">
        <v>92522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62300540</v>
      </c>
      <c r="BO17" s="395"/>
      <c r="BP17" s="395"/>
      <c r="BQ17" s="395"/>
      <c r="BR17" s="395"/>
      <c r="BS17" s="395"/>
      <c r="BT17" s="395"/>
      <c r="BU17" s="396"/>
      <c r="BV17" s="394">
        <v>61387871</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29.43</v>
      </c>
      <c r="M18" s="518"/>
      <c r="N18" s="518"/>
      <c r="O18" s="518"/>
      <c r="P18" s="518"/>
      <c r="Q18" s="518"/>
      <c r="R18" s="519"/>
      <c r="S18" s="519"/>
      <c r="T18" s="519"/>
      <c r="U18" s="519"/>
      <c r="V18" s="520"/>
      <c r="W18" s="412"/>
      <c r="X18" s="413"/>
      <c r="Y18" s="413"/>
      <c r="Z18" s="413"/>
      <c r="AA18" s="413"/>
      <c r="AB18" s="404"/>
      <c r="AC18" s="521">
        <v>82.8</v>
      </c>
      <c r="AD18" s="522"/>
      <c r="AE18" s="522"/>
      <c r="AF18" s="522"/>
      <c r="AG18" s="523"/>
      <c r="AH18" s="521">
        <v>80.900000000000006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53673349</v>
      </c>
      <c r="BO18" s="395"/>
      <c r="BP18" s="395"/>
      <c r="BQ18" s="395"/>
      <c r="BR18" s="395"/>
      <c r="BS18" s="395"/>
      <c r="BT18" s="395"/>
      <c r="BU18" s="396"/>
      <c r="BV18" s="394">
        <v>53325958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8929</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81431335</v>
      </c>
      <c r="BO19" s="395"/>
      <c r="BP19" s="395"/>
      <c r="BQ19" s="395"/>
      <c r="BR19" s="395"/>
      <c r="BS19" s="395"/>
      <c r="BT19" s="395"/>
      <c r="BU19" s="396"/>
      <c r="BV19" s="394">
        <v>78505305</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123931</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46625002</v>
      </c>
      <c r="BO22" s="358"/>
      <c r="BP22" s="358"/>
      <c r="BQ22" s="358"/>
      <c r="BR22" s="358"/>
      <c r="BS22" s="358"/>
      <c r="BT22" s="358"/>
      <c r="BU22" s="359"/>
      <c r="BV22" s="357">
        <v>42615155</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5258735</v>
      </c>
      <c r="BO23" s="395"/>
      <c r="BP23" s="395"/>
      <c r="BQ23" s="395"/>
      <c r="BR23" s="395"/>
      <c r="BS23" s="395"/>
      <c r="BT23" s="395"/>
      <c r="BU23" s="396"/>
      <c r="BV23" s="394">
        <v>4686942</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10800</v>
      </c>
      <c r="R24" s="446"/>
      <c r="S24" s="446"/>
      <c r="T24" s="446"/>
      <c r="U24" s="446"/>
      <c r="V24" s="488"/>
      <c r="W24" s="540"/>
      <c r="X24" s="541"/>
      <c r="Y24" s="542"/>
      <c r="Z24" s="444" t="s">
        <v>162</v>
      </c>
      <c r="AA24" s="424"/>
      <c r="AB24" s="424"/>
      <c r="AC24" s="424"/>
      <c r="AD24" s="424"/>
      <c r="AE24" s="424"/>
      <c r="AF24" s="424"/>
      <c r="AG24" s="425"/>
      <c r="AH24" s="445">
        <v>1243</v>
      </c>
      <c r="AI24" s="446"/>
      <c r="AJ24" s="446"/>
      <c r="AK24" s="446"/>
      <c r="AL24" s="488"/>
      <c r="AM24" s="445">
        <v>3767533</v>
      </c>
      <c r="AN24" s="446"/>
      <c r="AO24" s="446"/>
      <c r="AP24" s="446"/>
      <c r="AQ24" s="446"/>
      <c r="AR24" s="488"/>
      <c r="AS24" s="445">
        <v>3031</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43810634</v>
      </c>
      <c r="BO24" s="395"/>
      <c r="BP24" s="395"/>
      <c r="BQ24" s="395"/>
      <c r="BR24" s="395"/>
      <c r="BS24" s="395"/>
      <c r="BT24" s="395"/>
      <c r="BU24" s="396"/>
      <c r="BV24" s="394">
        <v>39100512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9300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27260279</v>
      </c>
      <c r="BO25" s="358"/>
      <c r="BP25" s="358"/>
      <c r="BQ25" s="358"/>
      <c r="BR25" s="358"/>
      <c r="BS25" s="358"/>
      <c r="BT25" s="358"/>
      <c r="BU25" s="359"/>
      <c r="BV25" s="357">
        <v>43081418</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8300</v>
      </c>
      <c r="R26" s="446"/>
      <c r="S26" s="446"/>
      <c r="T26" s="446"/>
      <c r="U26" s="446"/>
      <c r="V26" s="488"/>
      <c r="W26" s="540"/>
      <c r="X26" s="541"/>
      <c r="Y26" s="542"/>
      <c r="Z26" s="444" t="s">
        <v>168</v>
      </c>
      <c r="AA26" s="546"/>
      <c r="AB26" s="546"/>
      <c r="AC26" s="546"/>
      <c r="AD26" s="546"/>
      <c r="AE26" s="546"/>
      <c r="AF26" s="546"/>
      <c r="AG26" s="547"/>
      <c r="AH26" s="445">
        <v>58</v>
      </c>
      <c r="AI26" s="446"/>
      <c r="AJ26" s="446"/>
      <c r="AK26" s="446"/>
      <c r="AL26" s="488"/>
      <c r="AM26" s="445">
        <v>180786</v>
      </c>
      <c r="AN26" s="446"/>
      <c r="AO26" s="446"/>
      <c r="AP26" s="446"/>
      <c r="AQ26" s="446"/>
      <c r="AR26" s="488"/>
      <c r="AS26" s="445">
        <v>3117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3600000</v>
      </c>
      <c r="BO26" s="395"/>
      <c r="BP26" s="395"/>
      <c r="BQ26" s="395"/>
      <c r="BR26" s="395"/>
      <c r="BS26" s="395"/>
      <c r="BT26" s="395"/>
      <c r="BU26" s="396"/>
      <c r="BV26" s="394">
        <v>3600000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6500</v>
      </c>
      <c r="R27" s="446"/>
      <c r="S27" s="446"/>
      <c r="T27" s="446"/>
      <c r="U27" s="446"/>
      <c r="V27" s="488"/>
      <c r="W27" s="540"/>
      <c r="X27" s="541"/>
      <c r="Y27" s="542"/>
      <c r="Z27" s="444" t="s">
        <v>171</v>
      </c>
      <c r="AA27" s="424"/>
      <c r="AB27" s="424"/>
      <c r="AC27" s="424"/>
      <c r="AD27" s="424"/>
      <c r="AE27" s="424"/>
      <c r="AF27" s="424"/>
      <c r="AG27" s="425"/>
      <c r="AH27" s="445">
        <v>4</v>
      </c>
      <c r="AI27" s="446"/>
      <c r="AJ27" s="446"/>
      <c r="AK27" s="446"/>
      <c r="AL27" s="488"/>
      <c r="AM27" s="445">
        <v>18180</v>
      </c>
      <c r="AN27" s="446"/>
      <c r="AO27" s="446"/>
      <c r="AP27" s="446"/>
      <c r="AQ27" s="446"/>
      <c r="AR27" s="488"/>
      <c r="AS27" s="445">
        <v>4545</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7200000</v>
      </c>
      <c r="BO27" s="514"/>
      <c r="BP27" s="514"/>
      <c r="BQ27" s="514"/>
      <c r="BR27" s="514"/>
      <c r="BS27" s="514"/>
      <c r="BT27" s="514"/>
      <c r="BU27" s="515"/>
      <c r="BV27" s="513">
        <v>7200000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5700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8008000</v>
      </c>
      <c r="BO28" s="358"/>
      <c r="BP28" s="358"/>
      <c r="BQ28" s="358"/>
      <c r="BR28" s="358"/>
      <c r="BS28" s="358"/>
      <c r="BT28" s="358"/>
      <c r="BU28" s="359"/>
      <c r="BV28" s="357">
        <v>8000000</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28</v>
      </c>
      <c r="M29" s="446"/>
      <c r="N29" s="446"/>
      <c r="O29" s="446"/>
      <c r="P29" s="488"/>
      <c r="Q29" s="445">
        <v>5500</v>
      </c>
      <c r="R29" s="446"/>
      <c r="S29" s="446"/>
      <c r="T29" s="446"/>
      <c r="U29" s="446"/>
      <c r="V29" s="488"/>
      <c r="W29" s="543"/>
      <c r="X29" s="544"/>
      <c r="Y29" s="545"/>
      <c r="Z29" s="444" t="s">
        <v>177</v>
      </c>
      <c r="AA29" s="424"/>
      <c r="AB29" s="424"/>
      <c r="AC29" s="424"/>
      <c r="AD29" s="424"/>
      <c r="AE29" s="424"/>
      <c r="AF29" s="424"/>
      <c r="AG29" s="425"/>
      <c r="AH29" s="445">
        <v>1247</v>
      </c>
      <c r="AI29" s="446"/>
      <c r="AJ29" s="446"/>
      <c r="AK29" s="446"/>
      <c r="AL29" s="488"/>
      <c r="AM29" s="445">
        <v>3785713</v>
      </c>
      <c r="AN29" s="446"/>
      <c r="AO29" s="446"/>
      <c r="AP29" s="446"/>
      <c r="AQ29" s="446"/>
      <c r="AR29" s="488"/>
      <c r="AS29" s="445">
        <v>3036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53125505</v>
      </c>
      <c r="BO30" s="514"/>
      <c r="BP30" s="514"/>
      <c r="BQ30" s="514"/>
      <c r="BR30" s="514"/>
      <c r="BS30" s="514"/>
      <c r="BT30" s="514"/>
      <c r="BU30" s="515"/>
      <c r="BV30" s="513">
        <v>55954989</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競走事業会計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東京たま広域資源循環組合</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府中市土地開発公社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公共用地特別会計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多摩川衛生組合</v>
      </c>
      <c r="BZ35" s="585"/>
      <c r="CA35" s="585"/>
      <c r="CB35" s="585"/>
      <c r="CC35" s="585"/>
      <c r="CD35" s="585"/>
      <c r="CE35" s="585"/>
      <c r="CF35" s="585"/>
      <c r="CG35" s="585"/>
      <c r="CH35" s="585"/>
      <c r="CI35" s="585"/>
      <c r="CJ35" s="585"/>
      <c r="CK35" s="585"/>
      <c r="CL35" s="585"/>
      <c r="CM35" s="585"/>
      <c r="CN35" s="163"/>
      <c r="CO35" s="584">
        <f t="shared" ref="CO35:CO43" si="3">IF(CQ35="","",CO34+1)</f>
        <v>17</v>
      </c>
      <c r="CP35" s="584"/>
      <c r="CQ35" s="585" t="str">
        <f>IF('各会計、関係団体の財政状況及び健全化判断比率'!BS8="","",'各会計、関係団体の財政状況及び健全化判断比率'!BS8)</f>
        <v>（公財）府中市勤労者福祉振興公社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東京都後期高齢者医療広域連合（一般会計）</v>
      </c>
      <c r="BZ36" s="585"/>
      <c r="CA36" s="585"/>
      <c r="CB36" s="585"/>
      <c r="CC36" s="585"/>
      <c r="CD36" s="585"/>
      <c r="CE36" s="585"/>
      <c r="CF36" s="585"/>
      <c r="CG36" s="585"/>
      <c r="CH36" s="585"/>
      <c r="CI36" s="585"/>
      <c r="CJ36" s="585"/>
      <c r="CK36" s="585"/>
      <c r="CL36" s="585"/>
      <c r="CM36" s="585"/>
      <c r="CN36" s="163"/>
      <c r="CO36" s="584">
        <f t="shared" si="3"/>
        <v>18</v>
      </c>
      <c r="CP36" s="584"/>
      <c r="CQ36" s="585" t="str">
        <f>IF('各会計、関係団体の財政状況及び健全化判断比率'!BS9="","",'各会計、関係団体の財政状況及び健全化判断比率'!BS9)</f>
        <v>（公財）府中文化振興財団</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東京市町村総合事務組合（一般会計）</v>
      </c>
      <c r="BZ37" s="585"/>
      <c r="CA37" s="585"/>
      <c r="CB37" s="585"/>
      <c r="CC37" s="585"/>
      <c r="CD37" s="585"/>
      <c r="CE37" s="585"/>
      <c r="CF37" s="585"/>
      <c r="CG37" s="585"/>
      <c r="CH37" s="585"/>
      <c r="CI37" s="585"/>
      <c r="CJ37" s="585"/>
      <c r="CK37" s="585"/>
      <c r="CL37" s="585"/>
      <c r="CM37" s="585"/>
      <c r="CN37" s="163"/>
      <c r="CO37" s="584">
        <f t="shared" si="3"/>
        <v>19</v>
      </c>
      <c r="CP37" s="584"/>
      <c r="CQ37" s="585" t="str">
        <f>IF('各会計、関係団体の財政状況及び健全化判断比率'!BS10="","",'各会計、関係団体の財政状況及び健全化判断比率'!BS10)</f>
        <v>（株）府中駐車場管理公社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63"/>
      <c r="CO38" s="584">
        <f t="shared" si="3"/>
        <v>20</v>
      </c>
      <c r="CP38" s="584"/>
      <c r="CQ38" s="585" t="str">
        <f>IF('各会計、関係団体の財政状況及び健全化判断比率'!BS11="","",'各会計、関係団体の財政状況及び健全化判断比率'!BS11)</f>
        <v>（一社）まちづくり府中</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東京市町村総合事務組合
（交通災害共済事業特別会計）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稲城・府中墓苑組合（一般会計）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15</v>
      </c>
      <c r="BX41" s="584"/>
      <c r="BY41" s="585" t="str">
        <f>IF('各会計、関係団体の財政状況及び健全化判断比率'!B75="","",'各会計、関係団体の財政状況及び健全化判断比率'!B75)</f>
        <v>稲城・府中墓苑組合（墓地特別会計）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gFXEqejfWAlb0EYqaD63mNlx/3+wudyJE9A3KEXNusbdfE2BVCGH29+IMmULC1Lgx5PIhWbTw+gzGWXzht2wiw==" saltValue="kIDBPC9jQVLCJvEiGacse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5" zoomScaleNormal="75"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532</v>
      </c>
      <c r="D34" s="1136"/>
      <c r="E34" s="1137"/>
      <c r="F34" s="32">
        <v>9.6199999999999992</v>
      </c>
      <c r="G34" s="33">
        <v>11.94</v>
      </c>
      <c r="H34" s="33">
        <v>15.49</v>
      </c>
      <c r="I34" s="33">
        <v>13.46</v>
      </c>
      <c r="J34" s="34">
        <v>14.76</v>
      </c>
      <c r="K34" s="22"/>
      <c r="L34" s="22"/>
      <c r="M34" s="22"/>
      <c r="N34" s="22"/>
      <c r="O34" s="22"/>
      <c r="P34" s="22"/>
    </row>
    <row r="35" spans="1:16" ht="39" customHeight="1" x14ac:dyDescent="0.2">
      <c r="A35" s="22"/>
      <c r="B35" s="35"/>
      <c r="C35" s="1132" t="s">
        <v>533</v>
      </c>
      <c r="D35" s="1132"/>
      <c r="E35" s="1133"/>
      <c r="F35" s="36">
        <v>6.44</v>
      </c>
      <c r="G35" s="37">
        <v>8.0399999999999991</v>
      </c>
      <c r="H35" s="37">
        <v>4.8600000000000003</v>
      </c>
      <c r="I35" s="37">
        <v>4.1500000000000004</v>
      </c>
      <c r="J35" s="38">
        <v>6.36</v>
      </c>
      <c r="K35" s="22"/>
      <c r="L35" s="22"/>
      <c r="M35" s="22"/>
      <c r="N35" s="22"/>
      <c r="O35" s="22"/>
      <c r="P35" s="22"/>
    </row>
    <row r="36" spans="1:16" ht="39" customHeight="1" x14ac:dyDescent="0.2">
      <c r="A36" s="22"/>
      <c r="B36" s="35"/>
      <c r="C36" s="1132" t="s">
        <v>534</v>
      </c>
      <c r="D36" s="1132"/>
      <c r="E36" s="1133"/>
      <c r="F36" s="36">
        <v>0.73</v>
      </c>
      <c r="G36" s="37">
        <v>1.1599999999999999</v>
      </c>
      <c r="H36" s="37">
        <v>1.8</v>
      </c>
      <c r="I36" s="37">
        <v>2.42</v>
      </c>
      <c r="J36" s="38">
        <v>2.87</v>
      </c>
      <c r="K36" s="22"/>
      <c r="L36" s="22"/>
      <c r="M36" s="22"/>
      <c r="N36" s="22"/>
      <c r="O36" s="22"/>
      <c r="P36" s="22"/>
    </row>
    <row r="37" spans="1:16" ht="39" customHeight="1" x14ac:dyDescent="0.2">
      <c r="A37" s="22"/>
      <c r="B37" s="35"/>
      <c r="C37" s="1132" t="s">
        <v>535</v>
      </c>
      <c r="D37" s="1132"/>
      <c r="E37" s="1133"/>
      <c r="F37" s="36">
        <v>1.96</v>
      </c>
      <c r="G37" s="37">
        <v>1.56</v>
      </c>
      <c r="H37" s="37">
        <v>1.47</v>
      </c>
      <c r="I37" s="37">
        <v>1.45</v>
      </c>
      <c r="J37" s="38">
        <v>0.95</v>
      </c>
      <c r="K37" s="22"/>
      <c r="L37" s="22"/>
      <c r="M37" s="22"/>
      <c r="N37" s="22"/>
      <c r="O37" s="22"/>
      <c r="P37" s="22"/>
    </row>
    <row r="38" spans="1:16" ht="39" customHeight="1" x14ac:dyDescent="0.2">
      <c r="A38" s="22"/>
      <c r="B38" s="35"/>
      <c r="C38" s="1132" t="s">
        <v>536</v>
      </c>
      <c r="D38" s="1132"/>
      <c r="E38" s="1133"/>
      <c r="F38" s="36">
        <v>0.35</v>
      </c>
      <c r="G38" s="37">
        <v>0.17</v>
      </c>
      <c r="H38" s="37">
        <v>0.25</v>
      </c>
      <c r="I38" s="37">
        <v>0.28000000000000003</v>
      </c>
      <c r="J38" s="38">
        <v>0.3</v>
      </c>
      <c r="K38" s="22"/>
      <c r="L38" s="22"/>
      <c r="M38" s="22"/>
      <c r="N38" s="22"/>
      <c r="O38" s="22"/>
      <c r="P38" s="22"/>
    </row>
    <row r="39" spans="1:16" ht="39" customHeight="1" x14ac:dyDescent="0.2">
      <c r="A39" s="22"/>
      <c r="B39" s="35"/>
      <c r="C39" s="1132" t="s">
        <v>537</v>
      </c>
      <c r="D39" s="1132"/>
      <c r="E39" s="1133"/>
      <c r="F39" s="36">
        <v>0.28999999999999998</v>
      </c>
      <c r="G39" s="37">
        <v>0.35</v>
      </c>
      <c r="H39" s="37">
        <v>0.2</v>
      </c>
      <c r="I39" s="37">
        <v>0.02</v>
      </c>
      <c r="J39" s="38">
        <v>0.24</v>
      </c>
      <c r="K39" s="22"/>
      <c r="L39" s="22"/>
      <c r="M39" s="22"/>
      <c r="N39" s="22"/>
      <c r="O39" s="22"/>
      <c r="P39" s="22"/>
    </row>
    <row r="40" spans="1:16" ht="39" customHeight="1" x14ac:dyDescent="0.2">
      <c r="A40" s="22"/>
      <c r="B40" s="35"/>
      <c r="C40" s="1132" t="s">
        <v>538</v>
      </c>
      <c r="D40" s="1132"/>
      <c r="E40" s="1133"/>
      <c r="F40" s="36">
        <v>0</v>
      </c>
      <c r="G40" s="37">
        <v>0.04</v>
      </c>
      <c r="H40" s="37">
        <v>0</v>
      </c>
      <c r="I40" s="37">
        <v>0.06</v>
      </c>
      <c r="J40" s="38">
        <v>0.05</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540</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ShwVDVSc9+BE9rbkRwtz8ociOznTVjQgbjv1MctqEgdX7aTsh9KR+JH7+Xz04MxSznKcfLl7MpXjrA3HG4z5ig==" saltValue="k+wJYTLnEBarOtk49TDU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2" zoomScaleNormal="72"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3969</v>
      </c>
      <c r="L45" s="58">
        <v>3766</v>
      </c>
      <c r="M45" s="58">
        <v>3518</v>
      </c>
      <c r="N45" s="58">
        <v>3846</v>
      </c>
      <c r="O45" s="59">
        <v>3962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348</v>
      </c>
      <c r="L48" s="62">
        <v>340</v>
      </c>
      <c r="M48" s="62">
        <v>335</v>
      </c>
      <c r="N48" s="62">
        <v>340</v>
      </c>
      <c r="O48" s="63">
        <v>345</v>
      </c>
      <c r="P48" s="46"/>
      <c r="Q48" s="46"/>
      <c r="R48" s="46"/>
      <c r="S48" s="46"/>
      <c r="T48" s="46"/>
      <c r="U48" s="46"/>
    </row>
    <row r="49" spans="1:21" ht="30.75" customHeight="1" x14ac:dyDescent="0.2">
      <c r="A49" s="46"/>
      <c r="B49" s="1140"/>
      <c r="C49" s="1141"/>
      <c r="D49" s="60"/>
      <c r="E49" s="1146" t="s">
        <v>14</v>
      </c>
      <c r="F49" s="1146"/>
      <c r="G49" s="1146"/>
      <c r="H49" s="1146"/>
      <c r="I49" s="1146"/>
      <c r="J49" s="1147"/>
      <c r="K49" s="61">
        <v>68</v>
      </c>
      <c r="L49" s="62">
        <v>44</v>
      </c>
      <c r="M49" s="62">
        <v>40</v>
      </c>
      <c r="N49" s="62">
        <v>43</v>
      </c>
      <c r="O49" s="63">
        <v>45</v>
      </c>
      <c r="P49" s="46"/>
      <c r="Q49" s="46"/>
      <c r="R49" s="46"/>
      <c r="S49" s="46"/>
      <c r="T49" s="46"/>
      <c r="U49" s="46"/>
    </row>
    <row r="50" spans="1:21" ht="30.75" customHeight="1" x14ac:dyDescent="0.2">
      <c r="A50" s="46"/>
      <c r="B50" s="1140"/>
      <c r="C50" s="1141"/>
      <c r="D50" s="60"/>
      <c r="E50" s="1146" t="s">
        <v>15</v>
      </c>
      <c r="F50" s="1146"/>
      <c r="G50" s="1146"/>
      <c r="H50" s="1146"/>
      <c r="I50" s="1146"/>
      <c r="J50" s="1147"/>
      <c r="K50" s="61">
        <v>863</v>
      </c>
      <c r="L50" s="62">
        <v>1154</v>
      </c>
      <c r="M50" s="62">
        <v>352</v>
      </c>
      <c r="N50" s="62">
        <v>236</v>
      </c>
      <c r="O50" s="63">
        <v>379</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3552</v>
      </c>
      <c r="L52" s="62">
        <v>3329</v>
      </c>
      <c r="M52" s="62">
        <v>3144</v>
      </c>
      <c r="N52" s="62">
        <v>2911</v>
      </c>
      <c r="O52" s="63">
        <v>2648</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1696</v>
      </c>
      <c r="L53" s="67">
        <v>1975</v>
      </c>
      <c r="M53" s="67">
        <v>1101</v>
      </c>
      <c r="N53" s="67">
        <v>1554</v>
      </c>
      <c r="O53" s="68">
        <v>2083</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yKn5rjtN6sqOhsE1UM+K7ItIFo0px8UusQl9QMyxPBxJQ/jIG9OC0oyOGpS4suhegSZtBHV8iVtUBhfkRxw1g==" saltValue="OwNu87i5ebAuWyBjU7DJq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38539</v>
      </c>
      <c r="J41" s="331">
        <v>37542</v>
      </c>
      <c r="K41" s="331">
        <v>40804</v>
      </c>
      <c r="L41" s="331">
        <v>42615</v>
      </c>
      <c r="M41" s="332">
        <v>46625</v>
      </c>
    </row>
    <row r="42" spans="2:13" ht="27.75" customHeight="1" x14ac:dyDescent="0.2">
      <c r="B42" s="1171"/>
      <c r="C42" s="1172"/>
      <c r="D42" s="104"/>
      <c r="E42" s="1177" t="s">
        <v>32</v>
      </c>
      <c r="F42" s="1177"/>
      <c r="G42" s="1177"/>
      <c r="H42" s="1178"/>
      <c r="I42" s="333">
        <v>2365</v>
      </c>
      <c r="J42" s="334">
        <v>1232</v>
      </c>
      <c r="K42" s="334">
        <v>2723</v>
      </c>
      <c r="L42" s="334">
        <v>3023</v>
      </c>
      <c r="M42" s="335">
        <v>2404</v>
      </c>
    </row>
    <row r="43" spans="2:13" ht="27.75" customHeight="1" x14ac:dyDescent="0.2">
      <c r="B43" s="1171"/>
      <c r="C43" s="1172"/>
      <c r="D43" s="104"/>
      <c r="E43" s="1177" t="s">
        <v>33</v>
      </c>
      <c r="F43" s="1177"/>
      <c r="G43" s="1177"/>
      <c r="H43" s="1178"/>
      <c r="I43" s="333">
        <v>3595</v>
      </c>
      <c r="J43" s="334">
        <v>4230</v>
      </c>
      <c r="K43" s="334">
        <v>4588</v>
      </c>
      <c r="L43" s="334">
        <v>4815</v>
      </c>
      <c r="M43" s="335">
        <v>5244</v>
      </c>
    </row>
    <row r="44" spans="2:13" ht="27.75" customHeight="1" x14ac:dyDescent="0.2">
      <c r="B44" s="1171"/>
      <c r="C44" s="1172"/>
      <c r="D44" s="104"/>
      <c r="E44" s="1177" t="s">
        <v>34</v>
      </c>
      <c r="F44" s="1177"/>
      <c r="G44" s="1177"/>
      <c r="H44" s="1178"/>
      <c r="I44" s="333">
        <v>449</v>
      </c>
      <c r="J44" s="334">
        <v>407</v>
      </c>
      <c r="K44" s="334">
        <v>365</v>
      </c>
      <c r="L44" s="334">
        <v>322</v>
      </c>
      <c r="M44" s="335">
        <v>280</v>
      </c>
    </row>
    <row r="45" spans="2:13" ht="27.75" customHeight="1" x14ac:dyDescent="0.2">
      <c r="B45" s="1171"/>
      <c r="C45" s="1172"/>
      <c r="D45" s="104"/>
      <c r="E45" s="1177" t="s">
        <v>35</v>
      </c>
      <c r="F45" s="1177"/>
      <c r="G45" s="1177"/>
      <c r="H45" s="1178"/>
      <c r="I45" s="333">
        <v>8370</v>
      </c>
      <c r="J45" s="334">
        <v>8622</v>
      </c>
      <c r="K45" s="334">
        <v>8808</v>
      </c>
      <c r="L45" s="334">
        <v>9157</v>
      </c>
      <c r="M45" s="335">
        <v>9332</v>
      </c>
    </row>
    <row r="46" spans="2:13" ht="27.75" customHeight="1" x14ac:dyDescent="0.2">
      <c r="B46" s="1171"/>
      <c r="C46" s="1172"/>
      <c r="D46" s="105"/>
      <c r="E46" s="1177" t="s">
        <v>36</v>
      </c>
      <c r="F46" s="1177"/>
      <c r="G46" s="1177"/>
      <c r="H46" s="1178"/>
      <c r="I46" s="333" t="s">
        <v>487</v>
      </c>
      <c r="J46" s="334" t="s">
        <v>487</v>
      </c>
      <c r="K46" s="334" t="s">
        <v>487</v>
      </c>
      <c r="L46" s="334" t="s">
        <v>487</v>
      </c>
      <c r="M46" s="335" t="s">
        <v>487</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62730</v>
      </c>
      <c r="J50" s="334">
        <v>67757</v>
      </c>
      <c r="K50" s="334">
        <v>69345</v>
      </c>
      <c r="L50" s="334">
        <v>68125</v>
      </c>
      <c r="M50" s="335">
        <v>65845</v>
      </c>
    </row>
    <row r="51" spans="2:13" ht="27.75" customHeight="1" x14ac:dyDescent="0.2">
      <c r="B51" s="1171"/>
      <c r="C51" s="1172"/>
      <c r="D51" s="104"/>
      <c r="E51" s="1177" t="s">
        <v>42</v>
      </c>
      <c r="F51" s="1177"/>
      <c r="G51" s="1177"/>
      <c r="H51" s="1178"/>
      <c r="I51" s="333">
        <v>16506</v>
      </c>
      <c r="J51" s="334">
        <v>15891</v>
      </c>
      <c r="K51" s="334">
        <v>15981</v>
      </c>
      <c r="L51" s="334">
        <v>16170</v>
      </c>
      <c r="M51" s="335">
        <v>15323</v>
      </c>
    </row>
    <row r="52" spans="2:13" ht="27.75" customHeight="1" x14ac:dyDescent="0.2">
      <c r="B52" s="1173"/>
      <c r="C52" s="1174"/>
      <c r="D52" s="104"/>
      <c r="E52" s="1177" t="s">
        <v>43</v>
      </c>
      <c r="F52" s="1177"/>
      <c r="G52" s="1177"/>
      <c r="H52" s="1178"/>
      <c r="I52" s="333">
        <v>12535</v>
      </c>
      <c r="J52" s="334">
        <v>10820</v>
      </c>
      <c r="K52" s="334">
        <v>9179</v>
      </c>
      <c r="L52" s="334">
        <v>7856</v>
      </c>
      <c r="M52" s="335">
        <v>7060</v>
      </c>
    </row>
    <row r="53" spans="2:13" ht="27.75" customHeight="1" thickBot="1" x14ac:dyDescent="0.25">
      <c r="B53" s="1184" t="s">
        <v>19</v>
      </c>
      <c r="C53" s="1185"/>
      <c r="D53" s="108"/>
      <c r="E53" s="1186" t="s">
        <v>44</v>
      </c>
      <c r="F53" s="1186"/>
      <c r="G53" s="1186"/>
      <c r="H53" s="1187"/>
      <c r="I53" s="336">
        <v>-38452</v>
      </c>
      <c r="J53" s="337">
        <v>-42436</v>
      </c>
      <c r="K53" s="337">
        <v>-37217</v>
      </c>
      <c r="L53" s="337">
        <v>-32219</v>
      </c>
      <c r="M53" s="338">
        <v>-24343</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9ywaCLmyvKr0TnkNd4K+KgSKQouerUq8NHa5dg7YeRkLR79lB6UU83hgRUMICg+u3CntkhZwd+1iQjRMkw5BFg==" saltValue="/79Iw2OezJK4i1u8oWEH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527</v>
      </c>
      <c r="G54" s="117" t="s">
        <v>528</v>
      </c>
      <c r="H54" s="118" t="s">
        <v>529</v>
      </c>
    </row>
    <row r="55" spans="2:8" ht="52.5" customHeight="1" x14ac:dyDescent="0.2">
      <c r="B55" s="119"/>
      <c r="C55" s="1193" t="s">
        <v>46</v>
      </c>
      <c r="D55" s="1193"/>
      <c r="E55" s="1194"/>
      <c r="F55" s="339">
        <v>8000</v>
      </c>
      <c r="G55" s="339">
        <v>8000</v>
      </c>
      <c r="H55" s="340">
        <v>8008</v>
      </c>
    </row>
    <row r="56" spans="2:8" ht="52.5" customHeight="1" x14ac:dyDescent="0.2">
      <c r="B56" s="120"/>
      <c r="C56" s="1195" t="s">
        <v>47</v>
      </c>
      <c r="D56" s="1195"/>
      <c r="E56" s="1196"/>
      <c r="F56" s="341" t="s">
        <v>487</v>
      </c>
      <c r="G56" s="341" t="s">
        <v>487</v>
      </c>
      <c r="H56" s="342" t="s">
        <v>487</v>
      </c>
    </row>
    <row r="57" spans="2:8" ht="53.25" customHeight="1" x14ac:dyDescent="0.2">
      <c r="B57" s="120"/>
      <c r="C57" s="1197" t="s">
        <v>48</v>
      </c>
      <c r="D57" s="1197"/>
      <c r="E57" s="1198"/>
      <c r="F57" s="343">
        <v>56677</v>
      </c>
      <c r="G57" s="343">
        <v>55955</v>
      </c>
      <c r="H57" s="344">
        <v>53126</v>
      </c>
    </row>
    <row r="58" spans="2:8" ht="45.75" customHeight="1" x14ac:dyDescent="0.2">
      <c r="B58" s="121"/>
      <c r="C58" s="1199" t="s">
        <v>561</v>
      </c>
      <c r="D58" s="1200"/>
      <c r="E58" s="1201"/>
      <c r="F58" s="345">
        <v>28921</v>
      </c>
      <c r="G58" s="345">
        <v>29913</v>
      </c>
      <c r="H58" s="346">
        <v>30141</v>
      </c>
    </row>
    <row r="59" spans="2:8" ht="45.75" customHeight="1" x14ac:dyDescent="0.2">
      <c r="B59" s="121"/>
      <c r="C59" s="1199" t="s">
        <v>562</v>
      </c>
      <c r="D59" s="1200"/>
      <c r="E59" s="1201"/>
      <c r="F59" s="345">
        <v>13037</v>
      </c>
      <c r="G59" s="345">
        <v>12291</v>
      </c>
      <c r="H59" s="346">
        <v>10131</v>
      </c>
    </row>
    <row r="60" spans="2:8" ht="45.75" customHeight="1" x14ac:dyDescent="0.2">
      <c r="B60" s="121"/>
      <c r="C60" s="1199" t="s">
        <v>563</v>
      </c>
      <c r="D60" s="1200"/>
      <c r="E60" s="1201"/>
      <c r="F60" s="345">
        <v>4160</v>
      </c>
      <c r="G60" s="345">
        <v>4160</v>
      </c>
      <c r="H60" s="346">
        <v>4160</v>
      </c>
    </row>
    <row r="61" spans="2:8" ht="45.75" customHeight="1" x14ac:dyDescent="0.2">
      <c r="B61" s="121"/>
      <c r="C61" s="1199" t="s">
        <v>564</v>
      </c>
      <c r="D61" s="1200"/>
      <c r="E61" s="1201"/>
      <c r="F61" s="345">
        <v>4794</v>
      </c>
      <c r="G61" s="345">
        <v>2549</v>
      </c>
      <c r="H61" s="346">
        <v>2342</v>
      </c>
    </row>
    <row r="62" spans="2:8" ht="45.75" customHeight="1" thickBot="1" x14ac:dyDescent="0.25">
      <c r="B62" s="122"/>
      <c r="C62" s="1188" t="s">
        <v>565</v>
      </c>
      <c r="D62" s="1189"/>
      <c r="E62" s="1190"/>
      <c r="F62" s="347">
        <v>1206</v>
      </c>
      <c r="G62" s="347">
        <v>1207</v>
      </c>
      <c r="H62" s="348">
        <v>1209</v>
      </c>
    </row>
    <row r="63" spans="2:8" ht="52.5" customHeight="1" thickBot="1" x14ac:dyDescent="0.25">
      <c r="B63" s="123"/>
      <c r="C63" s="1191" t="s">
        <v>49</v>
      </c>
      <c r="D63" s="1191"/>
      <c r="E63" s="1192"/>
      <c r="F63" s="349">
        <v>64677</v>
      </c>
      <c r="G63" s="349">
        <v>63955</v>
      </c>
      <c r="H63" s="350">
        <v>61134</v>
      </c>
    </row>
    <row r="64" spans="2:8" ht="13"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4L1ys7j+oTu17TDcs4EPtYgMVHm2/SVFgNbEhGbPAcAq0M2VrO45cDZOoL2bNedrQEpEyiWu1v7jov+mwZy87Q==" saltValue="QXfEC8+3xniKLNxLoVVVfQ==" spinCount="100000" sheet="1" objects="1" scenarios="1"/>
  <mergeCells count="9">
    <mergeCell ref="C62:E62"/>
    <mergeCell ref="C63:E63"/>
    <mergeCell ref="C55:E55"/>
    <mergeCell ref="C56:E56"/>
    <mergeCell ref="C57:E57"/>
    <mergeCell ref="C61:E61"/>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39791</v>
      </c>
      <c r="E3" s="142"/>
      <c r="F3" s="143">
        <v>39221</v>
      </c>
      <c r="G3" s="144"/>
      <c r="H3" s="145"/>
    </row>
    <row r="4" spans="1:8" x14ac:dyDescent="0.2">
      <c r="A4" s="146"/>
      <c r="B4" s="147"/>
      <c r="C4" s="148"/>
      <c r="D4" s="149">
        <v>32530</v>
      </c>
      <c r="E4" s="150"/>
      <c r="F4" s="151">
        <v>24821</v>
      </c>
      <c r="G4" s="152"/>
      <c r="H4" s="153"/>
    </row>
    <row r="5" spans="1:8" x14ac:dyDescent="0.2">
      <c r="A5" s="134" t="s">
        <v>519</v>
      </c>
      <c r="B5" s="139"/>
      <c r="C5" s="140"/>
      <c r="D5" s="141">
        <v>53842</v>
      </c>
      <c r="E5" s="142"/>
      <c r="F5" s="143">
        <v>38566</v>
      </c>
      <c r="G5" s="144"/>
      <c r="H5" s="145"/>
    </row>
    <row r="6" spans="1:8" x14ac:dyDescent="0.2">
      <c r="A6" s="146"/>
      <c r="B6" s="147"/>
      <c r="C6" s="148"/>
      <c r="D6" s="149">
        <v>41204</v>
      </c>
      <c r="E6" s="150"/>
      <c r="F6" s="151">
        <v>24059</v>
      </c>
      <c r="G6" s="152"/>
      <c r="H6" s="153"/>
    </row>
    <row r="7" spans="1:8" x14ac:dyDescent="0.2">
      <c r="A7" s="134" t="s">
        <v>520</v>
      </c>
      <c r="B7" s="139"/>
      <c r="C7" s="140"/>
      <c r="D7" s="141">
        <v>84042</v>
      </c>
      <c r="E7" s="142"/>
      <c r="F7" s="143">
        <v>35156</v>
      </c>
      <c r="G7" s="144"/>
      <c r="H7" s="145"/>
    </row>
    <row r="8" spans="1:8" x14ac:dyDescent="0.2">
      <c r="A8" s="146"/>
      <c r="B8" s="147"/>
      <c r="C8" s="148"/>
      <c r="D8" s="149">
        <v>60051</v>
      </c>
      <c r="E8" s="150"/>
      <c r="F8" s="151">
        <v>22430</v>
      </c>
      <c r="G8" s="152"/>
      <c r="H8" s="153"/>
    </row>
    <row r="9" spans="1:8" x14ac:dyDescent="0.2">
      <c r="A9" s="134" t="s">
        <v>521</v>
      </c>
      <c r="B9" s="139"/>
      <c r="C9" s="140"/>
      <c r="D9" s="141">
        <v>66442</v>
      </c>
      <c r="E9" s="142"/>
      <c r="F9" s="143">
        <v>37029</v>
      </c>
      <c r="G9" s="144"/>
      <c r="H9" s="145"/>
    </row>
    <row r="10" spans="1:8" x14ac:dyDescent="0.2">
      <c r="A10" s="146"/>
      <c r="B10" s="147"/>
      <c r="C10" s="148"/>
      <c r="D10" s="149">
        <v>54572</v>
      </c>
      <c r="E10" s="150"/>
      <c r="F10" s="151">
        <v>23232</v>
      </c>
      <c r="G10" s="152"/>
      <c r="H10" s="153"/>
    </row>
    <row r="11" spans="1:8" x14ac:dyDescent="0.2">
      <c r="A11" s="134" t="s">
        <v>522</v>
      </c>
      <c r="B11" s="139"/>
      <c r="C11" s="140"/>
      <c r="D11" s="141">
        <v>89922</v>
      </c>
      <c r="E11" s="142"/>
      <c r="F11" s="143">
        <v>44805</v>
      </c>
      <c r="G11" s="144"/>
      <c r="H11" s="145"/>
    </row>
    <row r="12" spans="1:8" x14ac:dyDescent="0.2">
      <c r="A12" s="146"/>
      <c r="B12" s="147"/>
      <c r="C12" s="154"/>
      <c r="D12" s="149">
        <v>71365</v>
      </c>
      <c r="E12" s="150"/>
      <c r="F12" s="151">
        <v>29857</v>
      </c>
      <c r="G12" s="152"/>
      <c r="H12" s="153"/>
    </row>
    <row r="13" spans="1:8" x14ac:dyDescent="0.2">
      <c r="A13" s="134"/>
      <c r="B13" s="139"/>
      <c r="C13" s="140"/>
      <c r="D13" s="141">
        <v>66808</v>
      </c>
      <c r="E13" s="142"/>
      <c r="F13" s="143">
        <v>38955</v>
      </c>
      <c r="G13" s="155"/>
      <c r="H13" s="145"/>
    </row>
    <row r="14" spans="1:8" x14ac:dyDescent="0.2">
      <c r="A14" s="146"/>
      <c r="B14" s="147"/>
      <c r="C14" s="148"/>
      <c r="D14" s="149">
        <v>51944</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6.81</v>
      </c>
      <c r="C19" s="156">
        <f>ROUND(VALUE(SUBSTITUTE(実質収支比率等に係る経年分析!G$48,"▲","-")),2)</f>
        <v>8.23</v>
      </c>
      <c r="D19" s="156">
        <f>ROUND(VALUE(SUBSTITUTE(実質収支比率等に係る経年分析!H$48,"▲","-")),2)</f>
        <v>5.12</v>
      </c>
      <c r="E19" s="156">
        <f>ROUND(VALUE(SUBSTITUTE(実質収支比率等に係る経年分析!I$48,"▲","-")),2)</f>
        <v>4.4400000000000004</v>
      </c>
      <c r="F19" s="156">
        <f>ROUND(VALUE(SUBSTITUTE(実質収支比率等に係る経年分析!J$48,"▲","-")),2)</f>
        <v>6.67</v>
      </c>
    </row>
    <row r="20" spans="1:11" x14ac:dyDescent="0.2">
      <c r="A20" s="156" t="s">
        <v>53</v>
      </c>
      <c r="B20" s="156">
        <f>ROUND(VALUE(SUBSTITUTE(実質収支比率等に係る経年分析!F$47,"▲","-")),2)</f>
        <v>14.67</v>
      </c>
      <c r="C20" s="156">
        <f>ROUND(VALUE(SUBSTITUTE(実質収支比率等に係る経年分析!G$47,"▲","-")),2)</f>
        <v>14.87</v>
      </c>
      <c r="D20" s="156">
        <f>ROUND(VALUE(SUBSTITUTE(実質収支比率等に係る経年分析!H$47,"▲","-")),2)</f>
        <v>13.84</v>
      </c>
      <c r="E20" s="156">
        <f>ROUND(VALUE(SUBSTITUTE(実質収支比率等に係る経年分析!I$47,"▲","-")),2)</f>
        <v>13.03</v>
      </c>
      <c r="F20" s="156">
        <f>ROUND(VALUE(SUBSTITUTE(実質収支比率等に係る経年分析!J$47,"▲","-")),2)</f>
        <v>12.85</v>
      </c>
    </row>
    <row r="21" spans="1:11" x14ac:dyDescent="0.2">
      <c r="A21" s="156" t="s">
        <v>54</v>
      </c>
      <c r="B21" s="156">
        <f>IF(ISNUMBER(VALUE(SUBSTITUTE(実質収支比率等に係る経年分析!F$49,"▲","-"))),ROUND(VALUE(SUBSTITUTE(実質収支比率等に係る経年分析!F$49,"▲","-")),2),NA())</f>
        <v>2.71</v>
      </c>
      <c r="C21" s="156">
        <f>IF(ISNUMBER(VALUE(SUBSTITUTE(実質収支比率等に係る経年分析!G$49,"▲","-"))),ROUND(VALUE(SUBSTITUTE(実質収支比率等に係る経年分析!G$49,"▲","-")),2),NA())</f>
        <v>0.62</v>
      </c>
      <c r="D21" s="156">
        <f>IF(ISNUMBER(VALUE(SUBSTITUTE(実質収支比率等に係る経年分析!H$49,"▲","-"))),ROUND(VALUE(SUBSTITUTE(実質収支比率等に係る経年分析!H$49,"▲","-")),2),NA())</f>
        <v>-2.54</v>
      </c>
      <c r="E21" s="156">
        <f>IF(ISNUMBER(VALUE(SUBSTITUTE(実質収支比率等に係る経年分析!I$49,"▲","-"))),ROUND(VALUE(SUBSTITUTE(実質収支比率等に係る経年分析!I$49,"▲","-")),2),NA())</f>
        <v>-0.38</v>
      </c>
      <c r="F21" s="156">
        <f>IF(ISNUMBER(VALUE(SUBSTITUTE(実質収支比率等に係る経年分析!J$49,"▲","-"))),ROUND(VALUE(SUBSTITUTE(実質収支比率等に係る経年分析!J$49,"▲","-")),2),NA())</f>
        <v>2.31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0.04</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0.06</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0.05</v>
      </c>
    </row>
    <row r="31" spans="1:11" x14ac:dyDescent="0.2">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0.28999999999999998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0.35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0.24</v>
      </c>
    </row>
    <row r="32" spans="1:11" x14ac:dyDescent="0.2">
      <c r="A32" s="157" t="str">
        <f>IF(連結実質赤字比率に係る赤字・黒字の構成分析!C$38="",NA(),連結実質赤字比率に係る赤字・黒字の構成分析!C$38)</f>
        <v>公共用地特別会計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0.35</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0.28000000000000003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1.96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1.56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1.47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1.45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0.95</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0.73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1.1599999999999999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2.42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2.87</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6.44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8.0399999999999991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4.8600000000000003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4.1500000000000004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6.36</v>
      </c>
    </row>
    <row r="36" spans="1:16" x14ac:dyDescent="0.2">
      <c r="A36" s="157" t="str">
        <f>IF(連結実質赤字比率に係る赤字・黒字の構成分析!C$34="",NA(),連結実質赤字比率に係る赤字・黒字の構成分析!C$34)</f>
        <v>競走事業会計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9.6199999999999992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11.94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15.49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13.46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14.76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3552</v>
      </c>
      <c r="E42" s="158"/>
      <c r="F42" s="158"/>
      <c r="G42" s="158">
        <f>'実質公債費比率（分子）の構造'!L$52</f>
        <v>3329</v>
      </c>
      <c r="H42" s="158"/>
      <c r="I42" s="158"/>
      <c r="J42" s="158">
        <f>'実質公債費比率（分子）の構造'!M$52</f>
        <v>3144</v>
      </c>
      <c r="K42" s="158"/>
      <c r="L42" s="158"/>
      <c r="M42" s="158">
        <f>'実質公債費比率（分子）の構造'!N$52</f>
        <v>2911</v>
      </c>
      <c r="N42" s="158"/>
      <c r="O42" s="158"/>
      <c r="P42" s="158">
        <f>'実質公債費比率（分子）の構造'!O$52</f>
        <v>2648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863</v>
      </c>
      <c r="C44" s="158"/>
      <c r="D44" s="158"/>
      <c r="E44" s="158">
        <f>'実質公債費比率（分子）の構造'!L$50</f>
        <v>1154</v>
      </c>
      <c r="F44" s="158"/>
      <c r="G44" s="158"/>
      <c r="H44" s="158">
        <f>'実質公債費比率（分子）の構造'!M$50</f>
        <v>352</v>
      </c>
      <c r="I44" s="158"/>
      <c r="J44" s="158"/>
      <c r="K44" s="158">
        <f>'実質公債費比率（分子）の構造'!N$50</f>
        <v>236</v>
      </c>
      <c r="L44" s="158"/>
      <c r="M44" s="158"/>
      <c r="N44" s="158">
        <f>'実質公債費比率（分子）の構造'!O$50</f>
        <v>379</v>
      </c>
      <c r="O44" s="158"/>
      <c r="P44" s="158"/>
    </row>
    <row r="45" spans="1:16" x14ac:dyDescent="0.2">
      <c r="A45" s="158" t="s">
        <v>63</v>
      </c>
      <c r="B45" s="158">
        <f>'実質公債費比率（分子）の構造'!K$49</f>
        <v>68</v>
      </c>
      <c r="C45" s="158"/>
      <c r="D45" s="158"/>
      <c r="E45" s="158">
        <f>'実質公債費比率（分子）の構造'!L$49</f>
        <v>44</v>
      </c>
      <c r="F45" s="158"/>
      <c r="G45" s="158"/>
      <c r="H45" s="158">
        <f>'実質公債費比率（分子）の構造'!M$49</f>
        <v>40</v>
      </c>
      <c r="I45" s="158"/>
      <c r="J45" s="158"/>
      <c r="K45" s="158">
        <f>'実質公債費比率（分子）の構造'!N$49</f>
        <v>43</v>
      </c>
      <c r="L45" s="158"/>
      <c r="M45" s="158"/>
      <c r="N45" s="158">
        <f>'実質公債費比率（分子）の構造'!O$49</f>
        <v>45</v>
      </c>
      <c r="O45" s="158"/>
      <c r="P45" s="158"/>
    </row>
    <row r="46" spans="1:16" x14ac:dyDescent="0.2">
      <c r="A46" s="158" t="s">
        <v>64</v>
      </c>
      <c r="B46" s="158">
        <f>'実質公債費比率（分子）の構造'!K$48</f>
        <v>348</v>
      </c>
      <c r="C46" s="158"/>
      <c r="D46" s="158"/>
      <c r="E46" s="158">
        <f>'実質公債費比率（分子）の構造'!L$48</f>
        <v>340</v>
      </c>
      <c r="F46" s="158"/>
      <c r="G46" s="158"/>
      <c r="H46" s="158">
        <f>'実質公債費比率（分子）の構造'!M$48</f>
        <v>335</v>
      </c>
      <c r="I46" s="158"/>
      <c r="J46" s="158"/>
      <c r="K46" s="158">
        <f>'実質公債費比率（分子）の構造'!N$48</f>
        <v>340</v>
      </c>
      <c r="L46" s="158"/>
      <c r="M46" s="158"/>
      <c r="N46" s="158">
        <f>'実質公債費比率（分子）の構造'!O$48</f>
        <v>345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3969</v>
      </c>
      <c r="C49" s="158"/>
      <c r="D49" s="158"/>
      <c r="E49" s="158">
        <f>'実質公債費比率（分子）の構造'!L$45</f>
        <v>3766</v>
      </c>
      <c r="F49" s="158"/>
      <c r="G49" s="158"/>
      <c r="H49" s="158">
        <f>'実質公債費比率（分子）の構造'!M$45</f>
        <v>3518</v>
      </c>
      <c r="I49" s="158"/>
      <c r="J49" s="158"/>
      <c r="K49" s="158">
        <f>'実質公債費比率（分子）の構造'!N$45</f>
        <v>3846</v>
      </c>
      <c r="L49" s="158"/>
      <c r="M49" s="158"/>
      <c r="N49" s="158">
        <f>'実質公債費比率（分子）の構造'!O$45</f>
        <v>3962</v>
      </c>
      <c r="O49" s="158"/>
      <c r="P49" s="158"/>
    </row>
    <row r="50" spans="1:16" x14ac:dyDescent="0.2">
      <c r="A50" s="158" t="s">
        <v>67</v>
      </c>
      <c r="B50" s="158" t="e">
        <f>NA()</f>
        <v>#N/A</v>
      </c>
      <c r="C50" s="158">
        <f>IF(ISNUMBER('実質公債費比率（分子）の構造'!K$53),'実質公債費比率（分子）の構造'!K$53,NA())</f>
        <v>1696</v>
      </c>
      <c r="D50" s="158" t="e">
        <f>NA()</f>
        <v>#N/A</v>
      </c>
      <c r="E50" s="158" t="e">
        <f>NA()</f>
        <v>#N/A</v>
      </c>
      <c r="F50" s="158">
        <f>IF(ISNUMBER('実質公債費比率（分子）の構造'!L$53),'実質公債費比率（分子）の構造'!L$53,NA())</f>
        <v>1975</v>
      </c>
      <c r="G50" s="158" t="e">
        <f>NA()</f>
        <v>#N/A</v>
      </c>
      <c r="H50" s="158" t="e">
        <f>NA()</f>
        <v>#N/A</v>
      </c>
      <c r="I50" s="158">
        <f>IF(ISNUMBER('実質公債費比率（分子）の構造'!M$53),'実質公債費比率（分子）の構造'!M$53,NA())</f>
        <v>1101</v>
      </c>
      <c r="J50" s="158" t="e">
        <f>NA()</f>
        <v>#N/A</v>
      </c>
      <c r="K50" s="158" t="e">
        <f>NA()</f>
        <v>#N/A</v>
      </c>
      <c r="L50" s="158">
        <f>IF(ISNUMBER('実質公債費比率（分子）の構造'!N$53),'実質公債費比率（分子）の構造'!N$53,NA())</f>
        <v>1554</v>
      </c>
      <c r="M50" s="158" t="e">
        <f>NA()</f>
        <v>#N/A</v>
      </c>
      <c r="N50" s="158" t="e">
        <f>NA()</f>
        <v>#N/A</v>
      </c>
      <c r="O50" s="158">
        <f>IF(ISNUMBER('実質公債費比率（分子）の構造'!O$53),'実質公債費比率（分子）の構造'!O$53,NA())</f>
        <v>2083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12535</v>
      </c>
      <c r="E56" s="157"/>
      <c r="F56" s="157"/>
      <c r="G56" s="157">
        <f>'将来負担比率（分子）の構造'!J$52</f>
        <v>10820</v>
      </c>
      <c r="H56" s="157"/>
      <c r="I56" s="157"/>
      <c r="J56" s="157">
        <f>'将来負担比率（分子）の構造'!K$52</f>
        <v>9179</v>
      </c>
      <c r="K56" s="157"/>
      <c r="L56" s="157"/>
      <c r="M56" s="157">
        <f>'将来負担比率（分子）の構造'!L$52</f>
        <v>7856</v>
      </c>
      <c r="N56" s="157"/>
      <c r="O56" s="157"/>
      <c r="P56" s="157">
        <f>'将来負担比率（分子）の構造'!M$52</f>
        <v>7060</v>
      </c>
    </row>
    <row r="57" spans="1:16" x14ac:dyDescent="0.2">
      <c r="A57" s="157" t="s">
        <v>42</v>
      </c>
      <c r="B57" s="157"/>
      <c r="C57" s="157"/>
      <c r="D57" s="157">
        <f>'将来負担比率（分子）の構造'!I$51</f>
        <v>16506</v>
      </c>
      <c r="E57" s="157"/>
      <c r="F57" s="157"/>
      <c r="G57" s="157">
        <f>'将来負担比率（分子）の構造'!J$51</f>
        <v>15891</v>
      </c>
      <c r="H57" s="157"/>
      <c r="I57" s="157"/>
      <c r="J57" s="157">
        <f>'将来負担比率（分子）の構造'!K$51</f>
        <v>15981</v>
      </c>
      <c r="K57" s="157"/>
      <c r="L57" s="157"/>
      <c r="M57" s="157">
        <f>'将来負担比率（分子）の構造'!L$51</f>
        <v>16170</v>
      </c>
      <c r="N57" s="157"/>
      <c r="O57" s="157"/>
      <c r="P57" s="157">
        <f>'将来負担比率（分子）の構造'!M$51</f>
        <v>15323</v>
      </c>
    </row>
    <row r="58" spans="1:16" x14ac:dyDescent="0.2">
      <c r="A58" s="157" t="s">
        <v>41</v>
      </c>
      <c r="B58" s="157"/>
      <c r="C58" s="157"/>
      <c r="D58" s="157">
        <f>'将来負担比率（分子）の構造'!I$50</f>
        <v>62730</v>
      </c>
      <c r="E58" s="157"/>
      <c r="F58" s="157"/>
      <c r="G58" s="157">
        <f>'将来負担比率（分子）の構造'!J$50</f>
        <v>67757</v>
      </c>
      <c r="H58" s="157"/>
      <c r="I58" s="157"/>
      <c r="J58" s="157">
        <f>'将来負担比率（分子）の構造'!K$50</f>
        <v>69345</v>
      </c>
      <c r="K58" s="157"/>
      <c r="L58" s="157"/>
      <c r="M58" s="157">
        <f>'将来負担比率（分子）の構造'!L$50</f>
        <v>68125</v>
      </c>
      <c r="N58" s="157"/>
      <c r="O58" s="157"/>
      <c r="P58" s="157">
        <f>'将来負担比率（分子）の構造'!M$50</f>
        <v>65845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8370</v>
      </c>
      <c r="C62" s="157"/>
      <c r="D62" s="157"/>
      <c r="E62" s="157">
        <f>'将来負担比率（分子）の構造'!J$45</f>
        <v>8622</v>
      </c>
      <c r="F62" s="157"/>
      <c r="G62" s="157"/>
      <c r="H62" s="157">
        <f>'将来負担比率（分子）の構造'!K$45</f>
        <v>8808</v>
      </c>
      <c r="I62" s="157"/>
      <c r="J62" s="157"/>
      <c r="K62" s="157">
        <f>'将来負担比率（分子）の構造'!L$45</f>
        <v>9157</v>
      </c>
      <c r="L62" s="157"/>
      <c r="M62" s="157"/>
      <c r="N62" s="157">
        <f>'将来負担比率（分子）の構造'!M$45</f>
        <v>9332</v>
      </c>
      <c r="O62" s="157"/>
      <c r="P62" s="157"/>
    </row>
    <row r="63" spans="1:16" x14ac:dyDescent="0.2">
      <c r="A63" s="157" t="s">
        <v>34</v>
      </c>
      <c r="B63" s="157">
        <f>'将来負担比率（分子）の構造'!I$44</f>
        <v>449</v>
      </c>
      <c r="C63" s="157"/>
      <c r="D63" s="157"/>
      <c r="E63" s="157">
        <f>'将来負担比率（分子）の構造'!J$44</f>
        <v>407</v>
      </c>
      <c r="F63" s="157"/>
      <c r="G63" s="157"/>
      <c r="H63" s="157">
        <f>'将来負担比率（分子）の構造'!K$44</f>
        <v>365</v>
      </c>
      <c r="I63" s="157"/>
      <c r="J63" s="157"/>
      <c r="K63" s="157">
        <f>'将来負担比率（分子）の構造'!L$44</f>
        <v>322</v>
      </c>
      <c r="L63" s="157"/>
      <c r="M63" s="157"/>
      <c r="N63" s="157">
        <f>'将来負担比率（分子）の構造'!M$44</f>
        <v>280</v>
      </c>
      <c r="O63" s="157"/>
      <c r="P63" s="157"/>
    </row>
    <row r="64" spans="1:16" x14ac:dyDescent="0.2">
      <c r="A64" s="157" t="s">
        <v>33</v>
      </c>
      <c r="B64" s="157">
        <f>'将来負担比率（分子）の構造'!I$43</f>
        <v>3595</v>
      </c>
      <c r="C64" s="157"/>
      <c r="D64" s="157"/>
      <c r="E64" s="157">
        <f>'将来負担比率（分子）の構造'!J$43</f>
        <v>4230</v>
      </c>
      <c r="F64" s="157"/>
      <c r="G64" s="157"/>
      <c r="H64" s="157">
        <f>'将来負担比率（分子）の構造'!K$43</f>
        <v>4588</v>
      </c>
      <c r="I64" s="157"/>
      <c r="J64" s="157"/>
      <c r="K64" s="157">
        <f>'将来負担比率（分子）の構造'!L$43</f>
        <v>4815</v>
      </c>
      <c r="L64" s="157"/>
      <c r="M64" s="157"/>
      <c r="N64" s="157">
        <f>'将来負担比率（分子）の構造'!M$43</f>
        <v>5244</v>
      </c>
      <c r="O64" s="157"/>
      <c r="P64" s="157"/>
    </row>
    <row r="65" spans="1:16" x14ac:dyDescent="0.2">
      <c r="A65" s="157" t="s">
        <v>32</v>
      </c>
      <c r="B65" s="157">
        <f>'将来負担比率（分子）の構造'!I$42</f>
        <v>2365</v>
      </c>
      <c r="C65" s="157"/>
      <c r="D65" s="157"/>
      <c r="E65" s="157">
        <f>'将来負担比率（分子）の構造'!J$42</f>
        <v>1232</v>
      </c>
      <c r="F65" s="157"/>
      <c r="G65" s="157"/>
      <c r="H65" s="157">
        <f>'将来負担比率（分子）の構造'!K$42</f>
        <v>2723</v>
      </c>
      <c r="I65" s="157"/>
      <c r="J65" s="157"/>
      <c r="K65" s="157">
        <f>'将来負担比率（分子）の構造'!L$42</f>
        <v>3023</v>
      </c>
      <c r="L65" s="157"/>
      <c r="M65" s="157"/>
      <c r="N65" s="157">
        <f>'将来負担比率（分子）の構造'!M$42</f>
        <v>2404</v>
      </c>
      <c r="O65" s="157"/>
      <c r="P65" s="157"/>
    </row>
    <row r="66" spans="1:16" x14ac:dyDescent="0.2">
      <c r="A66" s="157" t="s">
        <v>31</v>
      </c>
      <c r="B66" s="157">
        <f>'将来負担比率（分子）の構造'!I$41</f>
        <v>38539</v>
      </c>
      <c r="C66" s="157"/>
      <c r="D66" s="157"/>
      <c r="E66" s="157">
        <f>'将来負担比率（分子）の構造'!J$41</f>
        <v>37542</v>
      </c>
      <c r="F66" s="157"/>
      <c r="G66" s="157"/>
      <c r="H66" s="157">
        <f>'将来負担比率（分子）の構造'!K$41</f>
        <v>40804</v>
      </c>
      <c r="I66" s="157"/>
      <c r="J66" s="157"/>
      <c r="K66" s="157">
        <f>'将来負担比率（分子）の構造'!L$41</f>
        <v>42615</v>
      </c>
      <c r="L66" s="157"/>
      <c r="M66" s="157"/>
      <c r="N66" s="157">
        <f>'将来負担比率（分子）の構造'!M$41</f>
        <v>46625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8000</v>
      </c>
      <c r="C72" s="161">
        <f>基金残高に係る経年分析!G55</f>
        <v>8000</v>
      </c>
      <c r="D72" s="161">
        <f>基金残高に係る経年分析!H55</f>
        <v>8008</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56677</v>
      </c>
      <c r="C74" s="161">
        <f>基金残高に係る経年分析!G57</f>
        <v>55955</v>
      </c>
      <c r="D74" s="161">
        <f>基金残高に係る経年分析!H57</f>
        <v>53126</v>
      </c>
    </row>
  </sheetData>
  <sheetProtection algorithmName="SHA-512" hashValue="s2mboHqBusoJm7ucBsSkaTT5U1Yh6b+MD7w83wj5SlpQA8TprToAB0Xc101HzSQvJYdPX4In/yWVjcQEHRyudg==" saltValue="l4vXlJgI+y2C/xZtnFdxo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57516540</v>
      </c>
      <c r="S5" s="600"/>
      <c r="T5" s="600"/>
      <c r="U5" s="600"/>
      <c r="V5" s="600"/>
      <c r="W5" s="600"/>
      <c r="X5" s="600"/>
      <c r="Y5" s="601"/>
      <c r="Z5" s="602">
        <v>41.9</v>
      </c>
      <c r="AA5" s="602"/>
      <c r="AB5" s="602"/>
      <c r="AC5" s="602"/>
      <c r="AD5" s="603">
        <v>53958173</v>
      </c>
      <c r="AE5" s="603"/>
      <c r="AF5" s="603"/>
      <c r="AG5" s="603"/>
      <c r="AH5" s="603"/>
      <c r="AI5" s="603"/>
      <c r="AJ5" s="603"/>
      <c r="AK5" s="603"/>
      <c r="AL5" s="604">
        <v>81.599999999999994</v>
      </c>
      <c r="AM5" s="605"/>
      <c r="AN5" s="605"/>
      <c r="AO5" s="606"/>
      <c r="AP5" s="596" t="s">
        <v>216</v>
      </c>
      <c r="AQ5" s="597"/>
      <c r="AR5" s="597"/>
      <c r="AS5" s="597"/>
      <c r="AT5" s="597"/>
      <c r="AU5" s="597"/>
      <c r="AV5" s="597"/>
      <c r="AW5" s="597"/>
      <c r="AX5" s="597"/>
      <c r="AY5" s="597"/>
      <c r="AZ5" s="597"/>
      <c r="BA5" s="597"/>
      <c r="BB5" s="597"/>
      <c r="BC5" s="597"/>
      <c r="BD5" s="597"/>
      <c r="BE5" s="597"/>
      <c r="BF5" s="598"/>
      <c r="BG5" s="610">
        <v>53958173</v>
      </c>
      <c r="BH5" s="611"/>
      <c r="BI5" s="611"/>
      <c r="BJ5" s="611"/>
      <c r="BK5" s="611"/>
      <c r="BL5" s="611"/>
      <c r="BM5" s="611"/>
      <c r="BN5" s="612"/>
      <c r="BO5" s="613">
        <v>93.8</v>
      </c>
      <c r="BP5" s="613"/>
      <c r="BQ5" s="613"/>
      <c r="BR5" s="613"/>
      <c r="BS5" s="614">
        <v>935184</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406066</v>
      </c>
      <c r="S6" s="611"/>
      <c r="T6" s="611"/>
      <c r="U6" s="611"/>
      <c r="V6" s="611"/>
      <c r="W6" s="611"/>
      <c r="X6" s="611"/>
      <c r="Y6" s="612"/>
      <c r="Z6" s="613">
        <v>0.3</v>
      </c>
      <c r="AA6" s="613"/>
      <c r="AB6" s="613"/>
      <c r="AC6" s="613"/>
      <c r="AD6" s="614">
        <v>406066</v>
      </c>
      <c r="AE6" s="614"/>
      <c r="AF6" s="614"/>
      <c r="AG6" s="614"/>
      <c r="AH6" s="614"/>
      <c r="AI6" s="614"/>
      <c r="AJ6" s="614"/>
      <c r="AK6" s="614"/>
      <c r="AL6" s="615">
        <v>0.6</v>
      </c>
      <c r="AM6" s="616"/>
      <c r="AN6" s="616"/>
      <c r="AO6" s="617"/>
      <c r="AP6" s="607" t="s">
        <v>221</v>
      </c>
      <c r="AQ6" s="608"/>
      <c r="AR6" s="608"/>
      <c r="AS6" s="608"/>
      <c r="AT6" s="608"/>
      <c r="AU6" s="608"/>
      <c r="AV6" s="608"/>
      <c r="AW6" s="608"/>
      <c r="AX6" s="608"/>
      <c r="AY6" s="608"/>
      <c r="AZ6" s="608"/>
      <c r="BA6" s="608"/>
      <c r="BB6" s="608"/>
      <c r="BC6" s="608"/>
      <c r="BD6" s="608"/>
      <c r="BE6" s="608"/>
      <c r="BF6" s="609"/>
      <c r="BG6" s="610">
        <v>53958173</v>
      </c>
      <c r="BH6" s="611"/>
      <c r="BI6" s="611"/>
      <c r="BJ6" s="611"/>
      <c r="BK6" s="611"/>
      <c r="BL6" s="611"/>
      <c r="BM6" s="611"/>
      <c r="BN6" s="612"/>
      <c r="BO6" s="613">
        <v>93.8</v>
      </c>
      <c r="BP6" s="613"/>
      <c r="BQ6" s="613"/>
      <c r="BR6" s="613"/>
      <c r="BS6" s="614">
        <v>935184</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524435</v>
      </c>
      <c r="CS6" s="611"/>
      <c r="CT6" s="611"/>
      <c r="CU6" s="611"/>
      <c r="CV6" s="611"/>
      <c r="CW6" s="611"/>
      <c r="CX6" s="611"/>
      <c r="CY6" s="612"/>
      <c r="CZ6" s="604">
        <v>0.4</v>
      </c>
      <c r="DA6" s="605"/>
      <c r="DB6" s="605"/>
      <c r="DC6" s="621"/>
      <c r="DD6" s="619" t="s">
        <v>122</v>
      </c>
      <c r="DE6" s="611"/>
      <c r="DF6" s="611"/>
      <c r="DG6" s="611"/>
      <c r="DH6" s="611"/>
      <c r="DI6" s="611"/>
      <c r="DJ6" s="611"/>
      <c r="DK6" s="611"/>
      <c r="DL6" s="611"/>
      <c r="DM6" s="611"/>
      <c r="DN6" s="611"/>
      <c r="DO6" s="611"/>
      <c r="DP6" s="612"/>
      <c r="DQ6" s="619">
        <v>524392</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121758</v>
      </c>
      <c r="S7" s="611"/>
      <c r="T7" s="611"/>
      <c r="U7" s="611"/>
      <c r="V7" s="611"/>
      <c r="W7" s="611"/>
      <c r="X7" s="611"/>
      <c r="Y7" s="612"/>
      <c r="Z7" s="613">
        <v>0.1</v>
      </c>
      <c r="AA7" s="613"/>
      <c r="AB7" s="613"/>
      <c r="AC7" s="613"/>
      <c r="AD7" s="614">
        <v>121758</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28195244</v>
      </c>
      <c r="BH7" s="611"/>
      <c r="BI7" s="611"/>
      <c r="BJ7" s="611"/>
      <c r="BK7" s="611"/>
      <c r="BL7" s="611"/>
      <c r="BM7" s="611"/>
      <c r="BN7" s="612"/>
      <c r="BO7" s="613">
        <v>49</v>
      </c>
      <c r="BP7" s="613"/>
      <c r="BQ7" s="613"/>
      <c r="BR7" s="613"/>
      <c r="BS7" s="614">
        <v>935184</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18206954</v>
      </c>
      <c r="CS7" s="611"/>
      <c r="CT7" s="611"/>
      <c r="CU7" s="611"/>
      <c r="CV7" s="611"/>
      <c r="CW7" s="611"/>
      <c r="CX7" s="611"/>
      <c r="CY7" s="612"/>
      <c r="CZ7" s="613">
        <v>13.7</v>
      </c>
      <c r="DA7" s="613"/>
      <c r="DB7" s="613"/>
      <c r="DC7" s="613"/>
      <c r="DD7" s="619">
        <v>5793967</v>
      </c>
      <c r="DE7" s="611"/>
      <c r="DF7" s="611"/>
      <c r="DG7" s="611"/>
      <c r="DH7" s="611"/>
      <c r="DI7" s="611"/>
      <c r="DJ7" s="611"/>
      <c r="DK7" s="611"/>
      <c r="DL7" s="611"/>
      <c r="DM7" s="611"/>
      <c r="DN7" s="611"/>
      <c r="DO7" s="611"/>
      <c r="DP7" s="612"/>
      <c r="DQ7" s="619">
        <v>12258328</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627404</v>
      </c>
      <c r="S8" s="611"/>
      <c r="T8" s="611"/>
      <c r="U8" s="611"/>
      <c r="V8" s="611"/>
      <c r="W8" s="611"/>
      <c r="X8" s="611"/>
      <c r="Y8" s="612"/>
      <c r="Z8" s="613">
        <v>0.5</v>
      </c>
      <c r="AA8" s="613"/>
      <c r="AB8" s="613"/>
      <c r="AC8" s="613"/>
      <c r="AD8" s="614">
        <v>627404</v>
      </c>
      <c r="AE8" s="614"/>
      <c r="AF8" s="614"/>
      <c r="AG8" s="614"/>
      <c r="AH8" s="614"/>
      <c r="AI8" s="614"/>
      <c r="AJ8" s="614"/>
      <c r="AK8" s="614"/>
      <c r="AL8" s="615">
        <v>0.9</v>
      </c>
      <c r="AM8" s="616"/>
      <c r="AN8" s="616"/>
      <c r="AO8" s="617"/>
      <c r="AP8" s="607" t="s">
        <v>227</v>
      </c>
      <c r="AQ8" s="608"/>
      <c r="AR8" s="608"/>
      <c r="AS8" s="608"/>
      <c r="AT8" s="608"/>
      <c r="AU8" s="608"/>
      <c r="AV8" s="608"/>
      <c r="AW8" s="608"/>
      <c r="AX8" s="608"/>
      <c r="AY8" s="608"/>
      <c r="AZ8" s="608"/>
      <c r="BA8" s="608"/>
      <c r="BB8" s="608"/>
      <c r="BC8" s="608"/>
      <c r="BD8" s="608"/>
      <c r="BE8" s="608"/>
      <c r="BF8" s="609"/>
      <c r="BG8" s="610">
        <v>427390</v>
      </c>
      <c r="BH8" s="611"/>
      <c r="BI8" s="611"/>
      <c r="BJ8" s="611"/>
      <c r="BK8" s="611"/>
      <c r="BL8" s="611"/>
      <c r="BM8" s="611"/>
      <c r="BN8" s="612"/>
      <c r="BO8" s="613">
        <v>0.7</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62523972</v>
      </c>
      <c r="CS8" s="611"/>
      <c r="CT8" s="611"/>
      <c r="CU8" s="611"/>
      <c r="CV8" s="611"/>
      <c r="CW8" s="611"/>
      <c r="CX8" s="611"/>
      <c r="CY8" s="612"/>
      <c r="CZ8" s="613">
        <v>47.1</v>
      </c>
      <c r="DA8" s="613"/>
      <c r="DB8" s="613"/>
      <c r="DC8" s="613"/>
      <c r="DD8" s="619">
        <v>1021566</v>
      </c>
      <c r="DE8" s="611"/>
      <c r="DF8" s="611"/>
      <c r="DG8" s="611"/>
      <c r="DH8" s="611"/>
      <c r="DI8" s="611"/>
      <c r="DJ8" s="611"/>
      <c r="DK8" s="611"/>
      <c r="DL8" s="611"/>
      <c r="DM8" s="611"/>
      <c r="DN8" s="611"/>
      <c r="DO8" s="611"/>
      <c r="DP8" s="612"/>
      <c r="DQ8" s="619">
        <v>30533870</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915941</v>
      </c>
      <c r="S9" s="611"/>
      <c r="T9" s="611"/>
      <c r="U9" s="611"/>
      <c r="V9" s="611"/>
      <c r="W9" s="611"/>
      <c r="X9" s="611"/>
      <c r="Y9" s="612"/>
      <c r="Z9" s="613">
        <v>0.7</v>
      </c>
      <c r="AA9" s="613"/>
      <c r="AB9" s="613"/>
      <c r="AC9" s="613"/>
      <c r="AD9" s="614">
        <v>915941</v>
      </c>
      <c r="AE9" s="614"/>
      <c r="AF9" s="614"/>
      <c r="AG9" s="614"/>
      <c r="AH9" s="614"/>
      <c r="AI9" s="614"/>
      <c r="AJ9" s="614"/>
      <c r="AK9" s="614"/>
      <c r="AL9" s="615">
        <v>1.4</v>
      </c>
      <c r="AM9" s="616"/>
      <c r="AN9" s="616"/>
      <c r="AO9" s="617"/>
      <c r="AP9" s="607" t="s">
        <v>230</v>
      </c>
      <c r="AQ9" s="608"/>
      <c r="AR9" s="608"/>
      <c r="AS9" s="608"/>
      <c r="AT9" s="608"/>
      <c r="AU9" s="608"/>
      <c r="AV9" s="608"/>
      <c r="AW9" s="608"/>
      <c r="AX9" s="608"/>
      <c r="AY9" s="608"/>
      <c r="AZ9" s="608"/>
      <c r="BA9" s="608"/>
      <c r="BB9" s="608"/>
      <c r="BC9" s="608"/>
      <c r="BD9" s="608"/>
      <c r="BE9" s="608"/>
      <c r="BF9" s="609"/>
      <c r="BG9" s="610">
        <v>20888858</v>
      </c>
      <c r="BH9" s="611"/>
      <c r="BI9" s="611"/>
      <c r="BJ9" s="611"/>
      <c r="BK9" s="611"/>
      <c r="BL9" s="611"/>
      <c r="BM9" s="611"/>
      <c r="BN9" s="612"/>
      <c r="BO9" s="613">
        <v>36.299999999999997</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8293507</v>
      </c>
      <c r="CS9" s="611"/>
      <c r="CT9" s="611"/>
      <c r="CU9" s="611"/>
      <c r="CV9" s="611"/>
      <c r="CW9" s="611"/>
      <c r="CX9" s="611"/>
      <c r="CY9" s="612"/>
      <c r="CZ9" s="613">
        <v>6.2</v>
      </c>
      <c r="DA9" s="613"/>
      <c r="DB9" s="613"/>
      <c r="DC9" s="613"/>
      <c r="DD9" s="619">
        <v>130279</v>
      </c>
      <c r="DE9" s="611"/>
      <c r="DF9" s="611"/>
      <c r="DG9" s="611"/>
      <c r="DH9" s="611"/>
      <c r="DI9" s="611"/>
      <c r="DJ9" s="611"/>
      <c r="DK9" s="611"/>
      <c r="DL9" s="611"/>
      <c r="DM9" s="611"/>
      <c r="DN9" s="611"/>
      <c r="DO9" s="611"/>
      <c r="DP9" s="612"/>
      <c r="DQ9" s="619">
        <v>5907195</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780712</v>
      </c>
      <c r="BH10" s="611"/>
      <c r="BI10" s="611"/>
      <c r="BJ10" s="611"/>
      <c r="BK10" s="611"/>
      <c r="BL10" s="611"/>
      <c r="BM10" s="611"/>
      <c r="BN10" s="612"/>
      <c r="BO10" s="613">
        <v>1.4</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611894</v>
      </c>
      <c r="CS10" s="611"/>
      <c r="CT10" s="611"/>
      <c r="CU10" s="611"/>
      <c r="CV10" s="611"/>
      <c r="CW10" s="611"/>
      <c r="CX10" s="611"/>
      <c r="CY10" s="612"/>
      <c r="CZ10" s="613">
        <v>0.5</v>
      </c>
      <c r="DA10" s="613"/>
      <c r="DB10" s="613"/>
      <c r="DC10" s="613"/>
      <c r="DD10" s="619" t="s">
        <v>122</v>
      </c>
      <c r="DE10" s="611"/>
      <c r="DF10" s="611"/>
      <c r="DG10" s="611"/>
      <c r="DH10" s="611"/>
      <c r="DI10" s="611"/>
      <c r="DJ10" s="611"/>
      <c r="DK10" s="611"/>
      <c r="DL10" s="611"/>
      <c r="DM10" s="611"/>
      <c r="DN10" s="611"/>
      <c r="DO10" s="611"/>
      <c r="DP10" s="612"/>
      <c r="DQ10" s="619">
        <v>490548</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6642790</v>
      </c>
      <c r="S11" s="611"/>
      <c r="T11" s="611"/>
      <c r="U11" s="611"/>
      <c r="V11" s="611"/>
      <c r="W11" s="611"/>
      <c r="X11" s="611"/>
      <c r="Y11" s="612"/>
      <c r="Z11" s="615">
        <v>4.8</v>
      </c>
      <c r="AA11" s="616"/>
      <c r="AB11" s="616"/>
      <c r="AC11" s="622"/>
      <c r="AD11" s="619">
        <v>6642790</v>
      </c>
      <c r="AE11" s="611"/>
      <c r="AF11" s="611"/>
      <c r="AG11" s="611"/>
      <c r="AH11" s="611"/>
      <c r="AI11" s="611"/>
      <c r="AJ11" s="611"/>
      <c r="AK11" s="612"/>
      <c r="AL11" s="615">
        <v>10</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6098284</v>
      </c>
      <c r="BH11" s="611"/>
      <c r="BI11" s="611"/>
      <c r="BJ11" s="611"/>
      <c r="BK11" s="611"/>
      <c r="BL11" s="611"/>
      <c r="BM11" s="611"/>
      <c r="BN11" s="612"/>
      <c r="BO11" s="613">
        <v>10.6</v>
      </c>
      <c r="BP11" s="613"/>
      <c r="BQ11" s="613"/>
      <c r="BR11" s="613"/>
      <c r="BS11" s="614">
        <v>935184</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171399</v>
      </c>
      <c r="CS11" s="611"/>
      <c r="CT11" s="611"/>
      <c r="CU11" s="611"/>
      <c r="CV11" s="611"/>
      <c r="CW11" s="611"/>
      <c r="CX11" s="611"/>
      <c r="CY11" s="612"/>
      <c r="CZ11" s="613">
        <v>0.1</v>
      </c>
      <c r="DA11" s="613"/>
      <c r="DB11" s="613"/>
      <c r="DC11" s="613"/>
      <c r="DD11" s="619">
        <v>3963</v>
      </c>
      <c r="DE11" s="611"/>
      <c r="DF11" s="611"/>
      <c r="DG11" s="611"/>
      <c r="DH11" s="611"/>
      <c r="DI11" s="611"/>
      <c r="DJ11" s="611"/>
      <c r="DK11" s="611"/>
      <c r="DL11" s="611"/>
      <c r="DM11" s="611"/>
      <c r="DN11" s="611"/>
      <c r="DO11" s="611"/>
      <c r="DP11" s="612"/>
      <c r="DQ11" s="619">
        <v>93769</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24070999</v>
      </c>
      <c r="BH12" s="611"/>
      <c r="BI12" s="611"/>
      <c r="BJ12" s="611"/>
      <c r="BK12" s="611"/>
      <c r="BL12" s="611"/>
      <c r="BM12" s="611"/>
      <c r="BN12" s="612"/>
      <c r="BO12" s="613">
        <v>41.9</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546718</v>
      </c>
      <c r="CS12" s="611"/>
      <c r="CT12" s="611"/>
      <c r="CU12" s="611"/>
      <c r="CV12" s="611"/>
      <c r="CW12" s="611"/>
      <c r="CX12" s="611"/>
      <c r="CY12" s="612"/>
      <c r="CZ12" s="613">
        <v>0.4</v>
      </c>
      <c r="DA12" s="613"/>
      <c r="DB12" s="613"/>
      <c r="DC12" s="613"/>
      <c r="DD12" s="619">
        <v>2493</v>
      </c>
      <c r="DE12" s="611"/>
      <c r="DF12" s="611"/>
      <c r="DG12" s="611"/>
      <c r="DH12" s="611"/>
      <c r="DI12" s="611"/>
      <c r="DJ12" s="611"/>
      <c r="DK12" s="611"/>
      <c r="DL12" s="611"/>
      <c r="DM12" s="611"/>
      <c r="DN12" s="611"/>
      <c r="DO12" s="611"/>
      <c r="DP12" s="612"/>
      <c r="DQ12" s="619">
        <v>507552</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1393</v>
      </c>
      <c r="S13" s="611"/>
      <c r="T13" s="611"/>
      <c r="U13" s="611"/>
      <c r="V13" s="611"/>
      <c r="W13" s="611"/>
      <c r="X13" s="611"/>
      <c r="Y13" s="612"/>
      <c r="Z13" s="613">
        <v>0</v>
      </c>
      <c r="AA13" s="613"/>
      <c r="AB13" s="613"/>
      <c r="AC13" s="613"/>
      <c r="AD13" s="614">
        <v>1393</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23703286</v>
      </c>
      <c r="BH13" s="611"/>
      <c r="BI13" s="611"/>
      <c r="BJ13" s="611"/>
      <c r="BK13" s="611"/>
      <c r="BL13" s="611"/>
      <c r="BM13" s="611"/>
      <c r="BN13" s="612"/>
      <c r="BO13" s="613">
        <v>41.2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7189848</v>
      </c>
      <c r="CS13" s="611"/>
      <c r="CT13" s="611"/>
      <c r="CU13" s="611"/>
      <c r="CV13" s="611"/>
      <c r="CW13" s="611"/>
      <c r="CX13" s="611"/>
      <c r="CY13" s="612"/>
      <c r="CZ13" s="613">
        <v>5.4</v>
      </c>
      <c r="DA13" s="613"/>
      <c r="DB13" s="613"/>
      <c r="DC13" s="613"/>
      <c r="DD13" s="619">
        <v>2592253</v>
      </c>
      <c r="DE13" s="611"/>
      <c r="DF13" s="611"/>
      <c r="DG13" s="611"/>
      <c r="DH13" s="611"/>
      <c r="DI13" s="611"/>
      <c r="DJ13" s="611"/>
      <c r="DK13" s="611"/>
      <c r="DL13" s="611"/>
      <c r="DM13" s="611"/>
      <c r="DN13" s="611"/>
      <c r="DO13" s="611"/>
      <c r="DP13" s="612"/>
      <c r="DQ13" s="619">
        <v>6536608</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230397</v>
      </c>
      <c r="BH14" s="611"/>
      <c r="BI14" s="611"/>
      <c r="BJ14" s="611"/>
      <c r="BK14" s="611"/>
      <c r="BL14" s="611"/>
      <c r="BM14" s="611"/>
      <c r="BN14" s="612"/>
      <c r="BO14" s="613">
        <v>0.4</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3004321</v>
      </c>
      <c r="CS14" s="611"/>
      <c r="CT14" s="611"/>
      <c r="CU14" s="611"/>
      <c r="CV14" s="611"/>
      <c r="CW14" s="611"/>
      <c r="CX14" s="611"/>
      <c r="CY14" s="612"/>
      <c r="CZ14" s="613">
        <v>2.2999999999999998</v>
      </c>
      <c r="DA14" s="613"/>
      <c r="DB14" s="613"/>
      <c r="DC14" s="613"/>
      <c r="DD14" s="619">
        <v>62748</v>
      </c>
      <c r="DE14" s="611"/>
      <c r="DF14" s="611"/>
      <c r="DG14" s="611"/>
      <c r="DH14" s="611"/>
      <c r="DI14" s="611"/>
      <c r="DJ14" s="611"/>
      <c r="DK14" s="611"/>
      <c r="DL14" s="611"/>
      <c r="DM14" s="611"/>
      <c r="DN14" s="611"/>
      <c r="DO14" s="611"/>
      <c r="DP14" s="612"/>
      <c r="DQ14" s="619">
        <v>2920155</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150197</v>
      </c>
      <c r="S15" s="611"/>
      <c r="T15" s="611"/>
      <c r="U15" s="611"/>
      <c r="V15" s="611"/>
      <c r="W15" s="611"/>
      <c r="X15" s="611"/>
      <c r="Y15" s="612"/>
      <c r="Z15" s="613">
        <v>0.1</v>
      </c>
      <c r="AA15" s="613"/>
      <c r="AB15" s="613"/>
      <c r="AC15" s="613"/>
      <c r="AD15" s="614">
        <v>150197</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1461533</v>
      </c>
      <c r="BH15" s="611"/>
      <c r="BI15" s="611"/>
      <c r="BJ15" s="611"/>
      <c r="BK15" s="611"/>
      <c r="BL15" s="611"/>
      <c r="BM15" s="611"/>
      <c r="BN15" s="612"/>
      <c r="BO15" s="613">
        <v>2.5</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27817037</v>
      </c>
      <c r="CS15" s="611"/>
      <c r="CT15" s="611"/>
      <c r="CU15" s="611"/>
      <c r="CV15" s="611"/>
      <c r="CW15" s="611"/>
      <c r="CX15" s="611"/>
      <c r="CY15" s="612"/>
      <c r="CZ15" s="613">
        <v>20.9</v>
      </c>
      <c r="DA15" s="613"/>
      <c r="DB15" s="613"/>
      <c r="DC15" s="613"/>
      <c r="DD15" s="619">
        <v>13862144</v>
      </c>
      <c r="DE15" s="611"/>
      <c r="DF15" s="611"/>
      <c r="DG15" s="611"/>
      <c r="DH15" s="611"/>
      <c r="DI15" s="611"/>
      <c r="DJ15" s="611"/>
      <c r="DK15" s="611"/>
      <c r="DL15" s="611"/>
      <c r="DM15" s="611"/>
      <c r="DN15" s="611"/>
      <c r="DO15" s="611"/>
      <c r="DP15" s="612"/>
      <c r="DQ15" s="619">
        <v>13394043</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1282550</v>
      </c>
      <c r="S16" s="611"/>
      <c r="T16" s="611"/>
      <c r="U16" s="611"/>
      <c r="V16" s="611"/>
      <c r="W16" s="611"/>
      <c r="X16" s="611"/>
      <c r="Y16" s="612"/>
      <c r="Z16" s="613">
        <v>0.9</v>
      </c>
      <c r="AA16" s="613"/>
      <c r="AB16" s="613"/>
      <c r="AC16" s="613"/>
      <c r="AD16" s="614">
        <v>1282550</v>
      </c>
      <c r="AE16" s="614"/>
      <c r="AF16" s="614"/>
      <c r="AG16" s="614"/>
      <c r="AH16" s="614"/>
      <c r="AI16" s="614"/>
      <c r="AJ16" s="614"/>
      <c r="AK16" s="614"/>
      <c r="AL16" s="615">
        <v>1.9</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9351</v>
      </c>
      <c r="CS16" s="611"/>
      <c r="CT16" s="611"/>
      <c r="CU16" s="611"/>
      <c r="CV16" s="611"/>
      <c r="CW16" s="611"/>
      <c r="CX16" s="611"/>
      <c r="CY16" s="612"/>
      <c r="CZ16" s="613">
        <v>0</v>
      </c>
      <c r="DA16" s="613"/>
      <c r="DB16" s="613"/>
      <c r="DC16" s="613"/>
      <c r="DD16" s="619" t="s">
        <v>122</v>
      </c>
      <c r="DE16" s="611"/>
      <c r="DF16" s="611"/>
      <c r="DG16" s="611"/>
      <c r="DH16" s="611"/>
      <c r="DI16" s="611"/>
      <c r="DJ16" s="611"/>
      <c r="DK16" s="611"/>
      <c r="DL16" s="611"/>
      <c r="DM16" s="611"/>
      <c r="DN16" s="611"/>
      <c r="DO16" s="611"/>
      <c r="DP16" s="612"/>
      <c r="DQ16" s="619">
        <v>351</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1507750</v>
      </c>
      <c r="S17" s="611"/>
      <c r="T17" s="611"/>
      <c r="U17" s="611"/>
      <c r="V17" s="611"/>
      <c r="W17" s="611"/>
      <c r="X17" s="611"/>
      <c r="Y17" s="612"/>
      <c r="Z17" s="613">
        <v>1.1000000000000001</v>
      </c>
      <c r="AA17" s="613"/>
      <c r="AB17" s="613"/>
      <c r="AC17" s="613"/>
      <c r="AD17" s="614">
        <v>1507750</v>
      </c>
      <c r="AE17" s="614"/>
      <c r="AF17" s="614"/>
      <c r="AG17" s="614"/>
      <c r="AH17" s="614"/>
      <c r="AI17" s="614"/>
      <c r="AJ17" s="614"/>
      <c r="AK17" s="614"/>
      <c r="AL17" s="615">
        <v>2.2999999999999998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3961938</v>
      </c>
      <c r="CS17" s="611"/>
      <c r="CT17" s="611"/>
      <c r="CU17" s="611"/>
      <c r="CV17" s="611"/>
      <c r="CW17" s="611"/>
      <c r="CX17" s="611"/>
      <c r="CY17" s="612"/>
      <c r="CZ17" s="613">
        <v>3</v>
      </c>
      <c r="DA17" s="613"/>
      <c r="DB17" s="613"/>
      <c r="DC17" s="613"/>
      <c r="DD17" s="619" t="s">
        <v>122</v>
      </c>
      <c r="DE17" s="611"/>
      <c r="DF17" s="611"/>
      <c r="DG17" s="611"/>
      <c r="DH17" s="611"/>
      <c r="DI17" s="611"/>
      <c r="DJ17" s="611"/>
      <c r="DK17" s="611"/>
      <c r="DL17" s="611"/>
      <c r="DM17" s="611"/>
      <c r="DN17" s="611"/>
      <c r="DO17" s="611"/>
      <c r="DP17" s="612"/>
      <c r="DQ17" s="619">
        <v>3900120</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260337</v>
      </c>
      <c r="S18" s="611"/>
      <c r="T18" s="611"/>
      <c r="U18" s="611"/>
      <c r="V18" s="611"/>
      <c r="W18" s="611"/>
      <c r="X18" s="611"/>
      <c r="Y18" s="612"/>
      <c r="Z18" s="613">
        <v>0.2</v>
      </c>
      <c r="AA18" s="613"/>
      <c r="AB18" s="613"/>
      <c r="AC18" s="613"/>
      <c r="AD18" s="614">
        <v>260337</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1245989</v>
      </c>
      <c r="S19" s="611"/>
      <c r="T19" s="611"/>
      <c r="U19" s="611"/>
      <c r="V19" s="611"/>
      <c r="W19" s="611"/>
      <c r="X19" s="611"/>
      <c r="Y19" s="612"/>
      <c r="Z19" s="613">
        <v>0.9</v>
      </c>
      <c r="AA19" s="613"/>
      <c r="AB19" s="613"/>
      <c r="AC19" s="613"/>
      <c r="AD19" s="614">
        <v>1245989</v>
      </c>
      <c r="AE19" s="614"/>
      <c r="AF19" s="614"/>
      <c r="AG19" s="614"/>
      <c r="AH19" s="614"/>
      <c r="AI19" s="614"/>
      <c r="AJ19" s="614"/>
      <c r="AK19" s="614"/>
      <c r="AL19" s="615">
        <v>1.9</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3558367</v>
      </c>
      <c r="BH19" s="611"/>
      <c r="BI19" s="611"/>
      <c r="BJ19" s="611"/>
      <c r="BK19" s="611"/>
      <c r="BL19" s="611"/>
      <c r="BM19" s="611"/>
      <c r="BN19" s="612"/>
      <c r="BO19" s="613">
        <v>6.2</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1424</v>
      </c>
      <c r="S20" s="611"/>
      <c r="T20" s="611"/>
      <c r="U20" s="611"/>
      <c r="V20" s="611"/>
      <c r="W20" s="611"/>
      <c r="X20" s="611"/>
      <c r="Y20" s="612"/>
      <c r="Z20" s="613">
        <v>0</v>
      </c>
      <c r="AA20" s="613"/>
      <c r="AB20" s="613"/>
      <c r="AC20" s="613"/>
      <c r="AD20" s="614">
        <v>1424</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3558367</v>
      </c>
      <c r="BH20" s="611"/>
      <c r="BI20" s="611"/>
      <c r="BJ20" s="611"/>
      <c r="BK20" s="611"/>
      <c r="BL20" s="611"/>
      <c r="BM20" s="611"/>
      <c r="BN20" s="612"/>
      <c r="BO20" s="613">
        <v>6.2</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132861374</v>
      </c>
      <c r="CS20" s="611"/>
      <c r="CT20" s="611"/>
      <c r="CU20" s="611"/>
      <c r="CV20" s="611"/>
      <c r="CW20" s="611"/>
      <c r="CX20" s="611"/>
      <c r="CY20" s="612"/>
      <c r="CZ20" s="613">
        <v>100</v>
      </c>
      <c r="DA20" s="613"/>
      <c r="DB20" s="613"/>
      <c r="DC20" s="613"/>
      <c r="DD20" s="619">
        <v>23469413</v>
      </c>
      <c r="DE20" s="611"/>
      <c r="DF20" s="611"/>
      <c r="DG20" s="611"/>
      <c r="DH20" s="611"/>
      <c r="DI20" s="611"/>
      <c r="DJ20" s="611"/>
      <c r="DK20" s="611"/>
      <c r="DL20" s="611"/>
      <c r="DM20" s="611"/>
      <c r="DN20" s="611"/>
      <c r="DO20" s="611"/>
      <c r="DP20" s="612"/>
      <c r="DQ20" s="619">
        <v>77066931</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38067</v>
      </c>
      <c r="S21" s="611"/>
      <c r="T21" s="611"/>
      <c r="U21" s="611"/>
      <c r="V21" s="611"/>
      <c r="W21" s="611"/>
      <c r="X21" s="611"/>
      <c r="Y21" s="612"/>
      <c r="Z21" s="613">
        <v>0</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37995</v>
      </c>
      <c r="S23" s="611"/>
      <c r="T23" s="611"/>
      <c r="U23" s="611"/>
      <c r="V23" s="611"/>
      <c r="W23" s="611"/>
      <c r="X23" s="611"/>
      <c r="Y23" s="612"/>
      <c r="Z23" s="613">
        <v>0</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3558367</v>
      </c>
      <c r="BH23" s="611"/>
      <c r="BI23" s="611"/>
      <c r="BJ23" s="611"/>
      <c r="BK23" s="611"/>
      <c r="BL23" s="611"/>
      <c r="BM23" s="611"/>
      <c r="BN23" s="612"/>
      <c r="BO23" s="613">
        <v>6.2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v>72</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55091101</v>
      </c>
      <c r="CS24" s="600"/>
      <c r="CT24" s="600"/>
      <c r="CU24" s="600"/>
      <c r="CV24" s="600"/>
      <c r="CW24" s="600"/>
      <c r="CX24" s="600"/>
      <c r="CY24" s="601"/>
      <c r="CZ24" s="604">
        <v>41.5</v>
      </c>
      <c r="DA24" s="605"/>
      <c r="DB24" s="605"/>
      <c r="DC24" s="621"/>
      <c r="DD24" s="640">
        <v>27763557</v>
      </c>
      <c r="DE24" s="600"/>
      <c r="DF24" s="600"/>
      <c r="DG24" s="600"/>
      <c r="DH24" s="600"/>
      <c r="DI24" s="600"/>
      <c r="DJ24" s="600"/>
      <c r="DK24" s="601"/>
      <c r="DL24" s="640">
        <v>23382325</v>
      </c>
      <c r="DM24" s="600"/>
      <c r="DN24" s="600"/>
      <c r="DO24" s="600"/>
      <c r="DP24" s="600"/>
      <c r="DQ24" s="600"/>
      <c r="DR24" s="600"/>
      <c r="DS24" s="600"/>
      <c r="DT24" s="600"/>
      <c r="DU24" s="600"/>
      <c r="DV24" s="601"/>
      <c r="DW24" s="604">
        <v>35.299999999999997</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69210456</v>
      </c>
      <c r="S25" s="611"/>
      <c r="T25" s="611"/>
      <c r="U25" s="611"/>
      <c r="V25" s="611"/>
      <c r="W25" s="611"/>
      <c r="X25" s="611"/>
      <c r="Y25" s="612"/>
      <c r="Z25" s="613">
        <v>50.4</v>
      </c>
      <c r="AA25" s="613"/>
      <c r="AB25" s="613"/>
      <c r="AC25" s="613"/>
      <c r="AD25" s="614">
        <v>65614022</v>
      </c>
      <c r="AE25" s="614"/>
      <c r="AF25" s="614"/>
      <c r="AG25" s="614"/>
      <c r="AH25" s="614"/>
      <c r="AI25" s="614"/>
      <c r="AJ25" s="614"/>
      <c r="AK25" s="614"/>
      <c r="AL25" s="615">
        <v>99.2</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14295590</v>
      </c>
      <c r="CS25" s="643"/>
      <c r="CT25" s="643"/>
      <c r="CU25" s="643"/>
      <c r="CV25" s="643"/>
      <c r="CW25" s="643"/>
      <c r="CX25" s="643"/>
      <c r="CY25" s="644"/>
      <c r="CZ25" s="615">
        <v>10.8</v>
      </c>
      <c r="DA25" s="641"/>
      <c r="DB25" s="641"/>
      <c r="DC25" s="645"/>
      <c r="DD25" s="619">
        <v>12872885</v>
      </c>
      <c r="DE25" s="643"/>
      <c r="DF25" s="643"/>
      <c r="DG25" s="643"/>
      <c r="DH25" s="643"/>
      <c r="DI25" s="643"/>
      <c r="DJ25" s="643"/>
      <c r="DK25" s="644"/>
      <c r="DL25" s="619">
        <v>11282063</v>
      </c>
      <c r="DM25" s="643"/>
      <c r="DN25" s="643"/>
      <c r="DO25" s="643"/>
      <c r="DP25" s="643"/>
      <c r="DQ25" s="643"/>
      <c r="DR25" s="643"/>
      <c r="DS25" s="643"/>
      <c r="DT25" s="643"/>
      <c r="DU25" s="643"/>
      <c r="DV25" s="644"/>
      <c r="DW25" s="615">
        <v>17.100000000000001</v>
      </c>
      <c r="DX25" s="641"/>
      <c r="DY25" s="641"/>
      <c r="DZ25" s="641"/>
      <c r="EA25" s="641"/>
      <c r="EB25" s="641"/>
      <c r="EC25" s="642"/>
    </row>
    <row r="26" spans="2:133" ht="11.25" customHeight="1" x14ac:dyDescent="0.2">
      <c r="B26" s="607" t="s">
        <v>283</v>
      </c>
      <c r="C26" s="608"/>
      <c r="D26" s="608"/>
      <c r="E26" s="608"/>
      <c r="F26" s="608"/>
      <c r="G26" s="608"/>
      <c r="H26" s="608"/>
      <c r="I26" s="608"/>
      <c r="J26" s="608"/>
      <c r="K26" s="608"/>
      <c r="L26" s="608"/>
      <c r="M26" s="608"/>
      <c r="N26" s="608"/>
      <c r="O26" s="608"/>
      <c r="P26" s="608"/>
      <c r="Q26" s="609"/>
      <c r="R26" s="610">
        <v>19038</v>
      </c>
      <c r="S26" s="611"/>
      <c r="T26" s="611"/>
      <c r="U26" s="611"/>
      <c r="V26" s="611"/>
      <c r="W26" s="611"/>
      <c r="X26" s="611"/>
      <c r="Y26" s="612"/>
      <c r="Z26" s="613">
        <v>0</v>
      </c>
      <c r="AA26" s="613"/>
      <c r="AB26" s="613"/>
      <c r="AC26" s="613"/>
      <c r="AD26" s="614">
        <v>19038</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8460610</v>
      </c>
      <c r="CS26" s="611"/>
      <c r="CT26" s="611"/>
      <c r="CU26" s="611"/>
      <c r="CV26" s="611"/>
      <c r="CW26" s="611"/>
      <c r="CX26" s="611"/>
      <c r="CY26" s="612"/>
      <c r="CZ26" s="615">
        <v>6.4</v>
      </c>
      <c r="DA26" s="641"/>
      <c r="DB26" s="641"/>
      <c r="DC26" s="645"/>
      <c r="DD26" s="619">
        <v>7329609</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286</v>
      </c>
      <c r="C27" s="608"/>
      <c r="D27" s="608"/>
      <c r="E27" s="608"/>
      <c r="F27" s="608"/>
      <c r="G27" s="608"/>
      <c r="H27" s="608"/>
      <c r="I27" s="608"/>
      <c r="J27" s="608"/>
      <c r="K27" s="608"/>
      <c r="L27" s="608"/>
      <c r="M27" s="608"/>
      <c r="N27" s="608"/>
      <c r="O27" s="608"/>
      <c r="P27" s="608"/>
      <c r="Q27" s="609"/>
      <c r="R27" s="610">
        <v>363917</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57516540</v>
      </c>
      <c r="BH27" s="611"/>
      <c r="BI27" s="611"/>
      <c r="BJ27" s="611"/>
      <c r="BK27" s="611"/>
      <c r="BL27" s="611"/>
      <c r="BM27" s="611"/>
      <c r="BN27" s="612"/>
      <c r="BO27" s="613">
        <v>100</v>
      </c>
      <c r="BP27" s="613"/>
      <c r="BQ27" s="613"/>
      <c r="BR27" s="613"/>
      <c r="BS27" s="614">
        <v>935184</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36833573</v>
      </c>
      <c r="CS27" s="643"/>
      <c r="CT27" s="643"/>
      <c r="CU27" s="643"/>
      <c r="CV27" s="643"/>
      <c r="CW27" s="643"/>
      <c r="CX27" s="643"/>
      <c r="CY27" s="644"/>
      <c r="CZ27" s="615">
        <v>27.7</v>
      </c>
      <c r="DA27" s="641"/>
      <c r="DB27" s="641"/>
      <c r="DC27" s="645"/>
      <c r="DD27" s="619">
        <v>10990552</v>
      </c>
      <c r="DE27" s="643"/>
      <c r="DF27" s="643"/>
      <c r="DG27" s="643"/>
      <c r="DH27" s="643"/>
      <c r="DI27" s="643"/>
      <c r="DJ27" s="643"/>
      <c r="DK27" s="644"/>
      <c r="DL27" s="619">
        <v>8200142</v>
      </c>
      <c r="DM27" s="643"/>
      <c r="DN27" s="643"/>
      <c r="DO27" s="643"/>
      <c r="DP27" s="643"/>
      <c r="DQ27" s="643"/>
      <c r="DR27" s="643"/>
      <c r="DS27" s="643"/>
      <c r="DT27" s="643"/>
      <c r="DU27" s="643"/>
      <c r="DV27" s="644"/>
      <c r="DW27" s="615">
        <v>12.4</v>
      </c>
      <c r="DX27" s="641"/>
      <c r="DY27" s="641"/>
      <c r="DZ27" s="641"/>
      <c r="EA27" s="641"/>
      <c r="EB27" s="641"/>
      <c r="EC27" s="642"/>
    </row>
    <row r="28" spans="2:133" ht="11.25" customHeight="1" x14ac:dyDescent="0.2">
      <c r="B28" s="607" t="s">
        <v>289</v>
      </c>
      <c r="C28" s="608"/>
      <c r="D28" s="608"/>
      <c r="E28" s="608"/>
      <c r="F28" s="608"/>
      <c r="G28" s="608"/>
      <c r="H28" s="608"/>
      <c r="I28" s="608"/>
      <c r="J28" s="608"/>
      <c r="K28" s="608"/>
      <c r="L28" s="608"/>
      <c r="M28" s="608"/>
      <c r="N28" s="608"/>
      <c r="O28" s="608"/>
      <c r="P28" s="608"/>
      <c r="Q28" s="609"/>
      <c r="R28" s="610">
        <v>1298312</v>
      </c>
      <c r="S28" s="611"/>
      <c r="T28" s="611"/>
      <c r="U28" s="611"/>
      <c r="V28" s="611"/>
      <c r="W28" s="611"/>
      <c r="X28" s="611"/>
      <c r="Y28" s="612"/>
      <c r="Z28" s="613">
        <v>0.9</v>
      </c>
      <c r="AA28" s="613"/>
      <c r="AB28" s="613"/>
      <c r="AC28" s="613"/>
      <c r="AD28" s="614">
        <v>433393</v>
      </c>
      <c r="AE28" s="614"/>
      <c r="AF28" s="614"/>
      <c r="AG28" s="614"/>
      <c r="AH28" s="614"/>
      <c r="AI28" s="614"/>
      <c r="AJ28" s="614"/>
      <c r="AK28" s="614"/>
      <c r="AL28" s="615">
        <v>0.7</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3961938</v>
      </c>
      <c r="CS28" s="611"/>
      <c r="CT28" s="611"/>
      <c r="CU28" s="611"/>
      <c r="CV28" s="611"/>
      <c r="CW28" s="611"/>
      <c r="CX28" s="611"/>
      <c r="CY28" s="612"/>
      <c r="CZ28" s="615">
        <v>3</v>
      </c>
      <c r="DA28" s="641"/>
      <c r="DB28" s="641"/>
      <c r="DC28" s="645"/>
      <c r="DD28" s="619">
        <v>3900120</v>
      </c>
      <c r="DE28" s="611"/>
      <c r="DF28" s="611"/>
      <c r="DG28" s="611"/>
      <c r="DH28" s="611"/>
      <c r="DI28" s="611"/>
      <c r="DJ28" s="611"/>
      <c r="DK28" s="612"/>
      <c r="DL28" s="619">
        <v>3900120</v>
      </c>
      <c r="DM28" s="611"/>
      <c r="DN28" s="611"/>
      <c r="DO28" s="611"/>
      <c r="DP28" s="611"/>
      <c r="DQ28" s="611"/>
      <c r="DR28" s="611"/>
      <c r="DS28" s="611"/>
      <c r="DT28" s="611"/>
      <c r="DU28" s="611"/>
      <c r="DV28" s="612"/>
      <c r="DW28" s="615">
        <v>5.9</v>
      </c>
      <c r="DX28" s="641"/>
      <c r="DY28" s="641"/>
      <c r="DZ28" s="641"/>
      <c r="EA28" s="641"/>
      <c r="EB28" s="641"/>
      <c r="EC28" s="642"/>
    </row>
    <row r="29" spans="2:133" ht="11.25" customHeight="1" x14ac:dyDescent="0.2">
      <c r="B29" s="607" t="s">
        <v>291</v>
      </c>
      <c r="C29" s="608"/>
      <c r="D29" s="608"/>
      <c r="E29" s="608"/>
      <c r="F29" s="608"/>
      <c r="G29" s="608"/>
      <c r="H29" s="608"/>
      <c r="I29" s="608"/>
      <c r="J29" s="608"/>
      <c r="K29" s="608"/>
      <c r="L29" s="608"/>
      <c r="M29" s="608"/>
      <c r="N29" s="608"/>
      <c r="O29" s="608"/>
      <c r="P29" s="608"/>
      <c r="Q29" s="609"/>
      <c r="R29" s="610">
        <v>1150319</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3961814</v>
      </c>
      <c r="CS29" s="643"/>
      <c r="CT29" s="643"/>
      <c r="CU29" s="643"/>
      <c r="CV29" s="643"/>
      <c r="CW29" s="643"/>
      <c r="CX29" s="643"/>
      <c r="CY29" s="644"/>
      <c r="CZ29" s="615">
        <v>3</v>
      </c>
      <c r="DA29" s="641"/>
      <c r="DB29" s="641"/>
      <c r="DC29" s="645"/>
      <c r="DD29" s="619">
        <v>3899996</v>
      </c>
      <c r="DE29" s="643"/>
      <c r="DF29" s="643"/>
      <c r="DG29" s="643"/>
      <c r="DH29" s="643"/>
      <c r="DI29" s="643"/>
      <c r="DJ29" s="643"/>
      <c r="DK29" s="644"/>
      <c r="DL29" s="619">
        <v>3899996</v>
      </c>
      <c r="DM29" s="643"/>
      <c r="DN29" s="643"/>
      <c r="DO29" s="643"/>
      <c r="DP29" s="643"/>
      <c r="DQ29" s="643"/>
      <c r="DR29" s="643"/>
      <c r="DS29" s="643"/>
      <c r="DT29" s="643"/>
      <c r="DU29" s="643"/>
      <c r="DV29" s="644"/>
      <c r="DW29" s="615">
        <v>5.9</v>
      </c>
      <c r="DX29" s="641"/>
      <c r="DY29" s="641"/>
      <c r="DZ29" s="641"/>
      <c r="EA29" s="641"/>
      <c r="EB29" s="641"/>
      <c r="EC29" s="642"/>
    </row>
    <row r="30" spans="2:133" ht="11.25" customHeight="1" x14ac:dyDescent="0.2">
      <c r="B30" s="607" t="s">
        <v>293</v>
      </c>
      <c r="C30" s="608"/>
      <c r="D30" s="608"/>
      <c r="E30" s="608"/>
      <c r="F30" s="608"/>
      <c r="G30" s="608"/>
      <c r="H30" s="608"/>
      <c r="I30" s="608"/>
      <c r="J30" s="608"/>
      <c r="K30" s="608"/>
      <c r="L30" s="608"/>
      <c r="M30" s="608"/>
      <c r="N30" s="608"/>
      <c r="O30" s="608"/>
      <c r="P30" s="608"/>
      <c r="Q30" s="609"/>
      <c r="R30" s="610">
        <v>24374344</v>
      </c>
      <c r="S30" s="611"/>
      <c r="T30" s="611"/>
      <c r="U30" s="611"/>
      <c r="V30" s="611"/>
      <c r="W30" s="611"/>
      <c r="X30" s="611"/>
      <c r="Y30" s="612"/>
      <c r="Z30" s="613">
        <v>17.8</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3712553</v>
      </c>
      <c r="CS30" s="611"/>
      <c r="CT30" s="611"/>
      <c r="CU30" s="611"/>
      <c r="CV30" s="611"/>
      <c r="CW30" s="611"/>
      <c r="CX30" s="611"/>
      <c r="CY30" s="612"/>
      <c r="CZ30" s="615">
        <v>2.8</v>
      </c>
      <c r="DA30" s="641"/>
      <c r="DB30" s="641"/>
      <c r="DC30" s="645"/>
      <c r="DD30" s="619">
        <v>3655491</v>
      </c>
      <c r="DE30" s="611"/>
      <c r="DF30" s="611"/>
      <c r="DG30" s="611"/>
      <c r="DH30" s="611"/>
      <c r="DI30" s="611"/>
      <c r="DJ30" s="611"/>
      <c r="DK30" s="612"/>
      <c r="DL30" s="619">
        <v>3655491</v>
      </c>
      <c r="DM30" s="611"/>
      <c r="DN30" s="611"/>
      <c r="DO30" s="611"/>
      <c r="DP30" s="611"/>
      <c r="DQ30" s="611"/>
      <c r="DR30" s="611"/>
      <c r="DS30" s="611"/>
      <c r="DT30" s="611"/>
      <c r="DU30" s="611"/>
      <c r="DV30" s="612"/>
      <c r="DW30" s="615">
        <v>5.5</v>
      </c>
      <c r="DX30" s="641"/>
      <c r="DY30" s="641"/>
      <c r="DZ30" s="641"/>
      <c r="EA30" s="641"/>
      <c r="EB30" s="641"/>
      <c r="EC30" s="642"/>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99.5</v>
      </c>
      <c r="BH31" s="654"/>
      <c r="BI31" s="654"/>
      <c r="BJ31" s="654"/>
      <c r="BK31" s="654"/>
      <c r="BL31" s="654"/>
      <c r="BM31" s="605">
        <v>98.7</v>
      </c>
      <c r="BN31" s="654"/>
      <c r="BO31" s="654"/>
      <c r="BP31" s="654"/>
      <c r="BQ31" s="655"/>
      <c r="BR31" s="666">
        <v>99.4</v>
      </c>
      <c r="BS31" s="654"/>
      <c r="BT31" s="654"/>
      <c r="BU31" s="654"/>
      <c r="BV31" s="654"/>
      <c r="BW31" s="654"/>
      <c r="BX31" s="605">
        <v>98.4</v>
      </c>
      <c r="BY31" s="654"/>
      <c r="BZ31" s="654"/>
      <c r="CA31" s="654"/>
      <c r="CB31" s="655"/>
      <c r="CD31" s="648"/>
      <c r="CE31" s="649"/>
      <c r="CF31" s="607" t="s">
        <v>300</v>
      </c>
      <c r="CG31" s="608"/>
      <c r="CH31" s="608"/>
      <c r="CI31" s="608"/>
      <c r="CJ31" s="608"/>
      <c r="CK31" s="608"/>
      <c r="CL31" s="608"/>
      <c r="CM31" s="608"/>
      <c r="CN31" s="608"/>
      <c r="CO31" s="608"/>
      <c r="CP31" s="608"/>
      <c r="CQ31" s="609"/>
      <c r="CR31" s="610">
        <v>249261</v>
      </c>
      <c r="CS31" s="643"/>
      <c r="CT31" s="643"/>
      <c r="CU31" s="643"/>
      <c r="CV31" s="643"/>
      <c r="CW31" s="643"/>
      <c r="CX31" s="643"/>
      <c r="CY31" s="644"/>
      <c r="CZ31" s="615">
        <v>0.2</v>
      </c>
      <c r="DA31" s="641"/>
      <c r="DB31" s="641"/>
      <c r="DC31" s="645"/>
      <c r="DD31" s="619">
        <v>244505</v>
      </c>
      <c r="DE31" s="643"/>
      <c r="DF31" s="643"/>
      <c r="DG31" s="643"/>
      <c r="DH31" s="643"/>
      <c r="DI31" s="643"/>
      <c r="DJ31" s="643"/>
      <c r="DK31" s="644"/>
      <c r="DL31" s="619">
        <v>244505</v>
      </c>
      <c r="DM31" s="643"/>
      <c r="DN31" s="643"/>
      <c r="DO31" s="643"/>
      <c r="DP31" s="643"/>
      <c r="DQ31" s="643"/>
      <c r="DR31" s="643"/>
      <c r="DS31" s="643"/>
      <c r="DT31" s="643"/>
      <c r="DU31" s="643"/>
      <c r="DV31" s="644"/>
      <c r="DW31" s="615">
        <v>0.4</v>
      </c>
      <c r="DX31" s="641"/>
      <c r="DY31" s="641"/>
      <c r="DZ31" s="641"/>
      <c r="EA31" s="641"/>
      <c r="EB31" s="641"/>
      <c r="EC31" s="642"/>
    </row>
    <row r="32" spans="2:133" ht="11.25" customHeight="1" x14ac:dyDescent="0.2">
      <c r="B32" s="607" t="s">
        <v>301</v>
      </c>
      <c r="C32" s="608"/>
      <c r="D32" s="608"/>
      <c r="E32" s="608"/>
      <c r="F32" s="608"/>
      <c r="G32" s="608"/>
      <c r="H32" s="608"/>
      <c r="I32" s="608"/>
      <c r="J32" s="608"/>
      <c r="K32" s="608"/>
      <c r="L32" s="608"/>
      <c r="M32" s="608"/>
      <c r="N32" s="608"/>
      <c r="O32" s="608"/>
      <c r="P32" s="608"/>
      <c r="Q32" s="609"/>
      <c r="R32" s="610">
        <v>15232358</v>
      </c>
      <c r="S32" s="611"/>
      <c r="T32" s="611"/>
      <c r="U32" s="611"/>
      <c r="V32" s="611"/>
      <c r="W32" s="611"/>
      <c r="X32" s="611"/>
      <c r="Y32" s="612"/>
      <c r="Z32" s="613">
        <v>11.1</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99.3</v>
      </c>
      <c r="BH32" s="643"/>
      <c r="BI32" s="643"/>
      <c r="BJ32" s="643"/>
      <c r="BK32" s="643"/>
      <c r="BL32" s="643"/>
      <c r="BM32" s="616">
        <v>98.1</v>
      </c>
      <c r="BN32" s="643"/>
      <c r="BO32" s="643"/>
      <c r="BP32" s="643"/>
      <c r="BQ32" s="665"/>
      <c r="BR32" s="667">
        <v>99.1</v>
      </c>
      <c r="BS32" s="643"/>
      <c r="BT32" s="643"/>
      <c r="BU32" s="643"/>
      <c r="BV32" s="643"/>
      <c r="BW32" s="643"/>
      <c r="BX32" s="616">
        <v>97.7</v>
      </c>
      <c r="BY32" s="643"/>
      <c r="BZ32" s="643"/>
      <c r="CA32" s="643"/>
      <c r="CB32" s="665"/>
      <c r="CD32" s="650"/>
      <c r="CE32" s="651"/>
      <c r="CF32" s="607" t="s">
        <v>304</v>
      </c>
      <c r="CG32" s="608"/>
      <c r="CH32" s="608"/>
      <c r="CI32" s="608"/>
      <c r="CJ32" s="608"/>
      <c r="CK32" s="608"/>
      <c r="CL32" s="608"/>
      <c r="CM32" s="608"/>
      <c r="CN32" s="608"/>
      <c r="CO32" s="608"/>
      <c r="CP32" s="608"/>
      <c r="CQ32" s="609"/>
      <c r="CR32" s="610">
        <v>124</v>
      </c>
      <c r="CS32" s="611"/>
      <c r="CT32" s="611"/>
      <c r="CU32" s="611"/>
      <c r="CV32" s="611"/>
      <c r="CW32" s="611"/>
      <c r="CX32" s="611"/>
      <c r="CY32" s="612"/>
      <c r="CZ32" s="615">
        <v>0</v>
      </c>
      <c r="DA32" s="641"/>
      <c r="DB32" s="641"/>
      <c r="DC32" s="645"/>
      <c r="DD32" s="619">
        <v>124</v>
      </c>
      <c r="DE32" s="611"/>
      <c r="DF32" s="611"/>
      <c r="DG32" s="611"/>
      <c r="DH32" s="611"/>
      <c r="DI32" s="611"/>
      <c r="DJ32" s="611"/>
      <c r="DK32" s="612"/>
      <c r="DL32" s="619">
        <v>124</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2">
      <c r="B33" s="607" t="s">
        <v>305</v>
      </c>
      <c r="C33" s="608"/>
      <c r="D33" s="608"/>
      <c r="E33" s="608"/>
      <c r="F33" s="608"/>
      <c r="G33" s="608"/>
      <c r="H33" s="608"/>
      <c r="I33" s="608"/>
      <c r="J33" s="608"/>
      <c r="K33" s="608"/>
      <c r="L33" s="608"/>
      <c r="M33" s="608"/>
      <c r="N33" s="608"/>
      <c r="O33" s="608"/>
      <c r="P33" s="608"/>
      <c r="Q33" s="609"/>
      <c r="R33" s="610">
        <v>321943</v>
      </c>
      <c r="S33" s="611"/>
      <c r="T33" s="611"/>
      <c r="U33" s="611"/>
      <c r="V33" s="611"/>
      <c r="W33" s="611"/>
      <c r="X33" s="611"/>
      <c r="Y33" s="612"/>
      <c r="Z33" s="613">
        <v>0.2</v>
      </c>
      <c r="AA33" s="613"/>
      <c r="AB33" s="613"/>
      <c r="AC33" s="613"/>
      <c r="AD33" s="614">
        <v>70411</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99.6</v>
      </c>
      <c r="BH33" s="669"/>
      <c r="BI33" s="669"/>
      <c r="BJ33" s="669"/>
      <c r="BK33" s="669"/>
      <c r="BL33" s="669"/>
      <c r="BM33" s="670">
        <v>99.3</v>
      </c>
      <c r="BN33" s="669"/>
      <c r="BO33" s="669"/>
      <c r="BP33" s="669"/>
      <c r="BQ33" s="671"/>
      <c r="BR33" s="668">
        <v>99.6</v>
      </c>
      <c r="BS33" s="669"/>
      <c r="BT33" s="669"/>
      <c r="BU33" s="669"/>
      <c r="BV33" s="669"/>
      <c r="BW33" s="669"/>
      <c r="BX33" s="670">
        <v>99.1</v>
      </c>
      <c r="BY33" s="669"/>
      <c r="BZ33" s="669"/>
      <c r="CA33" s="669"/>
      <c r="CB33" s="671"/>
      <c r="CD33" s="607" t="s">
        <v>307</v>
      </c>
      <c r="CE33" s="608"/>
      <c r="CF33" s="608"/>
      <c r="CG33" s="608"/>
      <c r="CH33" s="608"/>
      <c r="CI33" s="608"/>
      <c r="CJ33" s="608"/>
      <c r="CK33" s="608"/>
      <c r="CL33" s="608"/>
      <c r="CM33" s="608"/>
      <c r="CN33" s="608"/>
      <c r="CO33" s="608"/>
      <c r="CP33" s="608"/>
      <c r="CQ33" s="609"/>
      <c r="CR33" s="610">
        <v>54291509</v>
      </c>
      <c r="CS33" s="643"/>
      <c r="CT33" s="643"/>
      <c r="CU33" s="643"/>
      <c r="CV33" s="643"/>
      <c r="CW33" s="643"/>
      <c r="CX33" s="643"/>
      <c r="CY33" s="644"/>
      <c r="CZ33" s="615">
        <v>40.9</v>
      </c>
      <c r="DA33" s="641"/>
      <c r="DB33" s="641"/>
      <c r="DC33" s="645"/>
      <c r="DD33" s="619">
        <v>43344596</v>
      </c>
      <c r="DE33" s="643"/>
      <c r="DF33" s="643"/>
      <c r="DG33" s="643"/>
      <c r="DH33" s="643"/>
      <c r="DI33" s="643"/>
      <c r="DJ33" s="643"/>
      <c r="DK33" s="644"/>
      <c r="DL33" s="619">
        <v>30291024</v>
      </c>
      <c r="DM33" s="643"/>
      <c r="DN33" s="643"/>
      <c r="DO33" s="643"/>
      <c r="DP33" s="643"/>
      <c r="DQ33" s="643"/>
      <c r="DR33" s="643"/>
      <c r="DS33" s="643"/>
      <c r="DT33" s="643"/>
      <c r="DU33" s="643"/>
      <c r="DV33" s="644"/>
      <c r="DW33" s="615">
        <v>45.8</v>
      </c>
      <c r="DX33" s="641"/>
      <c r="DY33" s="641"/>
      <c r="DZ33" s="641"/>
      <c r="EA33" s="641"/>
      <c r="EB33" s="641"/>
      <c r="EC33" s="642"/>
    </row>
    <row r="34" spans="2:133" ht="11.25" customHeight="1" x14ac:dyDescent="0.2">
      <c r="B34" s="607" t="s">
        <v>308</v>
      </c>
      <c r="C34" s="608"/>
      <c r="D34" s="608"/>
      <c r="E34" s="608"/>
      <c r="F34" s="608"/>
      <c r="G34" s="608"/>
      <c r="H34" s="608"/>
      <c r="I34" s="608"/>
      <c r="J34" s="608"/>
      <c r="K34" s="608"/>
      <c r="L34" s="608"/>
      <c r="M34" s="608"/>
      <c r="N34" s="608"/>
      <c r="O34" s="608"/>
      <c r="P34" s="608"/>
      <c r="Q34" s="609"/>
      <c r="R34" s="610">
        <v>1414530</v>
      </c>
      <c r="S34" s="611"/>
      <c r="T34" s="611"/>
      <c r="U34" s="611"/>
      <c r="V34" s="611"/>
      <c r="W34" s="611"/>
      <c r="X34" s="611"/>
      <c r="Y34" s="612"/>
      <c r="Z34" s="613">
        <v>1</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24900280</v>
      </c>
      <c r="CS34" s="611"/>
      <c r="CT34" s="611"/>
      <c r="CU34" s="611"/>
      <c r="CV34" s="611"/>
      <c r="CW34" s="611"/>
      <c r="CX34" s="611"/>
      <c r="CY34" s="612"/>
      <c r="CZ34" s="615">
        <v>18.7</v>
      </c>
      <c r="DA34" s="641"/>
      <c r="DB34" s="641"/>
      <c r="DC34" s="645"/>
      <c r="DD34" s="619">
        <v>18752570</v>
      </c>
      <c r="DE34" s="611"/>
      <c r="DF34" s="611"/>
      <c r="DG34" s="611"/>
      <c r="DH34" s="611"/>
      <c r="DI34" s="611"/>
      <c r="DJ34" s="611"/>
      <c r="DK34" s="612"/>
      <c r="DL34" s="619">
        <v>16596373</v>
      </c>
      <c r="DM34" s="611"/>
      <c r="DN34" s="611"/>
      <c r="DO34" s="611"/>
      <c r="DP34" s="611"/>
      <c r="DQ34" s="611"/>
      <c r="DR34" s="611"/>
      <c r="DS34" s="611"/>
      <c r="DT34" s="611"/>
      <c r="DU34" s="611"/>
      <c r="DV34" s="612"/>
      <c r="DW34" s="615">
        <v>25.1</v>
      </c>
      <c r="DX34" s="641"/>
      <c r="DY34" s="641"/>
      <c r="DZ34" s="641"/>
      <c r="EA34" s="641"/>
      <c r="EB34" s="641"/>
      <c r="EC34" s="642"/>
    </row>
    <row r="35" spans="2:133" ht="11.25" customHeight="1" x14ac:dyDescent="0.2">
      <c r="B35" s="607" t="s">
        <v>310</v>
      </c>
      <c r="C35" s="608"/>
      <c r="D35" s="608"/>
      <c r="E35" s="608"/>
      <c r="F35" s="608"/>
      <c r="G35" s="608"/>
      <c r="H35" s="608"/>
      <c r="I35" s="608"/>
      <c r="J35" s="608"/>
      <c r="K35" s="608"/>
      <c r="L35" s="608"/>
      <c r="M35" s="608"/>
      <c r="N35" s="608"/>
      <c r="O35" s="608"/>
      <c r="P35" s="608"/>
      <c r="Q35" s="609"/>
      <c r="R35" s="610">
        <v>8649932</v>
      </c>
      <c r="S35" s="611"/>
      <c r="T35" s="611"/>
      <c r="U35" s="611"/>
      <c r="V35" s="611"/>
      <c r="W35" s="611"/>
      <c r="X35" s="611"/>
      <c r="Y35" s="612"/>
      <c r="Z35" s="613">
        <v>6.3</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1473470</v>
      </c>
      <c r="CS35" s="643"/>
      <c r="CT35" s="643"/>
      <c r="CU35" s="643"/>
      <c r="CV35" s="643"/>
      <c r="CW35" s="643"/>
      <c r="CX35" s="643"/>
      <c r="CY35" s="644"/>
      <c r="CZ35" s="615">
        <v>1.1000000000000001</v>
      </c>
      <c r="DA35" s="641"/>
      <c r="DB35" s="641"/>
      <c r="DC35" s="645"/>
      <c r="DD35" s="619">
        <v>1096138</v>
      </c>
      <c r="DE35" s="643"/>
      <c r="DF35" s="643"/>
      <c r="DG35" s="643"/>
      <c r="DH35" s="643"/>
      <c r="DI35" s="643"/>
      <c r="DJ35" s="643"/>
      <c r="DK35" s="644"/>
      <c r="DL35" s="619">
        <v>1096138</v>
      </c>
      <c r="DM35" s="643"/>
      <c r="DN35" s="643"/>
      <c r="DO35" s="643"/>
      <c r="DP35" s="643"/>
      <c r="DQ35" s="643"/>
      <c r="DR35" s="643"/>
      <c r="DS35" s="643"/>
      <c r="DT35" s="643"/>
      <c r="DU35" s="643"/>
      <c r="DV35" s="644"/>
      <c r="DW35" s="615">
        <v>1.7</v>
      </c>
      <c r="DX35" s="641"/>
      <c r="DY35" s="641"/>
      <c r="DZ35" s="641"/>
      <c r="EA35" s="641"/>
      <c r="EB35" s="641"/>
      <c r="EC35" s="642"/>
    </row>
    <row r="36" spans="2:133" ht="11.25" customHeight="1" x14ac:dyDescent="0.2">
      <c r="B36" s="607" t="s">
        <v>314</v>
      </c>
      <c r="C36" s="608"/>
      <c r="D36" s="608"/>
      <c r="E36" s="608"/>
      <c r="F36" s="608"/>
      <c r="G36" s="608"/>
      <c r="H36" s="608"/>
      <c r="I36" s="608"/>
      <c r="J36" s="608"/>
      <c r="K36" s="608"/>
      <c r="L36" s="608"/>
      <c r="M36" s="608"/>
      <c r="N36" s="608"/>
      <c r="O36" s="608"/>
      <c r="P36" s="608"/>
      <c r="Q36" s="609"/>
      <c r="R36" s="610">
        <v>2595869</v>
      </c>
      <c r="S36" s="611"/>
      <c r="T36" s="611"/>
      <c r="U36" s="611"/>
      <c r="V36" s="611"/>
      <c r="W36" s="611"/>
      <c r="X36" s="611"/>
      <c r="Y36" s="612"/>
      <c r="Z36" s="613">
        <v>1.9</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12271312</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153494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11685539</v>
      </c>
      <c r="CS36" s="611"/>
      <c r="CT36" s="611"/>
      <c r="CU36" s="611"/>
      <c r="CV36" s="611"/>
      <c r="CW36" s="611"/>
      <c r="CX36" s="611"/>
      <c r="CY36" s="612"/>
      <c r="CZ36" s="615">
        <v>8.8000000000000007</v>
      </c>
      <c r="DA36" s="641"/>
      <c r="DB36" s="641"/>
      <c r="DC36" s="645"/>
      <c r="DD36" s="619">
        <v>8404807</v>
      </c>
      <c r="DE36" s="611"/>
      <c r="DF36" s="611"/>
      <c r="DG36" s="611"/>
      <c r="DH36" s="611"/>
      <c r="DI36" s="611"/>
      <c r="DJ36" s="611"/>
      <c r="DK36" s="612"/>
      <c r="DL36" s="619">
        <v>6831629</v>
      </c>
      <c r="DM36" s="611"/>
      <c r="DN36" s="611"/>
      <c r="DO36" s="611"/>
      <c r="DP36" s="611"/>
      <c r="DQ36" s="611"/>
      <c r="DR36" s="611"/>
      <c r="DS36" s="611"/>
      <c r="DT36" s="611"/>
      <c r="DU36" s="611"/>
      <c r="DV36" s="612"/>
      <c r="DW36" s="615">
        <v>10.3</v>
      </c>
      <c r="DX36" s="641"/>
      <c r="DY36" s="641"/>
      <c r="DZ36" s="641"/>
      <c r="EA36" s="641"/>
      <c r="EB36" s="641"/>
      <c r="EC36" s="642"/>
    </row>
    <row r="37" spans="2:133" ht="11.25" customHeight="1" x14ac:dyDescent="0.2">
      <c r="B37" s="607" t="s">
        <v>318</v>
      </c>
      <c r="C37" s="608"/>
      <c r="D37" s="608"/>
      <c r="E37" s="608"/>
      <c r="F37" s="608"/>
      <c r="G37" s="608"/>
      <c r="H37" s="608"/>
      <c r="I37" s="608"/>
      <c r="J37" s="608"/>
      <c r="K37" s="608"/>
      <c r="L37" s="608"/>
      <c r="M37" s="608"/>
      <c r="N37" s="608"/>
      <c r="O37" s="608"/>
      <c r="P37" s="608"/>
      <c r="Q37" s="609"/>
      <c r="R37" s="610">
        <v>4872360</v>
      </c>
      <c r="S37" s="611"/>
      <c r="T37" s="611"/>
      <c r="U37" s="611"/>
      <c r="V37" s="611"/>
      <c r="W37" s="611"/>
      <c r="X37" s="611"/>
      <c r="Y37" s="612"/>
      <c r="Z37" s="613">
        <v>3.6</v>
      </c>
      <c r="AA37" s="613"/>
      <c r="AB37" s="613"/>
      <c r="AC37" s="613"/>
      <c r="AD37" s="614">
        <v>23740</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1400000</v>
      </c>
      <c r="BA37" s="611"/>
      <c r="BB37" s="611"/>
      <c r="BC37" s="611"/>
      <c r="BD37" s="643"/>
      <c r="BE37" s="643"/>
      <c r="BF37" s="665"/>
      <c r="BG37" s="607" t="s">
        <v>320</v>
      </c>
      <c r="BH37" s="608"/>
      <c r="BI37" s="608"/>
      <c r="BJ37" s="608"/>
      <c r="BK37" s="608"/>
      <c r="BL37" s="608"/>
      <c r="BM37" s="608"/>
      <c r="BN37" s="608"/>
      <c r="BO37" s="608"/>
      <c r="BP37" s="608"/>
      <c r="BQ37" s="608"/>
      <c r="BR37" s="608"/>
      <c r="BS37" s="608"/>
      <c r="BT37" s="608"/>
      <c r="BU37" s="609"/>
      <c r="BV37" s="610">
        <v>-3468879</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1308857</v>
      </c>
      <c r="CS37" s="643"/>
      <c r="CT37" s="643"/>
      <c r="CU37" s="643"/>
      <c r="CV37" s="643"/>
      <c r="CW37" s="643"/>
      <c r="CX37" s="643"/>
      <c r="CY37" s="644"/>
      <c r="CZ37" s="615">
        <v>1</v>
      </c>
      <c r="DA37" s="641"/>
      <c r="DB37" s="641"/>
      <c r="DC37" s="645"/>
      <c r="DD37" s="619">
        <v>483572</v>
      </c>
      <c r="DE37" s="643"/>
      <c r="DF37" s="643"/>
      <c r="DG37" s="643"/>
      <c r="DH37" s="643"/>
      <c r="DI37" s="643"/>
      <c r="DJ37" s="643"/>
      <c r="DK37" s="644"/>
      <c r="DL37" s="619">
        <v>451922</v>
      </c>
      <c r="DM37" s="643"/>
      <c r="DN37" s="643"/>
      <c r="DO37" s="643"/>
      <c r="DP37" s="643"/>
      <c r="DQ37" s="643"/>
      <c r="DR37" s="643"/>
      <c r="DS37" s="643"/>
      <c r="DT37" s="643"/>
      <c r="DU37" s="643"/>
      <c r="DV37" s="644"/>
      <c r="DW37" s="615">
        <v>0.7</v>
      </c>
      <c r="DX37" s="641"/>
      <c r="DY37" s="641"/>
      <c r="DZ37" s="641"/>
      <c r="EA37" s="641"/>
      <c r="EB37" s="641"/>
      <c r="EC37" s="642"/>
    </row>
    <row r="38" spans="2:133" ht="11.25" customHeight="1" x14ac:dyDescent="0.2">
      <c r="B38" s="607" t="s">
        <v>322</v>
      </c>
      <c r="C38" s="608"/>
      <c r="D38" s="608"/>
      <c r="E38" s="608"/>
      <c r="F38" s="608"/>
      <c r="G38" s="608"/>
      <c r="H38" s="608"/>
      <c r="I38" s="608"/>
      <c r="J38" s="608"/>
      <c r="K38" s="608"/>
      <c r="L38" s="608"/>
      <c r="M38" s="608"/>
      <c r="N38" s="608"/>
      <c r="O38" s="608"/>
      <c r="P38" s="608"/>
      <c r="Q38" s="609"/>
      <c r="R38" s="610">
        <v>7722400</v>
      </c>
      <c r="S38" s="611"/>
      <c r="T38" s="611"/>
      <c r="U38" s="611"/>
      <c r="V38" s="611"/>
      <c r="W38" s="611"/>
      <c r="X38" s="611"/>
      <c r="Y38" s="612"/>
      <c r="Z38" s="613">
        <v>5.6</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215338</v>
      </c>
      <c r="BA38" s="611"/>
      <c r="BB38" s="611"/>
      <c r="BC38" s="611"/>
      <c r="BD38" s="643"/>
      <c r="BE38" s="643"/>
      <c r="BF38" s="665"/>
      <c r="BG38" s="607" t="s">
        <v>324</v>
      </c>
      <c r="BH38" s="608"/>
      <c r="BI38" s="608"/>
      <c r="BJ38" s="608"/>
      <c r="BK38" s="608"/>
      <c r="BL38" s="608"/>
      <c r="BM38" s="608"/>
      <c r="BN38" s="608"/>
      <c r="BO38" s="608"/>
      <c r="BP38" s="608"/>
      <c r="BQ38" s="608"/>
      <c r="BR38" s="608"/>
      <c r="BS38" s="608"/>
      <c r="BT38" s="608"/>
      <c r="BU38" s="609"/>
      <c r="BV38" s="610">
        <v>31949</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10871312</v>
      </c>
      <c r="CS38" s="611"/>
      <c r="CT38" s="611"/>
      <c r="CU38" s="611"/>
      <c r="CV38" s="611"/>
      <c r="CW38" s="611"/>
      <c r="CX38" s="611"/>
      <c r="CY38" s="612"/>
      <c r="CZ38" s="615">
        <v>8.1999999999999993</v>
      </c>
      <c r="DA38" s="641"/>
      <c r="DB38" s="641"/>
      <c r="DC38" s="645"/>
      <c r="DD38" s="619">
        <v>9819525</v>
      </c>
      <c r="DE38" s="611"/>
      <c r="DF38" s="611"/>
      <c r="DG38" s="611"/>
      <c r="DH38" s="611"/>
      <c r="DI38" s="611"/>
      <c r="DJ38" s="611"/>
      <c r="DK38" s="612"/>
      <c r="DL38" s="619">
        <v>5766371</v>
      </c>
      <c r="DM38" s="611"/>
      <c r="DN38" s="611"/>
      <c r="DO38" s="611"/>
      <c r="DP38" s="611"/>
      <c r="DQ38" s="611"/>
      <c r="DR38" s="611"/>
      <c r="DS38" s="611"/>
      <c r="DT38" s="611"/>
      <c r="DU38" s="611"/>
      <c r="DV38" s="612"/>
      <c r="DW38" s="615">
        <v>8.6999999999999993</v>
      </c>
      <c r="DX38" s="641"/>
      <c r="DY38" s="641"/>
      <c r="DZ38" s="641"/>
      <c r="EA38" s="641"/>
      <c r="EB38" s="641"/>
      <c r="EC38" s="642"/>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65"/>
      <c r="BG39" s="607" t="s">
        <v>328</v>
      </c>
      <c r="BH39" s="608"/>
      <c r="BI39" s="608"/>
      <c r="BJ39" s="608"/>
      <c r="BK39" s="608"/>
      <c r="BL39" s="608"/>
      <c r="BM39" s="608"/>
      <c r="BN39" s="608"/>
      <c r="BO39" s="608"/>
      <c r="BP39" s="608"/>
      <c r="BQ39" s="608"/>
      <c r="BR39" s="608"/>
      <c r="BS39" s="608"/>
      <c r="BT39" s="608"/>
      <c r="BU39" s="609"/>
      <c r="BV39" s="610">
        <v>44773</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5346348</v>
      </c>
      <c r="CS39" s="643"/>
      <c r="CT39" s="643"/>
      <c r="CU39" s="643"/>
      <c r="CV39" s="643"/>
      <c r="CW39" s="643"/>
      <c r="CX39" s="643"/>
      <c r="CY39" s="644"/>
      <c r="CZ39" s="615">
        <v>4</v>
      </c>
      <c r="DA39" s="641"/>
      <c r="DB39" s="641"/>
      <c r="DC39" s="645"/>
      <c r="DD39" s="619">
        <v>5271043</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65"/>
      <c r="BG40" s="658" t="s">
        <v>332</v>
      </c>
      <c r="BH40" s="659"/>
      <c r="BI40" s="659"/>
      <c r="BJ40" s="659"/>
      <c r="BK40" s="659"/>
      <c r="BL40" s="202"/>
      <c r="BM40" s="608" t="s">
        <v>333</v>
      </c>
      <c r="BN40" s="608"/>
      <c r="BO40" s="608"/>
      <c r="BP40" s="608"/>
      <c r="BQ40" s="608"/>
      <c r="BR40" s="608"/>
      <c r="BS40" s="608"/>
      <c r="BT40" s="608"/>
      <c r="BU40" s="609"/>
      <c r="BV40" s="610">
        <v>93</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14560</v>
      </c>
      <c r="CS40" s="611"/>
      <c r="CT40" s="611"/>
      <c r="CU40" s="611"/>
      <c r="CV40" s="611"/>
      <c r="CW40" s="611"/>
      <c r="CX40" s="611"/>
      <c r="CY40" s="612"/>
      <c r="CZ40" s="615">
        <v>0</v>
      </c>
      <c r="DA40" s="641"/>
      <c r="DB40" s="641"/>
      <c r="DC40" s="645"/>
      <c r="DD40" s="619">
        <v>513</v>
      </c>
      <c r="DE40" s="611"/>
      <c r="DF40" s="611"/>
      <c r="DG40" s="611"/>
      <c r="DH40" s="611"/>
      <c r="DI40" s="611"/>
      <c r="DJ40" s="611"/>
      <c r="DK40" s="612"/>
      <c r="DL40" s="619">
        <v>513</v>
      </c>
      <c r="DM40" s="611"/>
      <c r="DN40" s="611"/>
      <c r="DO40" s="611"/>
      <c r="DP40" s="611"/>
      <c r="DQ40" s="611"/>
      <c r="DR40" s="611"/>
      <c r="DS40" s="611"/>
      <c r="DT40" s="611"/>
      <c r="DU40" s="611"/>
      <c r="DV40" s="612"/>
      <c r="DW40" s="615">
        <v>0</v>
      </c>
      <c r="DX40" s="641"/>
      <c r="DY40" s="641"/>
      <c r="DZ40" s="641"/>
      <c r="EA40" s="641"/>
      <c r="EB40" s="641"/>
      <c r="EC40" s="642"/>
    </row>
    <row r="41" spans="2:133" ht="11.25" customHeight="1" x14ac:dyDescent="0.2">
      <c r="B41" s="631" t="s">
        <v>335</v>
      </c>
      <c r="C41" s="632"/>
      <c r="D41" s="632"/>
      <c r="E41" s="632"/>
      <c r="F41" s="632"/>
      <c r="G41" s="632"/>
      <c r="H41" s="632"/>
      <c r="I41" s="632"/>
      <c r="J41" s="632"/>
      <c r="K41" s="632"/>
      <c r="L41" s="632"/>
      <c r="M41" s="632"/>
      <c r="N41" s="632"/>
      <c r="O41" s="632"/>
      <c r="P41" s="632"/>
      <c r="Q41" s="633"/>
      <c r="R41" s="682">
        <v>137225778</v>
      </c>
      <c r="S41" s="683"/>
      <c r="T41" s="683"/>
      <c r="U41" s="683"/>
      <c r="V41" s="683"/>
      <c r="W41" s="683"/>
      <c r="X41" s="683"/>
      <c r="Y41" s="687"/>
      <c r="Z41" s="688">
        <v>100</v>
      </c>
      <c r="AA41" s="688"/>
      <c r="AB41" s="688"/>
      <c r="AC41" s="688"/>
      <c r="AD41" s="689">
        <v>66160604</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4653369</v>
      </c>
      <c r="BA41" s="611"/>
      <c r="BB41" s="611"/>
      <c r="BC41" s="611"/>
      <c r="BD41" s="643"/>
      <c r="BE41" s="643"/>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6002605</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333</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23478764</v>
      </c>
      <c r="CS42" s="643"/>
      <c r="CT42" s="643"/>
      <c r="CU42" s="643"/>
      <c r="CV42" s="643"/>
      <c r="CW42" s="643"/>
      <c r="CX42" s="643"/>
      <c r="CY42" s="644"/>
      <c r="CZ42" s="615">
        <v>17.7</v>
      </c>
      <c r="DA42" s="641"/>
      <c r="DB42" s="641"/>
      <c r="DC42" s="645"/>
      <c r="DD42" s="619">
        <v>5958778</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272489</v>
      </c>
      <c r="CS43" s="643"/>
      <c r="CT43" s="643"/>
      <c r="CU43" s="643"/>
      <c r="CV43" s="643"/>
      <c r="CW43" s="643"/>
      <c r="CX43" s="643"/>
      <c r="CY43" s="644"/>
      <c r="CZ43" s="615">
        <v>0.2</v>
      </c>
      <c r="DA43" s="641"/>
      <c r="DB43" s="641"/>
      <c r="DC43" s="645"/>
      <c r="DD43" s="619">
        <v>272489</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23469413</v>
      </c>
      <c r="CS44" s="611"/>
      <c r="CT44" s="611"/>
      <c r="CU44" s="611"/>
      <c r="CV44" s="611"/>
      <c r="CW44" s="611"/>
      <c r="CX44" s="611"/>
      <c r="CY44" s="612"/>
      <c r="CZ44" s="615">
        <v>17.7</v>
      </c>
      <c r="DA44" s="616"/>
      <c r="DB44" s="616"/>
      <c r="DC44" s="622"/>
      <c r="DD44" s="619">
        <v>5958427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4843188</v>
      </c>
      <c r="CS45" s="643"/>
      <c r="CT45" s="643"/>
      <c r="CU45" s="643"/>
      <c r="CV45" s="643"/>
      <c r="CW45" s="643"/>
      <c r="CX45" s="643"/>
      <c r="CY45" s="644"/>
      <c r="CZ45" s="615">
        <v>3.6</v>
      </c>
      <c r="DA45" s="641"/>
      <c r="DB45" s="641"/>
      <c r="DC45" s="645"/>
      <c r="DD45" s="619">
        <v>272354</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18626225</v>
      </c>
      <c r="CS46" s="611"/>
      <c r="CT46" s="611"/>
      <c r="CU46" s="611"/>
      <c r="CV46" s="611"/>
      <c r="CW46" s="611"/>
      <c r="CX46" s="611"/>
      <c r="CY46" s="612"/>
      <c r="CZ46" s="615">
        <v>14</v>
      </c>
      <c r="DA46" s="616"/>
      <c r="DB46" s="616"/>
      <c r="DC46" s="622"/>
      <c r="DD46" s="619">
        <v>5686073</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v>9351</v>
      </c>
      <c r="CS47" s="643"/>
      <c r="CT47" s="643"/>
      <c r="CU47" s="643"/>
      <c r="CV47" s="643"/>
      <c r="CW47" s="643"/>
      <c r="CX47" s="643"/>
      <c r="CY47" s="644"/>
      <c r="CZ47" s="615">
        <v>0</v>
      </c>
      <c r="DA47" s="641"/>
      <c r="DB47" s="641"/>
      <c r="DC47" s="645"/>
      <c r="DD47" s="619">
        <v>351</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1"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132861374</v>
      </c>
      <c r="CS49" s="669"/>
      <c r="CT49" s="669"/>
      <c r="CU49" s="669"/>
      <c r="CV49" s="669"/>
      <c r="CW49" s="669"/>
      <c r="CX49" s="669"/>
      <c r="CY49" s="698"/>
      <c r="CZ49" s="690">
        <v>100</v>
      </c>
      <c r="DA49" s="699"/>
      <c r="DB49" s="699"/>
      <c r="DC49" s="700"/>
      <c r="DD49" s="701">
        <v>77066931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fda2yIhgSn/hBdQUeWfVEd3Hj5xtL1sZ2bW0E6fRYxjAslq7Q1G7pxezwjjil5LL1HjcsgmDvCNQbMOOuvEmFA==" saltValue="6yNHrJJYTjzGAYtLVQu2/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25" zoomScaleSheetLayoutView="70" workbookViewId="0">
      <selection activeCell="AP7" sqref="AP7:AT8"/>
    </sheetView>
  </sheetViews>
  <sheetFormatPr defaultColWidth="0" defaultRowHeight="13" zeroHeight="1" x14ac:dyDescent="0.2"/>
  <cols>
    <col min="1" max="130" width="2.81640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136991</v>
      </c>
      <c r="R7" s="740"/>
      <c r="S7" s="740"/>
      <c r="T7" s="740"/>
      <c r="U7" s="740"/>
      <c r="V7" s="740">
        <v>132814</v>
      </c>
      <c r="W7" s="740"/>
      <c r="X7" s="740"/>
      <c r="Y7" s="740"/>
      <c r="Z7" s="740"/>
      <c r="AA7" s="740">
        <v>4177</v>
      </c>
      <c r="AB7" s="740"/>
      <c r="AC7" s="740"/>
      <c r="AD7" s="740"/>
      <c r="AE7" s="741"/>
      <c r="AF7" s="742">
        <v>3968</v>
      </c>
      <c r="AG7" s="743"/>
      <c r="AH7" s="743"/>
      <c r="AI7" s="743"/>
      <c r="AJ7" s="744"/>
      <c r="AK7" s="745">
        <v>8565</v>
      </c>
      <c r="AL7" s="746"/>
      <c r="AM7" s="746"/>
      <c r="AN7" s="746"/>
      <c r="AO7" s="746"/>
      <c r="AP7" s="746">
        <v>40656</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546</v>
      </c>
      <c r="BS7" s="733" t="s">
        <v>547</v>
      </c>
      <c r="BT7" s="734"/>
      <c r="BU7" s="734"/>
      <c r="BV7" s="734"/>
      <c r="BW7" s="734"/>
      <c r="BX7" s="734"/>
      <c r="BY7" s="734"/>
      <c r="BZ7" s="734"/>
      <c r="CA7" s="734"/>
      <c r="CB7" s="734"/>
      <c r="CC7" s="734"/>
      <c r="CD7" s="734"/>
      <c r="CE7" s="734"/>
      <c r="CF7" s="734"/>
      <c r="CG7" s="749"/>
      <c r="CH7" s="730">
        <v>1</v>
      </c>
      <c r="CI7" s="731"/>
      <c r="CJ7" s="731"/>
      <c r="CK7" s="731"/>
      <c r="CL7" s="732"/>
      <c r="CM7" s="730">
        <v>25</v>
      </c>
      <c r="CN7" s="731"/>
      <c r="CO7" s="731"/>
      <c r="CP7" s="731"/>
      <c r="CQ7" s="732"/>
      <c r="CR7" s="730">
        <v>5</v>
      </c>
      <c r="CS7" s="731"/>
      <c r="CT7" s="731"/>
      <c r="CU7" s="731"/>
      <c r="CV7" s="732"/>
      <c r="CW7" s="730" t="s">
        <v>552</v>
      </c>
      <c r="CX7" s="731"/>
      <c r="CY7" s="731"/>
      <c r="CZ7" s="731"/>
      <c r="DA7" s="732"/>
      <c r="DB7" s="730">
        <v>1525</v>
      </c>
      <c r="DC7" s="731"/>
      <c r="DD7" s="731"/>
      <c r="DE7" s="731"/>
      <c r="DF7" s="732"/>
      <c r="DG7" s="730" t="s">
        <v>552</v>
      </c>
      <c r="DH7" s="731"/>
      <c r="DI7" s="731"/>
      <c r="DJ7" s="731"/>
      <c r="DK7" s="732"/>
      <c r="DL7" s="730" t="s">
        <v>552</v>
      </c>
      <c r="DM7" s="731"/>
      <c r="DN7" s="731"/>
      <c r="DO7" s="731"/>
      <c r="DP7" s="732"/>
      <c r="DQ7" s="730" t="s">
        <v>552</v>
      </c>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1659</v>
      </c>
      <c r="R8" s="771"/>
      <c r="S8" s="771"/>
      <c r="T8" s="771"/>
      <c r="U8" s="771"/>
      <c r="V8" s="771">
        <v>1472</v>
      </c>
      <c r="W8" s="771"/>
      <c r="X8" s="771"/>
      <c r="Y8" s="771"/>
      <c r="Z8" s="771"/>
      <c r="AA8" s="771">
        <v>187</v>
      </c>
      <c r="AB8" s="771"/>
      <c r="AC8" s="771"/>
      <c r="AD8" s="771"/>
      <c r="AE8" s="772"/>
      <c r="AF8" s="773">
        <v>187</v>
      </c>
      <c r="AG8" s="774"/>
      <c r="AH8" s="774"/>
      <c r="AI8" s="774"/>
      <c r="AJ8" s="775"/>
      <c r="AK8" s="756">
        <v>0</v>
      </c>
      <c r="AL8" s="757"/>
      <c r="AM8" s="757"/>
      <c r="AN8" s="757"/>
      <c r="AO8" s="757"/>
      <c r="AP8" s="757">
        <v>5969</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548</v>
      </c>
      <c r="BT8" s="761"/>
      <c r="BU8" s="761"/>
      <c r="BV8" s="761"/>
      <c r="BW8" s="761"/>
      <c r="BX8" s="761"/>
      <c r="BY8" s="761"/>
      <c r="BZ8" s="761"/>
      <c r="CA8" s="761"/>
      <c r="CB8" s="761"/>
      <c r="CC8" s="761"/>
      <c r="CD8" s="761"/>
      <c r="CE8" s="761"/>
      <c r="CF8" s="761"/>
      <c r="CG8" s="762"/>
      <c r="CH8" s="763">
        <v>-6</v>
      </c>
      <c r="CI8" s="764"/>
      <c r="CJ8" s="764"/>
      <c r="CK8" s="764"/>
      <c r="CL8" s="765"/>
      <c r="CM8" s="763">
        <v>370</v>
      </c>
      <c r="CN8" s="764"/>
      <c r="CO8" s="764"/>
      <c r="CP8" s="764"/>
      <c r="CQ8" s="765"/>
      <c r="CR8" s="763">
        <v>300</v>
      </c>
      <c r="CS8" s="764"/>
      <c r="CT8" s="764"/>
      <c r="CU8" s="764"/>
      <c r="CV8" s="765"/>
      <c r="CW8" s="763">
        <v>48</v>
      </c>
      <c r="CX8" s="764"/>
      <c r="CY8" s="764"/>
      <c r="CZ8" s="764"/>
      <c r="DA8" s="765"/>
      <c r="DB8" s="763" t="s">
        <v>552</v>
      </c>
      <c r="DC8" s="764"/>
      <c r="DD8" s="764"/>
      <c r="DE8" s="764"/>
      <c r="DF8" s="765"/>
      <c r="DG8" s="763" t="s">
        <v>552</v>
      </c>
      <c r="DH8" s="764"/>
      <c r="DI8" s="764"/>
      <c r="DJ8" s="764"/>
      <c r="DK8" s="765"/>
      <c r="DL8" s="763" t="s">
        <v>552</v>
      </c>
      <c r="DM8" s="764"/>
      <c r="DN8" s="764"/>
      <c r="DO8" s="764"/>
      <c r="DP8" s="765"/>
      <c r="DQ8" s="763" t="s">
        <v>552</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549</v>
      </c>
      <c r="BT9" s="761"/>
      <c r="BU9" s="761"/>
      <c r="BV9" s="761"/>
      <c r="BW9" s="761"/>
      <c r="BX9" s="761"/>
      <c r="BY9" s="761"/>
      <c r="BZ9" s="761"/>
      <c r="CA9" s="761"/>
      <c r="CB9" s="761"/>
      <c r="CC9" s="761"/>
      <c r="CD9" s="761"/>
      <c r="CE9" s="761"/>
      <c r="CF9" s="761"/>
      <c r="CG9" s="762"/>
      <c r="CH9" s="763">
        <v>-4</v>
      </c>
      <c r="CI9" s="764"/>
      <c r="CJ9" s="764"/>
      <c r="CK9" s="764"/>
      <c r="CL9" s="765"/>
      <c r="CM9" s="763">
        <v>1169</v>
      </c>
      <c r="CN9" s="764"/>
      <c r="CO9" s="764"/>
      <c r="CP9" s="764"/>
      <c r="CQ9" s="765"/>
      <c r="CR9" s="763">
        <v>800</v>
      </c>
      <c r="CS9" s="764"/>
      <c r="CT9" s="764"/>
      <c r="CU9" s="764"/>
      <c r="CV9" s="765"/>
      <c r="CW9" s="763">
        <v>209</v>
      </c>
      <c r="CX9" s="764"/>
      <c r="CY9" s="764"/>
      <c r="CZ9" s="764"/>
      <c r="DA9" s="765"/>
      <c r="DB9" s="763" t="s">
        <v>552</v>
      </c>
      <c r="DC9" s="764"/>
      <c r="DD9" s="764"/>
      <c r="DE9" s="764"/>
      <c r="DF9" s="765"/>
      <c r="DG9" s="763" t="s">
        <v>552</v>
      </c>
      <c r="DH9" s="764"/>
      <c r="DI9" s="764"/>
      <c r="DJ9" s="764"/>
      <c r="DK9" s="765"/>
      <c r="DL9" s="763" t="s">
        <v>552</v>
      </c>
      <c r="DM9" s="764"/>
      <c r="DN9" s="764"/>
      <c r="DO9" s="764"/>
      <c r="DP9" s="765"/>
      <c r="DQ9" s="763" t="s">
        <v>552</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550</v>
      </c>
      <c r="BT10" s="761"/>
      <c r="BU10" s="761"/>
      <c r="BV10" s="761"/>
      <c r="BW10" s="761"/>
      <c r="BX10" s="761"/>
      <c r="BY10" s="761"/>
      <c r="BZ10" s="761"/>
      <c r="CA10" s="761"/>
      <c r="CB10" s="761"/>
      <c r="CC10" s="761"/>
      <c r="CD10" s="761"/>
      <c r="CE10" s="761"/>
      <c r="CF10" s="761"/>
      <c r="CG10" s="762"/>
      <c r="CH10" s="763">
        <v>102</v>
      </c>
      <c r="CI10" s="764"/>
      <c r="CJ10" s="764"/>
      <c r="CK10" s="764"/>
      <c r="CL10" s="765"/>
      <c r="CM10" s="763">
        <v>418</v>
      </c>
      <c r="CN10" s="764"/>
      <c r="CO10" s="764"/>
      <c r="CP10" s="764"/>
      <c r="CQ10" s="765"/>
      <c r="CR10" s="763">
        <v>26</v>
      </c>
      <c r="CS10" s="764"/>
      <c r="CT10" s="764"/>
      <c r="CU10" s="764"/>
      <c r="CV10" s="765"/>
      <c r="CW10" s="763" t="s">
        <v>552</v>
      </c>
      <c r="CX10" s="764"/>
      <c r="CY10" s="764"/>
      <c r="CZ10" s="764"/>
      <c r="DA10" s="765"/>
      <c r="DB10" s="763" t="s">
        <v>552</v>
      </c>
      <c r="DC10" s="764"/>
      <c r="DD10" s="764"/>
      <c r="DE10" s="764"/>
      <c r="DF10" s="765"/>
      <c r="DG10" s="763" t="s">
        <v>552</v>
      </c>
      <c r="DH10" s="764"/>
      <c r="DI10" s="764"/>
      <c r="DJ10" s="764"/>
      <c r="DK10" s="765"/>
      <c r="DL10" s="763" t="s">
        <v>552</v>
      </c>
      <c r="DM10" s="764"/>
      <c r="DN10" s="764"/>
      <c r="DO10" s="764"/>
      <c r="DP10" s="765"/>
      <c r="DQ10" s="763" t="s">
        <v>552</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t="s">
        <v>551</v>
      </c>
      <c r="BT11" s="761"/>
      <c r="BU11" s="761"/>
      <c r="BV11" s="761"/>
      <c r="BW11" s="761"/>
      <c r="BX11" s="761"/>
      <c r="BY11" s="761"/>
      <c r="BZ11" s="761"/>
      <c r="CA11" s="761"/>
      <c r="CB11" s="761"/>
      <c r="CC11" s="761"/>
      <c r="CD11" s="761"/>
      <c r="CE11" s="761"/>
      <c r="CF11" s="761"/>
      <c r="CG11" s="762"/>
      <c r="CH11" s="763">
        <v>-7</v>
      </c>
      <c r="CI11" s="764"/>
      <c r="CJ11" s="764"/>
      <c r="CK11" s="764"/>
      <c r="CL11" s="765"/>
      <c r="CM11" s="763">
        <v>23</v>
      </c>
      <c r="CN11" s="764"/>
      <c r="CO11" s="764"/>
      <c r="CP11" s="764"/>
      <c r="CQ11" s="765"/>
      <c r="CR11" s="763">
        <v>9</v>
      </c>
      <c r="CS11" s="764"/>
      <c r="CT11" s="764"/>
      <c r="CU11" s="764"/>
      <c r="CV11" s="765"/>
      <c r="CW11" s="763" t="s">
        <v>552</v>
      </c>
      <c r="CX11" s="764"/>
      <c r="CY11" s="764"/>
      <c r="CZ11" s="764"/>
      <c r="DA11" s="765"/>
      <c r="DB11" s="763" t="s">
        <v>552</v>
      </c>
      <c r="DC11" s="764"/>
      <c r="DD11" s="764"/>
      <c r="DE11" s="764"/>
      <c r="DF11" s="765"/>
      <c r="DG11" s="763" t="s">
        <v>552</v>
      </c>
      <c r="DH11" s="764"/>
      <c r="DI11" s="764"/>
      <c r="DJ11" s="764"/>
      <c r="DK11" s="765"/>
      <c r="DL11" s="763" t="s">
        <v>552</v>
      </c>
      <c r="DM11" s="764"/>
      <c r="DN11" s="764"/>
      <c r="DO11" s="764"/>
      <c r="DP11" s="765"/>
      <c r="DQ11" s="763" t="s">
        <v>552</v>
      </c>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137226</v>
      </c>
      <c r="R23" s="780"/>
      <c r="S23" s="780"/>
      <c r="T23" s="780"/>
      <c r="U23" s="780"/>
      <c r="V23" s="780">
        <v>132861</v>
      </c>
      <c r="W23" s="780"/>
      <c r="X23" s="780"/>
      <c r="Y23" s="780"/>
      <c r="Z23" s="780"/>
      <c r="AA23" s="780">
        <v>4364</v>
      </c>
      <c r="AB23" s="780"/>
      <c r="AC23" s="780"/>
      <c r="AD23" s="780"/>
      <c r="AE23" s="781"/>
      <c r="AF23" s="782">
        <v>4155</v>
      </c>
      <c r="AG23" s="780"/>
      <c r="AH23" s="780"/>
      <c r="AI23" s="780"/>
      <c r="AJ23" s="783"/>
      <c r="AK23" s="784"/>
      <c r="AL23" s="785"/>
      <c r="AM23" s="785"/>
      <c r="AN23" s="785"/>
      <c r="AO23" s="785"/>
      <c r="AP23" s="780">
        <v>46625</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24142</v>
      </c>
      <c r="R28" s="810"/>
      <c r="S28" s="810"/>
      <c r="T28" s="810"/>
      <c r="U28" s="810"/>
      <c r="V28" s="810">
        <v>23988</v>
      </c>
      <c r="W28" s="810"/>
      <c r="X28" s="810"/>
      <c r="Y28" s="810"/>
      <c r="Z28" s="810"/>
      <c r="AA28" s="810">
        <v>153</v>
      </c>
      <c r="AB28" s="810"/>
      <c r="AC28" s="810"/>
      <c r="AD28" s="810"/>
      <c r="AE28" s="811"/>
      <c r="AF28" s="812">
        <v>153</v>
      </c>
      <c r="AG28" s="810"/>
      <c r="AH28" s="810"/>
      <c r="AI28" s="810"/>
      <c r="AJ28" s="813"/>
      <c r="AK28" s="814">
        <v>4653</v>
      </c>
      <c r="AL28" s="815"/>
      <c r="AM28" s="815"/>
      <c r="AN28" s="815"/>
      <c r="AO28" s="815"/>
      <c r="AP28" s="815" t="s">
        <v>552</v>
      </c>
      <c r="AQ28" s="815"/>
      <c r="AR28" s="815"/>
      <c r="AS28" s="815"/>
      <c r="AT28" s="815"/>
      <c r="AU28" s="815" t="s">
        <v>552</v>
      </c>
      <c r="AV28" s="815"/>
      <c r="AW28" s="815"/>
      <c r="AX28" s="815"/>
      <c r="AY28" s="815"/>
      <c r="AZ28" s="816" t="s">
        <v>552</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20833</v>
      </c>
      <c r="R29" s="771"/>
      <c r="S29" s="771"/>
      <c r="T29" s="771"/>
      <c r="U29" s="771"/>
      <c r="V29" s="771">
        <v>20235</v>
      </c>
      <c r="W29" s="771"/>
      <c r="X29" s="771"/>
      <c r="Y29" s="771"/>
      <c r="Z29" s="771"/>
      <c r="AA29" s="771">
        <v>598</v>
      </c>
      <c r="AB29" s="771"/>
      <c r="AC29" s="771"/>
      <c r="AD29" s="771"/>
      <c r="AE29" s="772"/>
      <c r="AF29" s="773">
        <v>598</v>
      </c>
      <c r="AG29" s="774"/>
      <c r="AH29" s="774"/>
      <c r="AI29" s="774"/>
      <c r="AJ29" s="775"/>
      <c r="AK29" s="821">
        <v>3646</v>
      </c>
      <c r="AL29" s="817"/>
      <c r="AM29" s="817"/>
      <c r="AN29" s="817"/>
      <c r="AO29" s="817"/>
      <c r="AP29" s="817" t="s">
        <v>552</v>
      </c>
      <c r="AQ29" s="817"/>
      <c r="AR29" s="817"/>
      <c r="AS29" s="817"/>
      <c r="AT29" s="817"/>
      <c r="AU29" s="817" t="s">
        <v>552</v>
      </c>
      <c r="AV29" s="817"/>
      <c r="AW29" s="817"/>
      <c r="AX29" s="817"/>
      <c r="AY29" s="817"/>
      <c r="AZ29" s="818" t="s">
        <v>552</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6799</v>
      </c>
      <c r="R30" s="771"/>
      <c r="S30" s="771"/>
      <c r="T30" s="771"/>
      <c r="U30" s="771"/>
      <c r="V30" s="771">
        <v>6768</v>
      </c>
      <c r="W30" s="771"/>
      <c r="X30" s="771"/>
      <c r="Y30" s="771"/>
      <c r="Z30" s="771"/>
      <c r="AA30" s="771">
        <v>32</v>
      </c>
      <c r="AB30" s="771"/>
      <c r="AC30" s="771"/>
      <c r="AD30" s="771"/>
      <c r="AE30" s="772"/>
      <c r="AF30" s="773">
        <v>32</v>
      </c>
      <c r="AG30" s="774"/>
      <c r="AH30" s="774"/>
      <c r="AI30" s="774"/>
      <c r="AJ30" s="775"/>
      <c r="AK30" s="821">
        <v>3002</v>
      </c>
      <c r="AL30" s="817"/>
      <c r="AM30" s="817"/>
      <c r="AN30" s="817"/>
      <c r="AO30" s="817"/>
      <c r="AP30" s="817" t="s">
        <v>552</v>
      </c>
      <c r="AQ30" s="817"/>
      <c r="AR30" s="817"/>
      <c r="AS30" s="817"/>
      <c r="AT30" s="817"/>
      <c r="AU30" s="817" t="s">
        <v>552</v>
      </c>
      <c r="AV30" s="817"/>
      <c r="AW30" s="817"/>
      <c r="AX30" s="817"/>
      <c r="AY30" s="817"/>
      <c r="AZ30" s="818" t="s">
        <v>552</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11851</v>
      </c>
      <c r="R31" s="771"/>
      <c r="S31" s="771"/>
      <c r="T31" s="771"/>
      <c r="U31" s="771"/>
      <c r="V31" s="771">
        <v>2653</v>
      </c>
      <c r="W31" s="771"/>
      <c r="X31" s="771"/>
      <c r="Y31" s="771"/>
      <c r="Z31" s="771"/>
      <c r="AA31" s="771">
        <v>9198</v>
      </c>
      <c r="AB31" s="771"/>
      <c r="AC31" s="771"/>
      <c r="AD31" s="771"/>
      <c r="AE31" s="772"/>
      <c r="AF31" s="773">
        <v>9198</v>
      </c>
      <c r="AG31" s="774"/>
      <c r="AH31" s="774"/>
      <c r="AI31" s="774"/>
      <c r="AJ31" s="775"/>
      <c r="AK31" s="821" t="s">
        <v>552</v>
      </c>
      <c r="AL31" s="817"/>
      <c r="AM31" s="817"/>
      <c r="AN31" s="817"/>
      <c r="AO31" s="817"/>
      <c r="AP31" s="817" t="s">
        <v>552</v>
      </c>
      <c r="AQ31" s="817"/>
      <c r="AR31" s="817"/>
      <c r="AS31" s="817"/>
      <c r="AT31" s="817"/>
      <c r="AU31" s="817" t="s">
        <v>552</v>
      </c>
      <c r="AV31" s="817"/>
      <c r="AW31" s="817"/>
      <c r="AX31" s="817"/>
      <c r="AY31" s="817"/>
      <c r="AZ31" s="818" t="s">
        <v>552</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394</v>
      </c>
      <c r="C32" s="768"/>
      <c r="D32" s="768"/>
      <c r="E32" s="768"/>
      <c r="F32" s="768"/>
      <c r="G32" s="768"/>
      <c r="H32" s="768"/>
      <c r="I32" s="768"/>
      <c r="J32" s="768"/>
      <c r="K32" s="768"/>
      <c r="L32" s="768"/>
      <c r="M32" s="768"/>
      <c r="N32" s="768"/>
      <c r="O32" s="768"/>
      <c r="P32" s="769"/>
      <c r="Q32" s="770">
        <v>4757</v>
      </c>
      <c r="R32" s="771"/>
      <c r="S32" s="771"/>
      <c r="T32" s="771"/>
      <c r="U32" s="771"/>
      <c r="V32" s="771">
        <v>4460</v>
      </c>
      <c r="W32" s="771"/>
      <c r="X32" s="771"/>
      <c r="Y32" s="771"/>
      <c r="Z32" s="771"/>
      <c r="AA32" s="771">
        <v>297</v>
      </c>
      <c r="AB32" s="771"/>
      <c r="AC32" s="771"/>
      <c r="AD32" s="771"/>
      <c r="AE32" s="772"/>
      <c r="AF32" s="773">
        <v>1791</v>
      </c>
      <c r="AG32" s="774"/>
      <c r="AH32" s="774"/>
      <c r="AI32" s="774"/>
      <c r="AJ32" s="775"/>
      <c r="AK32" s="821">
        <v>1400</v>
      </c>
      <c r="AL32" s="817"/>
      <c r="AM32" s="817"/>
      <c r="AN32" s="817"/>
      <c r="AO32" s="817"/>
      <c r="AP32" s="817">
        <v>5244</v>
      </c>
      <c r="AQ32" s="817"/>
      <c r="AR32" s="817"/>
      <c r="AS32" s="817"/>
      <c r="AT32" s="817"/>
      <c r="AU32" s="817">
        <v>5244</v>
      </c>
      <c r="AV32" s="817"/>
      <c r="AW32" s="817"/>
      <c r="AX32" s="817"/>
      <c r="AY32" s="817"/>
      <c r="AZ32" s="818" t="s">
        <v>552</v>
      </c>
      <c r="BA32" s="818"/>
      <c r="BB32" s="818"/>
      <c r="BC32" s="818"/>
      <c r="BD32" s="818"/>
      <c r="BE32" s="819" t="s">
        <v>393</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11772</v>
      </c>
      <c r="AG63" s="831"/>
      <c r="AH63" s="831"/>
      <c r="AI63" s="831"/>
      <c r="AJ63" s="832"/>
      <c r="AK63" s="833"/>
      <c r="AL63" s="828"/>
      <c r="AM63" s="828"/>
      <c r="AN63" s="828"/>
      <c r="AO63" s="828"/>
      <c r="AP63" s="831">
        <v>5244</v>
      </c>
      <c r="AQ63" s="831"/>
      <c r="AR63" s="831"/>
      <c r="AS63" s="831"/>
      <c r="AT63" s="831"/>
      <c r="AU63" s="831">
        <v>5244</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399</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553</v>
      </c>
      <c r="C68" s="857"/>
      <c r="D68" s="857"/>
      <c r="E68" s="857"/>
      <c r="F68" s="857"/>
      <c r="G68" s="857"/>
      <c r="H68" s="857"/>
      <c r="I68" s="857"/>
      <c r="J68" s="857"/>
      <c r="K68" s="857"/>
      <c r="L68" s="857"/>
      <c r="M68" s="857"/>
      <c r="N68" s="857"/>
      <c r="O68" s="857"/>
      <c r="P68" s="858"/>
      <c r="Q68" s="859">
        <v>9388</v>
      </c>
      <c r="R68" s="853"/>
      <c r="S68" s="853"/>
      <c r="T68" s="853"/>
      <c r="U68" s="853"/>
      <c r="V68" s="853">
        <v>9097</v>
      </c>
      <c r="W68" s="853"/>
      <c r="X68" s="853"/>
      <c r="Y68" s="853"/>
      <c r="Z68" s="853"/>
      <c r="AA68" s="853">
        <v>291</v>
      </c>
      <c r="AB68" s="853"/>
      <c r="AC68" s="853"/>
      <c r="AD68" s="853"/>
      <c r="AE68" s="853"/>
      <c r="AF68" s="853">
        <v>291</v>
      </c>
      <c r="AG68" s="853"/>
      <c r="AH68" s="853"/>
      <c r="AI68" s="853"/>
      <c r="AJ68" s="853"/>
      <c r="AK68" s="853" t="s">
        <v>552</v>
      </c>
      <c r="AL68" s="853"/>
      <c r="AM68" s="853"/>
      <c r="AN68" s="853"/>
      <c r="AO68" s="853"/>
      <c r="AP68" s="853">
        <v>125</v>
      </c>
      <c r="AQ68" s="853"/>
      <c r="AR68" s="853"/>
      <c r="AS68" s="853"/>
      <c r="AT68" s="853"/>
      <c r="AU68" s="853">
        <v>7</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554</v>
      </c>
      <c r="C69" s="861"/>
      <c r="D69" s="861"/>
      <c r="E69" s="861"/>
      <c r="F69" s="861"/>
      <c r="G69" s="861"/>
      <c r="H69" s="861"/>
      <c r="I69" s="861"/>
      <c r="J69" s="861"/>
      <c r="K69" s="861"/>
      <c r="L69" s="861"/>
      <c r="M69" s="861"/>
      <c r="N69" s="861"/>
      <c r="O69" s="861"/>
      <c r="P69" s="862"/>
      <c r="Q69" s="863">
        <v>2850</v>
      </c>
      <c r="R69" s="817"/>
      <c r="S69" s="817"/>
      <c r="T69" s="817"/>
      <c r="U69" s="817"/>
      <c r="V69" s="817">
        <v>2728</v>
      </c>
      <c r="W69" s="817"/>
      <c r="X69" s="817"/>
      <c r="Y69" s="817"/>
      <c r="Z69" s="817"/>
      <c r="AA69" s="817">
        <v>122</v>
      </c>
      <c r="AB69" s="817"/>
      <c r="AC69" s="817"/>
      <c r="AD69" s="817"/>
      <c r="AE69" s="817"/>
      <c r="AF69" s="817">
        <v>122</v>
      </c>
      <c r="AG69" s="817"/>
      <c r="AH69" s="817"/>
      <c r="AI69" s="817"/>
      <c r="AJ69" s="817"/>
      <c r="AK69" s="817">
        <v>249</v>
      </c>
      <c r="AL69" s="817"/>
      <c r="AM69" s="817"/>
      <c r="AN69" s="817"/>
      <c r="AO69" s="817"/>
      <c r="AP69" s="817">
        <v>553</v>
      </c>
      <c r="AQ69" s="817"/>
      <c r="AR69" s="817"/>
      <c r="AS69" s="817"/>
      <c r="AT69" s="817"/>
      <c r="AU69" s="817">
        <v>273</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555</v>
      </c>
      <c r="C70" s="861"/>
      <c r="D70" s="861"/>
      <c r="E70" s="861"/>
      <c r="F70" s="861"/>
      <c r="G70" s="861"/>
      <c r="H70" s="861"/>
      <c r="I70" s="861"/>
      <c r="J70" s="861"/>
      <c r="K70" s="861"/>
      <c r="L70" s="861"/>
      <c r="M70" s="861"/>
      <c r="N70" s="861"/>
      <c r="O70" s="861"/>
      <c r="P70" s="862"/>
      <c r="Q70" s="863">
        <v>11048</v>
      </c>
      <c r="R70" s="817">
        <v>6933</v>
      </c>
      <c r="S70" s="817">
        <v>6933</v>
      </c>
      <c r="T70" s="817">
        <v>6933</v>
      </c>
      <c r="U70" s="817">
        <v>6933</v>
      </c>
      <c r="V70" s="817">
        <v>10962</v>
      </c>
      <c r="W70" s="817">
        <v>6850</v>
      </c>
      <c r="X70" s="817">
        <v>6850</v>
      </c>
      <c r="Y70" s="817">
        <v>6850</v>
      </c>
      <c r="Z70" s="817">
        <v>6850</v>
      </c>
      <c r="AA70" s="817">
        <v>86</v>
      </c>
      <c r="AB70" s="817">
        <v>82</v>
      </c>
      <c r="AC70" s="817">
        <v>82</v>
      </c>
      <c r="AD70" s="817">
        <v>82</v>
      </c>
      <c r="AE70" s="817">
        <v>82</v>
      </c>
      <c r="AF70" s="817">
        <v>86</v>
      </c>
      <c r="AG70" s="817">
        <v>82</v>
      </c>
      <c r="AH70" s="817">
        <v>82</v>
      </c>
      <c r="AI70" s="817">
        <v>82</v>
      </c>
      <c r="AJ70" s="817">
        <v>82</v>
      </c>
      <c r="AK70" s="817">
        <v>4624</v>
      </c>
      <c r="AL70" s="817">
        <v>2485</v>
      </c>
      <c r="AM70" s="817">
        <v>2485</v>
      </c>
      <c r="AN70" s="817">
        <v>2485</v>
      </c>
      <c r="AO70" s="817">
        <v>2485</v>
      </c>
      <c r="AP70" s="817" t="s">
        <v>487</v>
      </c>
      <c r="AQ70" s="817"/>
      <c r="AR70" s="817"/>
      <c r="AS70" s="817"/>
      <c r="AT70" s="817"/>
      <c r="AU70" s="817" t="s">
        <v>487</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556</v>
      </c>
      <c r="C71" s="861"/>
      <c r="D71" s="861"/>
      <c r="E71" s="861"/>
      <c r="F71" s="861"/>
      <c r="G71" s="861"/>
      <c r="H71" s="861"/>
      <c r="I71" s="861"/>
      <c r="J71" s="861"/>
      <c r="K71" s="861"/>
      <c r="L71" s="861"/>
      <c r="M71" s="861"/>
      <c r="N71" s="861"/>
      <c r="O71" s="861"/>
      <c r="P71" s="862"/>
      <c r="Q71" s="863">
        <v>1238</v>
      </c>
      <c r="R71" s="817"/>
      <c r="S71" s="817"/>
      <c r="T71" s="817"/>
      <c r="U71" s="817"/>
      <c r="V71" s="817">
        <v>1207</v>
      </c>
      <c r="W71" s="817"/>
      <c r="X71" s="817"/>
      <c r="Y71" s="817"/>
      <c r="Z71" s="817"/>
      <c r="AA71" s="817">
        <v>31</v>
      </c>
      <c r="AB71" s="817"/>
      <c r="AC71" s="817"/>
      <c r="AD71" s="817"/>
      <c r="AE71" s="817"/>
      <c r="AF71" s="817">
        <v>31</v>
      </c>
      <c r="AG71" s="817"/>
      <c r="AH71" s="817"/>
      <c r="AI71" s="817"/>
      <c r="AJ71" s="817"/>
      <c r="AK71" s="817">
        <v>76</v>
      </c>
      <c r="AL71" s="817"/>
      <c r="AM71" s="817"/>
      <c r="AN71" s="817"/>
      <c r="AO71" s="817"/>
      <c r="AP71" s="817" t="s">
        <v>552</v>
      </c>
      <c r="AQ71" s="817"/>
      <c r="AR71" s="817"/>
      <c r="AS71" s="817"/>
      <c r="AT71" s="817"/>
      <c r="AU71" s="817" t="s">
        <v>552</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557</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487</v>
      </c>
      <c r="AQ72" s="817"/>
      <c r="AR72" s="817"/>
      <c r="AS72" s="817"/>
      <c r="AT72" s="817"/>
      <c r="AU72" s="817" t="s">
        <v>487</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558</v>
      </c>
      <c r="C73" s="861"/>
      <c r="D73" s="861"/>
      <c r="E73" s="861"/>
      <c r="F73" s="861"/>
      <c r="G73" s="861"/>
      <c r="H73" s="861"/>
      <c r="I73" s="861"/>
      <c r="J73" s="861"/>
      <c r="K73" s="861"/>
      <c r="L73" s="861"/>
      <c r="M73" s="861"/>
      <c r="N73" s="861"/>
      <c r="O73" s="861"/>
      <c r="P73" s="862"/>
      <c r="Q73" s="863">
        <v>271</v>
      </c>
      <c r="R73" s="817"/>
      <c r="S73" s="817"/>
      <c r="T73" s="817"/>
      <c r="U73" s="817"/>
      <c r="V73" s="817">
        <v>194</v>
      </c>
      <c r="W73" s="817"/>
      <c r="X73" s="817"/>
      <c r="Y73" s="817"/>
      <c r="Z73" s="817"/>
      <c r="AA73" s="817">
        <v>76</v>
      </c>
      <c r="AB73" s="817"/>
      <c r="AC73" s="817"/>
      <c r="AD73" s="817"/>
      <c r="AE73" s="817"/>
      <c r="AF73" s="817">
        <v>76</v>
      </c>
      <c r="AG73" s="817"/>
      <c r="AH73" s="817"/>
      <c r="AI73" s="817"/>
      <c r="AJ73" s="817"/>
      <c r="AK73" s="817">
        <v>70</v>
      </c>
      <c r="AL73" s="817"/>
      <c r="AM73" s="817"/>
      <c r="AN73" s="817"/>
      <c r="AO73" s="817"/>
      <c r="AP73" s="817" t="s">
        <v>552</v>
      </c>
      <c r="AQ73" s="817"/>
      <c r="AR73" s="817"/>
      <c r="AS73" s="817"/>
      <c r="AT73" s="817"/>
      <c r="AU73" s="817" t="s">
        <v>552</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559</v>
      </c>
      <c r="C74" s="861"/>
      <c r="D74" s="861"/>
      <c r="E74" s="861"/>
      <c r="F74" s="861"/>
      <c r="G74" s="861"/>
      <c r="H74" s="861"/>
      <c r="I74" s="861"/>
      <c r="J74" s="861"/>
      <c r="K74" s="861"/>
      <c r="L74" s="861"/>
      <c r="M74" s="861"/>
      <c r="N74" s="861"/>
      <c r="O74" s="861"/>
      <c r="P74" s="862"/>
      <c r="Q74" s="863">
        <v>73</v>
      </c>
      <c r="R74" s="817"/>
      <c r="S74" s="817"/>
      <c r="T74" s="817"/>
      <c r="U74" s="817"/>
      <c r="V74" s="817">
        <v>75</v>
      </c>
      <c r="W74" s="817"/>
      <c r="X74" s="817"/>
      <c r="Y74" s="817"/>
      <c r="Z74" s="817"/>
      <c r="AA74" s="817">
        <v>-2</v>
      </c>
      <c r="AB74" s="817"/>
      <c r="AC74" s="817"/>
      <c r="AD74" s="817"/>
      <c r="AE74" s="817"/>
      <c r="AF74" s="817">
        <v>-2</v>
      </c>
      <c r="AG74" s="817"/>
      <c r="AH74" s="817"/>
      <c r="AI74" s="817"/>
      <c r="AJ74" s="817"/>
      <c r="AK74" s="817" t="s">
        <v>552</v>
      </c>
      <c r="AL74" s="817"/>
      <c r="AM74" s="817"/>
      <c r="AN74" s="817"/>
      <c r="AO74" s="817"/>
      <c r="AP74" s="817" t="s">
        <v>552</v>
      </c>
      <c r="AQ74" s="817"/>
      <c r="AR74" s="817"/>
      <c r="AS74" s="817"/>
      <c r="AT74" s="817"/>
      <c r="AU74" s="817" t="s">
        <v>552</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560</v>
      </c>
      <c r="C75" s="861"/>
      <c r="D75" s="861"/>
      <c r="E75" s="861"/>
      <c r="F75" s="861"/>
      <c r="G75" s="861"/>
      <c r="H75" s="861"/>
      <c r="I75" s="861"/>
      <c r="J75" s="861"/>
      <c r="K75" s="861"/>
      <c r="L75" s="861"/>
      <c r="M75" s="861"/>
      <c r="N75" s="861"/>
      <c r="O75" s="861"/>
      <c r="P75" s="862"/>
      <c r="Q75" s="864">
        <v>567</v>
      </c>
      <c r="R75" s="865"/>
      <c r="S75" s="865"/>
      <c r="T75" s="865"/>
      <c r="U75" s="821"/>
      <c r="V75" s="866">
        <v>533</v>
      </c>
      <c r="W75" s="865"/>
      <c r="X75" s="865"/>
      <c r="Y75" s="865"/>
      <c r="Z75" s="821"/>
      <c r="AA75" s="866">
        <v>34</v>
      </c>
      <c r="AB75" s="865"/>
      <c r="AC75" s="865"/>
      <c r="AD75" s="865"/>
      <c r="AE75" s="821"/>
      <c r="AF75" s="866">
        <v>34</v>
      </c>
      <c r="AG75" s="865"/>
      <c r="AH75" s="865"/>
      <c r="AI75" s="865"/>
      <c r="AJ75" s="821"/>
      <c r="AK75" s="866">
        <v>237</v>
      </c>
      <c r="AL75" s="865"/>
      <c r="AM75" s="865"/>
      <c r="AN75" s="865"/>
      <c r="AO75" s="821"/>
      <c r="AP75" s="866" t="s">
        <v>552</v>
      </c>
      <c r="AQ75" s="865"/>
      <c r="AR75" s="865"/>
      <c r="AS75" s="865"/>
      <c r="AT75" s="821"/>
      <c r="AU75" s="866" t="s">
        <v>552</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25829</v>
      </c>
      <c r="AG88" s="831"/>
      <c r="AH88" s="831"/>
      <c r="AI88" s="831"/>
      <c r="AJ88" s="831"/>
      <c r="AK88" s="828"/>
      <c r="AL88" s="828"/>
      <c r="AM88" s="828"/>
      <c r="AN88" s="828"/>
      <c r="AO88" s="828"/>
      <c r="AP88" s="831">
        <v>678</v>
      </c>
      <c r="AQ88" s="831"/>
      <c r="AR88" s="831"/>
      <c r="AS88" s="831"/>
      <c r="AT88" s="831"/>
      <c r="AU88" s="831">
        <v>280</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1140</v>
      </c>
      <c r="CS102" s="839"/>
      <c r="CT102" s="839"/>
      <c r="CU102" s="839"/>
      <c r="CV102" s="878"/>
      <c r="CW102" s="877">
        <v>257</v>
      </c>
      <c r="CX102" s="839"/>
      <c r="CY102" s="839"/>
      <c r="CZ102" s="839"/>
      <c r="DA102" s="878"/>
      <c r="DB102" s="877">
        <v>1525</v>
      </c>
      <c r="DC102" s="839"/>
      <c r="DD102" s="839"/>
      <c r="DE102" s="839"/>
      <c r="DF102" s="878"/>
      <c r="DG102" s="877" t="s">
        <v>552</v>
      </c>
      <c r="DH102" s="839"/>
      <c r="DI102" s="839"/>
      <c r="DJ102" s="839"/>
      <c r="DK102" s="878"/>
      <c r="DL102" s="877" t="s">
        <v>552</v>
      </c>
      <c r="DM102" s="839"/>
      <c r="DN102" s="839"/>
      <c r="DO102" s="839"/>
      <c r="DP102" s="878"/>
      <c r="DQ102" s="877" t="s">
        <v>552</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3518172</v>
      </c>
      <c r="AB110" s="887"/>
      <c r="AC110" s="887"/>
      <c r="AD110" s="887"/>
      <c r="AE110" s="888"/>
      <c r="AF110" s="889">
        <v>3846019</v>
      </c>
      <c r="AG110" s="887"/>
      <c r="AH110" s="887"/>
      <c r="AI110" s="887"/>
      <c r="AJ110" s="888"/>
      <c r="AK110" s="889">
        <v>3961814</v>
      </c>
      <c r="AL110" s="887"/>
      <c r="AM110" s="887"/>
      <c r="AN110" s="887"/>
      <c r="AO110" s="888"/>
      <c r="AP110" s="890">
        <v>6.5</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40804460</v>
      </c>
      <c r="BR110" s="918"/>
      <c r="BS110" s="918"/>
      <c r="BT110" s="918"/>
      <c r="BU110" s="918"/>
      <c r="BV110" s="918">
        <v>42615155</v>
      </c>
      <c r="BW110" s="918"/>
      <c r="BX110" s="918"/>
      <c r="BY110" s="918"/>
      <c r="BZ110" s="918"/>
      <c r="CA110" s="918">
        <v>46625002</v>
      </c>
      <c r="CB110" s="918"/>
      <c r="CC110" s="918"/>
      <c r="CD110" s="918"/>
      <c r="CE110" s="918"/>
      <c r="CF110" s="931">
        <v>76.5</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1122352</v>
      </c>
      <c r="DH110" s="918"/>
      <c r="DI110" s="918"/>
      <c r="DJ110" s="918"/>
      <c r="DK110" s="918"/>
      <c r="DL110" s="918">
        <v>940806</v>
      </c>
      <c r="DM110" s="918"/>
      <c r="DN110" s="918"/>
      <c r="DO110" s="918"/>
      <c r="DP110" s="918"/>
      <c r="DQ110" s="918">
        <v>878259</v>
      </c>
      <c r="DR110" s="918"/>
      <c r="DS110" s="918"/>
      <c r="DT110" s="918"/>
      <c r="DU110" s="918"/>
      <c r="DV110" s="919">
        <v>1.4</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v>2723407</v>
      </c>
      <c r="BR111" s="913"/>
      <c r="BS111" s="913"/>
      <c r="BT111" s="913"/>
      <c r="BU111" s="913"/>
      <c r="BV111" s="913">
        <v>3023290</v>
      </c>
      <c r="BW111" s="913"/>
      <c r="BX111" s="913"/>
      <c r="BY111" s="913"/>
      <c r="BZ111" s="913"/>
      <c r="CA111" s="913">
        <v>2403823</v>
      </c>
      <c r="CB111" s="913"/>
      <c r="CC111" s="913"/>
      <c r="CD111" s="913"/>
      <c r="CE111" s="913"/>
      <c r="CF111" s="907">
        <v>3.9</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4587997</v>
      </c>
      <c r="BR112" s="913"/>
      <c r="BS112" s="913"/>
      <c r="BT112" s="913"/>
      <c r="BU112" s="913"/>
      <c r="BV112" s="913">
        <v>4814873</v>
      </c>
      <c r="BW112" s="913"/>
      <c r="BX112" s="913"/>
      <c r="BY112" s="913"/>
      <c r="BZ112" s="913"/>
      <c r="CA112" s="913">
        <v>5244440</v>
      </c>
      <c r="CB112" s="913"/>
      <c r="CC112" s="913"/>
      <c r="CD112" s="913"/>
      <c r="CE112" s="913"/>
      <c r="CF112" s="907">
        <v>8.6</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334648</v>
      </c>
      <c r="AB113" s="925"/>
      <c r="AC113" s="925"/>
      <c r="AD113" s="925"/>
      <c r="AE113" s="926"/>
      <c r="AF113" s="927">
        <v>339542</v>
      </c>
      <c r="AG113" s="925"/>
      <c r="AH113" s="925"/>
      <c r="AI113" s="925"/>
      <c r="AJ113" s="926"/>
      <c r="AK113" s="927">
        <v>345476</v>
      </c>
      <c r="AL113" s="925"/>
      <c r="AM113" s="925"/>
      <c r="AN113" s="925"/>
      <c r="AO113" s="926"/>
      <c r="AP113" s="928">
        <v>0.6</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364792</v>
      </c>
      <c r="BR113" s="913"/>
      <c r="BS113" s="913"/>
      <c r="BT113" s="913"/>
      <c r="BU113" s="913"/>
      <c r="BV113" s="913">
        <v>322409</v>
      </c>
      <c r="BW113" s="913"/>
      <c r="BX113" s="913"/>
      <c r="BY113" s="913"/>
      <c r="BZ113" s="913"/>
      <c r="CA113" s="913">
        <v>279559</v>
      </c>
      <c r="CB113" s="913"/>
      <c r="CC113" s="913"/>
      <c r="CD113" s="913"/>
      <c r="CE113" s="913"/>
      <c r="CF113" s="907">
        <v>0.5</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40263</v>
      </c>
      <c r="AB114" s="946"/>
      <c r="AC114" s="946"/>
      <c r="AD114" s="946"/>
      <c r="AE114" s="947"/>
      <c r="AF114" s="948">
        <v>42507</v>
      </c>
      <c r="AG114" s="946"/>
      <c r="AH114" s="946"/>
      <c r="AI114" s="946"/>
      <c r="AJ114" s="947"/>
      <c r="AK114" s="948">
        <v>44636</v>
      </c>
      <c r="AL114" s="946"/>
      <c r="AM114" s="946"/>
      <c r="AN114" s="946"/>
      <c r="AO114" s="947"/>
      <c r="AP114" s="949">
        <v>0.1</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8808075</v>
      </c>
      <c r="BR114" s="913"/>
      <c r="BS114" s="913"/>
      <c r="BT114" s="913"/>
      <c r="BU114" s="913"/>
      <c r="BV114" s="913">
        <v>9156938</v>
      </c>
      <c r="BW114" s="913"/>
      <c r="BX114" s="913"/>
      <c r="BY114" s="913"/>
      <c r="BZ114" s="913"/>
      <c r="CA114" s="913">
        <v>9331602</v>
      </c>
      <c r="CB114" s="913"/>
      <c r="CC114" s="913"/>
      <c r="CD114" s="913"/>
      <c r="CE114" s="913"/>
      <c r="CF114" s="907">
        <v>15.3</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351778</v>
      </c>
      <c r="AB115" s="925"/>
      <c r="AC115" s="925"/>
      <c r="AD115" s="925"/>
      <c r="AE115" s="926"/>
      <c r="AF115" s="927">
        <v>235571</v>
      </c>
      <c r="AG115" s="925"/>
      <c r="AH115" s="925"/>
      <c r="AI115" s="925"/>
      <c r="AJ115" s="926"/>
      <c r="AK115" s="927">
        <v>378611</v>
      </c>
      <c r="AL115" s="925"/>
      <c r="AM115" s="925"/>
      <c r="AN115" s="925"/>
      <c r="AO115" s="926"/>
      <c r="AP115" s="928">
        <v>0.6</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1549199</v>
      </c>
      <c r="DH115" s="946"/>
      <c r="DI115" s="946"/>
      <c r="DJ115" s="946"/>
      <c r="DK115" s="947"/>
      <c r="DL115" s="948">
        <v>2056056</v>
      </c>
      <c r="DM115" s="946"/>
      <c r="DN115" s="946"/>
      <c r="DO115" s="946"/>
      <c r="DP115" s="947"/>
      <c r="DQ115" s="948">
        <v>1524564</v>
      </c>
      <c r="DR115" s="946"/>
      <c r="DS115" s="946"/>
      <c r="DT115" s="946"/>
      <c r="DU115" s="947"/>
      <c r="DV115" s="949">
        <v>2.5</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51856</v>
      </c>
      <c r="DH116" s="946"/>
      <c r="DI116" s="946"/>
      <c r="DJ116" s="946"/>
      <c r="DK116" s="947"/>
      <c r="DL116" s="948">
        <v>26428</v>
      </c>
      <c r="DM116" s="946"/>
      <c r="DN116" s="946"/>
      <c r="DO116" s="946"/>
      <c r="DP116" s="947"/>
      <c r="DQ116" s="948">
        <v>1000</v>
      </c>
      <c r="DR116" s="946"/>
      <c r="DS116" s="946"/>
      <c r="DT116" s="946"/>
      <c r="DU116" s="947"/>
      <c r="DV116" s="949">
        <v>0</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4244861</v>
      </c>
      <c r="AB117" s="966"/>
      <c r="AC117" s="966"/>
      <c r="AD117" s="966"/>
      <c r="AE117" s="967"/>
      <c r="AF117" s="968">
        <v>4463639</v>
      </c>
      <c r="AG117" s="966"/>
      <c r="AH117" s="966"/>
      <c r="AI117" s="966"/>
      <c r="AJ117" s="967"/>
      <c r="AK117" s="968">
        <v>4730537</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187310</v>
      </c>
      <c r="AB119" s="887"/>
      <c r="AC119" s="887"/>
      <c r="AD119" s="887"/>
      <c r="AE119" s="888"/>
      <c r="AF119" s="889">
        <v>78145</v>
      </c>
      <c r="AG119" s="887"/>
      <c r="AH119" s="887"/>
      <c r="AI119" s="887"/>
      <c r="AJ119" s="888"/>
      <c r="AK119" s="889">
        <v>78145</v>
      </c>
      <c r="AL119" s="887"/>
      <c r="AM119" s="887"/>
      <c r="AN119" s="887"/>
      <c r="AO119" s="888"/>
      <c r="AP119" s="890">
        <v>0.1</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57288731</v>
      </c>
      <c r="BR119" s="987"/>
      <c r="BS119" s="987"/>
      <c r="BT119" s="987"/>
      <c r="BU119" s="987"/>
      <c r="BV119" s="987">
        <v>59932665</v>
      </c>
      <c r="BW119" s="987"/>
      <c r="BX119" s="987"/>
      <c r="BY119" s="987"/>
      <c r="BZ119" s="987"/>
      <c r="CA119" s="987">
        <v>63884426</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69345320</v>
      </c>
      <c r="BR120" s="918"/>
      <c r="BS120" s="918"/>
      <c r="BT120" s="918"/>
      <c r="BU120" s="918"/>
      <c r="BV120" s="918">
        <v>68125492</v>
      </c>
      <c r="BW120" s="918"/>
      <c r="BX120" s="918"/>
      <c r="BY120" s="918"/>
      <c r="BZ120" s="918"/>
      <c r="CA120" s="918">
        <v>65844500</v>
      </c>
      <c r="CB120" s="918"/>
      <c r="CC120" s="918"/>
      <c r="CD120" s="918"/>
      <c r="CE120" s="918"/>
      <c r="CF120" s="931">
        <v>108</v>
      </c>
      <c r="CG120" s="932"/>
      <c r="CH120" s="932"/>
      <c r="CI120" s="932"/>
      <c r="CJ120" s="932"/>
      <c r="CK120" s="993" t="s">
        <v>445</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4587997</v>
      </c>
      <c r="DH120" s="918"/>
      <c r="DI120" s="918"/>
      <c r="DJ120" s="918"/>
      <c r="DK120" s="918"/>
      <c r="DL120" s="918">
        <v>4814873</v>
      </c>
      <c r="DM120" s="918"/>
      <c r="DN120" s="918"/>
      <c r="DO120" s="918"/>
      <c r="DP120" s="918"/>
      <c r="DQ120" s="918">
        <v>5244440</v>
      </c>
      <c r="DR120" s="918"/>
      <c r="DS120" s="918"/>
      <c r="DT120" s="918"/>
      <c r="DU120" s="918"/>
      <c r="DV120" s="919">
        <v>8.6</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15981189</v>
      </c>
      <c r="BR121" s="913"/>
      <c r="BS121" s="913"/>
      <c r="BT121" s="913"/>
      <c r="BU121" s="913"/>
      <c r="BV121" s="913">
        <v>16169682</v>
      </c>
      <c r="BW121" s="913"/>
      <c r="BX121" s="913"/>
      <c r="BY121" s="913"/>
      <c r="BZ121" s="913"/>
      <c r="CA121" s="913">
        <v>15323209</v>
      </c>
      <c r="CB121" s="913"/>
      <c r="CC121" s="913"/>
      <c r="CD121" s="913"/>
      <c r="CE121" s="913"/>
      <c r="CF121" s="907">
        <v>25.1</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9178975</v>
      </c>
      <c r="BR122" s="987"/>
      <c r="BS122" s="987"/>
      <c r="BT122" s="987"/>
      <c r="BU122" s="987"/>
      <c r="BV122" s="987">
        <v>7856324</v>
      </c>
      <c r="BW122" s="987"/>
      <c r="BX122" s="987"/>
      <c r="BY122" s="987"/>
      <c r="BZ122" s="987"/>
      <c r="CA122" s="987">
        <v>7059590</v>
      </c>
      <c r="CB122" s="987"/>
      <c r="CC122" s="987"/>
      <c r="CD122" s="987"/>
      <c r="CE122" s="987"/>
      <c r="CF122" s="1004">
        <v>11.6</v>
      </c>
      <c r="CG122" s="1005"/>
      <c r="CH122" s="1005"/>
      <c r="CI122" s="1005"/>
      <c r="CJ122" s="1005"/>
      <c r="CK122" s="996"/>
      <c r="CL122" s="997"/>
      <c r="CM122" s="997"/>
      <c r="CN122" s="997"/>
      <c r="CO122" s="998"/>
      <c r="CP122" s="1006" t="s">
        <v>392</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25428</v>
      </c>
      <c r="AB123" s="946"/>
      <c r="AC123" s="946"/>
      <c r="AD123" s="946"/>
      <c r="AE123" s="947"/>
      <c r="AF123" s="948">
        <v>25428</v>
      </c>
      <c r="AG123" s="946"/>
      <c r="AH123" s="946"/>
      <c r="AI123" s="946"/>
      <c r="AJ123" s="947"/>
      <c r="AK123" s="948">
        <v>25428</v>
      </c>
      <c r="AL123" s="946"/>
      <c r="AM123" s="946"/>
      <c r="AN123" s="946"/>
      <c r="AO123" s="947"/>
      <c r="AP123" s="949">
        <v>0</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0">
        <v>94505484</v>
      </c>
      <c r="BR123" s="1051"/>
      <c r="BS123" s="1051"/>
      <c r="BT123" s="1051"/>
      <c r="BU123" s="1051"/>
      <c r="BV123" s="1051">
        <v>92151498</v>
      </c>
      <c r="BW123" s="1051"/>
      <c r="BX123" s="1051"/>
      <c r="BY123" s="1051"/>
      <c r="BZ123" s="1051"/>
      <c r="CA123" s="1051">
        <v>88227299</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139040</v>
      </c>
      <c r="AB126" s="946"/>
      <c r="AC126" s="946"/>
      <c r="AD126" s="946"/>
      <c r="AE126" s="947"/>
      <c r="AF126" s="948">
        <v>131998</v>
      </c>
      <c r="AG126" s="946"/>
      <c r="AH126" s="946"/>
      <c r="AI126" s="946"/>
      <c r="AJ126" s="947"/>
      <c r="AK126" s="948">
        <v>275038</v>
      </c>
      <c r="AL126" s="946"/>
      <c r="AM126" s="946"/>
      <c r="AN126" s="946"/>
      <c r="AO126" s="947"/>
      <c r="AP126" s="949">
        <v>0.5</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1330854</v>
      </c>
      <c r="AB128" s="1033"/>
      <c r="AC128" s="1033"/>
      <c r="AD128" s="1033"/>
      <c r="AE128" s="1034"/>
      <c r="AF128" s="1035">
        <v>1340402</v>
      </c>
      <c r="AG128" s="1033"/>
      <c r="AH128" s="1033"/>
      <c r="AI128" s="1033"/>
      <c r="AJ128" s="1034"/>
      <c r="AK128" s="1035">
        <v>1328588</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57818577</v>
      </c>
      <c r="AB129" s="946"/>
      <c r="AC129" s="946"/>
      <c r="AD129" s="946"/>
      <c r="AE129" s="947"/>
      <c r="AF129" s="948">
        <v>61387871</v>
      </c>
      <c r="AG129" s="946"/>
      <c r="AH129" s="946"/>
      <c r="AI129" s="946"/>
      <c r="AJ129" s="947"/>
      <c r="AK129" s="948">
        <v>62300540</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1813423</v>
      </c>
      <c r="AB130" s="946"/>
      <c r="AC130" s="946"/>
      <c r="AD130" s="946"/>
      <c r="AE130" s="947"/>
      <c r="AF130" s="948">
        <v>1571021</v>
      </c>
      <c r="AG130" s="946"/>
      <c r="AH130" s="946"/>
      <c r="AI130" s="946"/>
      <c r="AJ130" s="947"/>
      <c r="AK130" s="948">
        <v>1319479</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2.6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56005154</v>
      </c>
      <c r="AB131" s="973"/>
      <c r="AC131" s="973"/>
      <c r="AD131" s="973"/>
      <c r="AE131" s="974"/>
      <c r="AF131" s="972">
        <v>59816850</v>
      </c>
      <c r="AG131" s="973"/>
      <c r="AH131" s="973"/>
      <c r="AI131" s="973"/>
      <c r="AJ131" s="974"/>
      <c r="AK131" s="972">
        <v>60981061</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1.9651477079999999</v>
      </c>
      <c r="AB132" s="1084"/>
      <c r="AC132" s="1084"/>
      <c r="AD132" s="1084"/>
      <c r="AE132" s="1085"/>
      <c r="AF132" s="1086">
        <v>2.5949477449999998</v>
      </c>
      <c r="AG132" s="1084"/>
      <c r="AH132" s="1084"/>
      <c r="AI132" s="1084"/>
      <c r="AJ132" s="1085"/>
      <c r="AK132" s="1086">
        <v>3.4149455030000002</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2.9</v>
      </c>
      <c r="AB133" s="1067"/>
      <c r="AC133" s="1067"/>
      <c r="AD133" s="1067"/>
      <c r="AE133" s="1068"/>
      <c r="AF133" s="1066">
        <v>2.7</v>
      </c>
      <c r="AG133" s="1067"/>
      <c r="AH133" s="1067"/>
      <c r="AI133" s="1067"/>
      <c r="AJ133" s="1068"/>
      <c r="AK133" s="1066">
        <v>2.6</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Kd2t5BePTdcTX2z4yXxIj2C5eGSdGee5VWlxsOR4Q6pavDlJs1+w0VMIP4e2fntCfTUbsD79wKuUiSuwjtL0CA==" saltValue="vRSrmo1dZbfM1gCmPWae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3" zoomScale="85" zoomScaleNormal="85" zoomScaleSheetLayoutView="85" workbookViewId="0"/>
  </sheetViews>
  <sheetFormatPr defaultColWidth="0" defaultRowHeight="13.5" customHeight="1" zeroHeight="1" x14ac:dyDescent="0.2"/>
  <cols>
    <col min="1" max="120" width="2.81640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475</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dkkcA6GLAnW9K3CdLTok/dWZ9FF/wNfQNmAdGNkp2trbeXQEAMJbi+2vEgtMjRp1WNFkksudxINu/dGQKhY6Ug==" saltValue="XJCEBuZQV/VbmTneiwJfP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YymjArBYX1ufBtqNYE0IXjz/xIZP6J3GtPDjvUdYIAizp+VwhzTOUQgkzkYYbCWpwQ+hOxMLQt5X++Ecoc2jyw==" saltValue="6yMizRdWz3ML0FqJd+AOH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 x14ac:dyDescent="0.2">
      <c r="A8" s="247"/>
      <c r="AK8" s="256"/>
      <c r="AL8" s="257"/>
      <c r="AM8" s="257"/>
      <c r="AN8" s="258"/>
      <c r="AO8" s="1102"/>
      <c r="AP8" s="259" t="s">
        <v>480</v>
      </c>
      <c r="AQ8" s="260" t="s">
        <v>481</v>
      </c>
      <c r="AR8" s="261" t="s">
        <v>482</v>
      </c>
    </row>
    <row r="9" spans="1:46" ht="13" x14ac:dyDescent="0.2">
      <c r="A9" s="247"/>
      <c r="AK9" s="1103" t="s">
        <v>483</v>
      </c>
      <c r="AL9" s="1104"/>
      <c r="AM9" s="1104"/>
      <c r="AN9" s="1105"/>
      <c r="AO9" s="262">
        <v>14295590</v>
      </c>
      <c r="AP9" s="262">
        <v>54773</v>
      </c>
      <c r="AQ9" s="263">
        <v>66742</v>
      </c>
      <c r="AR9" s="264">
        <v>-17.899999999999999</v>
      </c>
    </row>
    <row r="10" spans="1:46" ht="13.5" customHeight="1" x14ac:dyDescent="0.2">
      <c r="A10" s="247"/>
      <c r="AK10" s="1103" t="s">
        <v>484</v>
      </c>
      <c r="AL10" s="1104"/>
      <c r="AM10" s="1104"/>
      <c r="AN10" s="1105"/>
      <c r="AO10" s="265">
        <v>110716</v>
      </c>
      <c r="AP10" s="265">
        <v>424</v>
      </c>
      <c r="AQ10" s="266">
        <v>1287</v>
      </c>
      <c r="AR10" s="267">
        <v>-67.099999999999994</v>
      </c>
    </row>
    <row r="11" spans="1:46" ht="13.5" customHeight="1" x14ac:dyDescent="0.2">
      <c r="A11" s="247"/>
      <c r="AK11" s="1103" t="s">
        <v>485</v>
      </c>
      <c r="AL11" s="1104"/>
      <c r="AM11" s="1104"/>
      <c r="AN11" s="1105"/>
      <c r="AO11" s="265">
        <v>71985</v>
      </c>
      <c r="AP11" s="265">
        <v>276</v>
      </c>
      <c r="AQ11" s="266">
        <v>1074</v>
      </c>
      <c r="AR11" s="267">
        <v>-74.3</v>
      </c>
    </row>
    <row r="12" spans="1:46" ht="13.5" customHeight="1" x14ac:dyDescent="0.2">
      <c r="A12" s="247"/>
      <c r="AK12" s="1103" t="s">
        <v>486</v>
      </c>
      <c r="AL12" s="1104"/>
      <c r="AM12" s="1104"/>
      <c r="AN12" s="1105"/>
      <c r="AO12" s="265" t="s">
        <v>487</v>
      </c>
      <c r="AP12" s="265" t="s">
        <v>487</v>
      </c>
      <c r="AQ12" s="266">
        <v>41</v>
      </c>
      <c r="AR12" s="267" t="s">
        <v>487</v>
      </c>
    </row>
    <row r="13" spans="1:46" ht="13.5" customHeight="1" x14ac:dyDescent="0.2">
      <c r="A13" s="247"/>
      <c r="AK13" s="1103" t="s">
        <v>488</v>
      </c>
      <c r="AL13" s="1104"/>
      <c r="AM13" s="1104"/>
      <c r="AN13" s="1105"/>
      <c r="AO13" s="265">
        <v>433771</v>
      </c>
      <c r="AP13" s="265">
        <v>1662</v>
      </c>
      <c r="AQ13" s="266">
        <v>2303</v>
      </c>
      <c r="AR13" s="267">
        <v>-27.8</v>
      </c>
    </row>
    <row r="14" spans="1:46" ht="13.5" customHeight="1" x14ac:dyDescent="0.2">
      <c r="A14" s="247"/>
      <c r="AK14" s="1103" t="s">
        <v>489</v>
      </c>
      <c r="AL14" s="1104"/>
      <c r="AM14" s="1104"/>
      <c r="AN14" s="1105"/>
      <c r="AO14" s="265">
        <v>272489</v>
      </c>
      <c r="AP14" s="265">
        <v>1044</v>
      </c>
      <c r="AQ14" s="266">
        <v>1496</v>
      </c>
      <c r="AR14" s="267">
        <v>-30.2</v>
      </c>
    </row>
    <row r="15" spans="1:46" ht="13.5" customHeight="1" x14ac:dyDescent="0.2">
      <c r="A15" s="247"/>
      <c r="AK15" s="1106" t="s">
        <v>490</v>
      </c>
      <c r="AL15" s="1107"/>
      <c r="AM15" s="1107"/>
      <c r="AN15" s="1108"/>
      <c r="AO15" s="265">
        <v>-681194</v>
      </c>
      <c r="AP15" s="265">
        <v>-2610</v>
      </c>
      <c r="AQ15" s="266">
        <v>-3858</v>
      </c>
      <c r="AR15" s="267">
        <v>-32.299999999999997</v>
      </c>
    </row>
    <row r="16" spans="1:46" ht="13" x14ac:dyDescent="0.2">
      <c r="A16" s="247"/>
      <c r="AK16" s="1106" t="s">
        <v>177</v>
      </c>
      <c r="AL16" s="1107"/>
      <c r="AM16" s="1107"/>
      <c r="AN16" s="1108"/>
      <c r="AO16" s="265">
        <v>14503357</v>
      </c>
      <c r="AP16" s="265">
        <v>55569</v>
      </c>
      <c r="AQ16" s="266">
        <v>69084</v>
      </c>
      <c r="AR16" s="267">
        <v>-19.600000000000001</v>
      </c>
    </row>
    <row r="17" spans="1:46" ht="13" x14ac:dyDescent="0.2">
      <c r="A17" s="247"/>
    </row>
    <row r="18" spans="1:46" ht="13" x14ac:dyDescent="0.2">
      <c r="A18" s="247"/>
      <c r="AQ18" s="268"/>
      <c r="AR18" s="268"/>
    </row>
    <row r="19" spans="1:46" ht="13" x14ac:dyDescent="0.2">
      <c r="A19" s="247"/>
      <c r="AK19" s="243" t="s">
        <v>491</v>
      </c>
    </row>
    <row r="20" spans="1:46" ht="13" x14ac:dyDescent="0.2">
      <c r="A20" s="247"/>
      <c r="AK20" s="269"/>
      <c r="AL20" s="270"/>
      <c r="AM20" s="270"/>
      <c r="AN20" s="271"/>
      <c r="AO20" s="272" t="s">
        <v>492</v>
      </c>
      <c r="AP20" s="273" t="s">
        <v>493</v>
      </c>
      <c r="AQ20" s="274" t="s">
        <v>494</v>
      </c>
      <c r="AR20" s="275"/>
    </row>
    <row r="21" spans="1:46" s="248" customFormat="1" ht="13" x14ac:dyDescent="0.2">
      <c r="A21" s="276"/>
      <c r="AK21" s="1109" t="s">
        <v>495</v>
      </c>
      <c r="AL21" s="1110"/>
      <c r="AM21" s="1110"/>
      <c r="AN21" s="1111"/>
      <c r="AO21" s="277">
        <v>4.78</v>
      </c>
      <c r="AP21" s="278">
        <v>6.14</v>
      </c>
      <c r="AQ21" s="279">
        <v>-1.36</v>
      </c>
      <c r="AS21" s="280"/>
      <c r="AT21" s="276"/>
    </row>
    <row r="22" spans="1:46" s="248" customFormat="1" ht="13" x14ac:dyDescent="0.2">
      <c r="A22" s="276"/>
      <c r="AK22" s="1109" t="s">
        <v>496</v>
      </c>
      <c r="AL22" s="1110"/>
      <c r="AM22" s="1110"/>
      <c r="AN22" s="1111"/>
      <c r="AO22" s="281">
        <v>99.7</v>
      </c>
      <c r="AP22" s="282">
        <v>99.7</v>
      </c>
      <c r="AQ22" s="283">
        <v>0</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 x14ac:dyDescent="0.2">
      <c r="A27" s="288"/>
      <c r="AS27" s="243"/>
      <c r="AT27" s="243"/>
    </row>
    <row r="28" spans="1:46" ht="16.5"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3961814</v>
      </c>
      <c r="AP32" s="291">
        <v>15179</v>
      </c>
      <c r="AQ32" s="292">
        <v>26372</v>
      </c>
      <c r="AR32" s="293">
        <v>-42.4</v>
      </c>
    </row>
    <row r="33" spans="1:46" ht="13.5" customHeight="1" x14ac:dyDescent="0.2">
      <c r="A33" s="247"/>
      <c r="AK33" s="1117" t="s">
        <v>501</v>
      </c>
      <c r="AL33" s="1118"/>
      <c r="AM33" s="1118"/>
      <c r="AN33" s="1119"/>
      <c r="AO33" s="291" t="s">
        <v>487</v>
      </c>
      <c r="AP33" s="291" t="s">
        <v>487</v>
      </c>
      <c r="AQ33" s="292">
        <v>3</v>
      </c>
      <c r="AR33" s="293" t="s">
        <v>487</v>
      </c>
    </row>
    <row r="34" spans="1:46" ht="27" customHeight="1" x14ac:dyDescent="0.2">
      <c r="A34" s="247"/>
      <c r="AK34" s="1117" t="s">
        <v>502</v>
      </c>
      <c r="AL34" s="1118"/>
      <c r="AM34" s="1118"/>
      <c r="AN34" s="1119"/>
      <c r="AO34" s="291" t="s">
        <v>487</v>
      </c>
      <c r="AP34" s="291" t="s">
        <v>487</v>
      </c>
      <c r="AQ34" s="292">
        <v>27</v>
      </c>
      <c r="AR34" s="293" t="s">
        <v>487</v>
      </c>
    </row>
    <row r="35" spans="1:46" ht="27" customHeight="1" x14ac:dyDescent="0.2">
      <c r="A35" s="247"/>
      <c r="AK35" s="1117" t="s">
        <v>503</v>
      </c>
      <c r="AL35" s="1118"/>
      <c r="AM35" s="1118"/>
      <c r="AN35" s="1119"/>
      <c r="AO35" s="291">
        <v>345476</v>
      </c>
      <c r="AP35" s="291">
        <v>1324</v>
      </c>
      <c r="AQ35" s="292">
        <v>5235</v>
      </c>
      <c r="AR35" s="293">
        <v>-74.7</v>
      </c>
    </row>
    <row r="36" spans="1:46" ht="27" customHeight="1" x14ac:dyDescent="0.2">
      <c r="A36" s="247"/>
      <c r="AK36" s="1117" t="s">
        <v>504</v>
      </c>
      <c r="AL36" s="1118"/>
      <c r="AM36" s="1118"/>
      <c r="AN36" s="1119"/>
      <c r="AO36" s="291">
        <v>44636</v>
      </c>
      <c r="AP36" s="291">
        <v>171</v>
      </c>
      <c r="AQ36" s="292">
        <v>476</v>
      </c>
      <c r="AR36" s="293">
        <v>-64.099999999999994</v>
      </c>
    </row>
    <row r="37" spans="1:46" ht="13.5" customHeight="1" x14ac:dyDescent="0.2">
      <c r="A37" s="247"/>
      <c r="AK37" s="1117" t="s">
        <v>505</v>
      </c>
      <c r="AL37" s="1118"/>
      <c r="AM37" s="1118"/>
      <c r="AN37" s="1119"/>
      <c r="AO37" s="291">
        <v>378611</v>
      </c>
      <c r="AP37" s="291">
        <v>1451</v>
      </c>
      <c r="AQ37" s="292">
        <v>969</v>
      </c>
      <c r="AR37" s="293">
        <v>49.7</v>
      </c>
    </row>
    <row r="38" spans="1:46" ht="27" customHeight="1" x14ac:dyDescent="0.2">
      <c r="A38" s="247"/>
      <c r="AK38" s="1120" t="s">
        <v>506</v>
      </c>
      <c r="AL38" s="1121"/>
      <c r="AM38" s="1121"/>
      <c r="AN38" s="1122"/>
      <c r="AO38" s="294" t="s">
        <v>487</v>
      </c>
      <c r="AP38" s="294" t="s">
        <v>487</v>
      </c>
      <c r="AQ38" s="295" t="s">
        <v>487</v>
      </c>
      <c r="AR38" s="283" t="s">
        <v>487</v>
      </c>
      <c r="AS38" s="290"/>
    </row>
    <row r="39" spans="1:46" ht="13" x14ac:dyDescent="0.2">
      <c r="A39" s="247"/>
      <c r="AK39" s="1120" t="s">
        <v>507</v>
      </c>
      <c r="AL39" s="1121"/>
      <c r="AM39" s="1121"/>
      <c r="AN39" s="1122"/>
      <c r="AO39" s="291">
        <v>-1328588</v>
      </c>
      <c r="AP39" s="291">
        <v>-5090</v>
      </c>
      <c r="AQ39" s="292">
        <v>-7307</v>
      </c>
      <c r="AR39" s="293">
        <v>-30.3</v>
      </c>
      <c r="AS39" s="290"/>
    </row>
    <row r="40" spans="1:46" ht="27" customHeight="1" x14ac:dyDescent="0.2">
      <c r="A40" s="247"/>
      <c r="AK40" s="1117" t="s">
        <v>508</v>
      </c>
      <c r="AL40" s="1118"/>
      <c r="AM40" s="1118"/>
      <c r="AN40" s="1119"/>
      <c r="AO40" s="291">
        <v>-1319479</v>
      </c>
      <c r="AP40" s="291">
        <v>-5056</v>
      </c>
      <c r="AQ40" s="292">
        <v>-17667</v>
      </c>
      <c r="AR40" s="293">
        <v>-71.400000000000006</v>
      </c>
      <c r="AS40" s="290"/>
    </row>
    <row r="41" spans="1:46" ht="13" x14ac:dyDescent="0.2">
      <c r="A41" s="247"/>
      <c r="AK41" s="1123" t="s">
        <v>287</v>
      </c>
      <c r="AL41" s="1124"/>
      <c r="AM41" s="1124"/>
      <c r="AN41" s="1125"/>
      <c r="AO41" s="291">
        <v>2082470</v>
      </c>
      <c r="AP41" s="291">
        <v>7979</v>
      </c>
      <c r="AQ41" s="292">
        <v>8108</v>
      </c>
      <c r="AR41" s="293">
        <v>-1.6</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 x14ac:dyDescent="0.2">
      <c r="A50" s="247"/>
      <c r="AK50" s="305"/>
      <c r="AL50" s="306"/>
      <c r="AM50" s="1113"/>
      <c r="AN50" s="307" t="s">
        <v>512</v>
      </c>
      <c r="AO50" s="308" t="s">
        <v>513</v>
      </c>
      <c r="AP50" s="309" t="s">
        <v>514</v>
      </c>
      <c r="AQ50" s="310" t="s">
        <v>515</v>
      </c>
      <c r="AR50" s="311" t="s">
        <v>516</v>
      </c>
    </row>
    <row r="51" spans="1:44" ht="13" x14ac:dyDescent="0.2">
      <c r="A51" s="247"/>
      <c r="AK51" s="303" t="s">
        <v>517</v>
      </c>
      <c r="AL51" s="304"/>
      <c r="AM51" s="312">
        <v>10355798</v>
      </c>
      <c r="AN51" s="313">
        <v>39791</v>
      </c>
      <c r="AO51" s="314">
        <v>15.8</v>
      </c>
      <c r="AP51" s="315">
        <v>39221</v>
      </c>
      <c r="AQ51" s="316">
        <v>4.2</v>
      </c>
      <c r="AR51" s="317">
        <v>11.6</v>
      </c>
    </row>
    <row r="52" spans="1:44" ht="13" x14ac:dyDescent="0.2">
      <c r="A52" s="247"/>
      <c r="AK52" s="318"/>
      <c r="AL52" s="319" t="s">
        <v>518</v>
      </c>
      <c r="AM52" s="320">
        <v>8466172</v>
      </c>
      <c r="AN52" s="321">
        <v>32530</v>
      </c>
      <c r="AO52" s="322">
        <v>11.2</v>
      </c>
      <c r="AP52" s="323">
        <v>24821</v>
      </c>
      <c r="AQ52" s="324">
        <v>-0.5</v>
      </c>
      <c r="AR52" s="325">
        <v>11.7</v>
      </c>
    </row>
    <row r="53" spans="1:44" ht="13" x14ac:dyDescent="0.2">
      <c r="A53" s="247"/>
      <c r="AK53" s="303" t="s">
        <v>519</v>
      </c>
      <c r="AL53" s="304"/>
      <c r="AM53" s="312">
        <v>14012511</v>
      </c>
      <c r="AN53" s="313">
        <v>53842</v>
      </c>
      <c r="AO53" s="314">
        <v>35.299999999999997</v>
      </c>
      <c r="AP53" s="315">
        <v>38566</v>
      </c>
      <c r="AQ53" s="316">
        <v>-1.7</v>
      </c>
      <c r="AR53" s="317">
        <v>37</v>
      </c>
    </row>
    <row r="54" spans="1:44" ht="13" x14ac:dyDescent="0.2">
      <c r="A54" s="247"/>
      <c r="AK54" s="318"/>
      <c r="AL54" s="319" t="s">
        <v>518</v>
      </c>
      <c r="AM54" s="320">
        <v>10723419</v>
      </c>
      <c r="AN54" s="321">
        <v>41204</v>
      </c>
      <c r="AO54" s="322">
        <v>26.7</v>
      </c>
      <c r="AP54" s="323">
        <v>24059</v>
      </c>
      <c r="AQ54" s="324">
        <v>-3.1</v>
      </c>
      <c r="AR54" s="325">
        <v>29.8</v>
      </c>
    </row>
    <row r="55" spans="1:44" ht="13" x14ac:dyDescent="0.2">
      <c r="A55" s="247"/>
      <c r="AK55" s="303" t="s">
        <v>520</v>
      </c>
      <c r="AL55" s="304"/>
      <c r="AM55" s="312">
        <v>21844601</v>
      </c>
      <c r="AN55" s="313">
        <v>84042</v>
      </c>
      <c r="AO55" s="314">
        <v>56.1</v>
      </c>
      <c r="AP55" s="315">
        <v>35156</v>
      </c>
      <c r="AQ55" s="316">
        <v>-8.8000000000000007</v>
      </c>
      <c r="AR55" s="317">
        <v>64.900000000000006</v>
      </c>
    </row>
    <row r="56" spans="1:44" ht="13" x14ac:dyDescent="0.2">
      <c r="A56" s="247"/>
      <c r="AK56" s="318"/>
      <c r="AL56" s="319" t="s">
        <v>518</v>
      </c>
      <c r="AM56" s="320">
        <v>15608627</v>
      </c>
      <c r="AN56" s="321">
        <v>60051</v>
      </c>
      <c r="AO56" s="322">
        <v>45.7</v>
      </c>
      <c r="AP56" s="323">
        <v>22430</v>
      </c>
      <c r="AQ56" s="324">
        <v>-6.8</v>
      </c>
      <c r="AR56" s="325">
        <v>52.5</v>
      </c>
    </row>
    <row r="57" spans="1:44" ht="13" x14ac:dyDescent="0.2">
      <c r="A57" s="247"/>
      <c r="AK57" s="303" t="s">
        <v>521</v>
      </c>
      <c r="AL57" s="304"/>
      <c r="AM57" s="312">
        <v>17280125</v>
      </c>
      <c r="AN57" s="313">
        <v>66442</v>
      </c>
      <c r="AO57" s="314">
        <v>-20.9</v>
      </c>
      <c r="AP57" s="315">
        <v>37029</v>
      </c>
      <c r="AQ57" s="316">
        <v>5.3</v>
      </c>
      <c r="AR57" s="317">
        <v>-26.2</v>
      </c>
    </row>
    <row r="58" spans="1:44" ht="13" x14ac:dyDescent="0.2">
      <c r="A58" s="247"/>
      <c r="AK58" s="318"/>
      <c r="AL58" s="319" t="s">
        <v>518</v>
      </c>
      <c r="AM58" s="320">
        <v>14192891</v>
      </c>
      <c r="AN58" s="321">
        <v>54572</v>
      </c>
      <c r="AO58" s="322">
        <v>-9.1</v>
      </c>
      <c r="AP58" s="323">
        <v>23232</v>
      </c>
      <c r="AQ58" s="324">
        <v>3.6</v>
      </c>
      <c r="AR58" s="325">
        <v>-12.7</v>
      </c>
    </row>
    <row r="59" spans="1:44" ht="13" x14ac:dyDescent="0.2">
      <c r="A59" s="247"/>
      <c r="AK59" s="303" t="s">
        <v>522</v>
      </c>
      <c r="AL59" s="304"/>
      <c r="AM59" s="312">
        <v>23469413</v>
      </c>
      <c r="AN59" s="313">
        <v>89922</v>
      </c>
      <c r="AO59" s="314">
        <v>35.299999999999997</v>
      </c>
      <c r="AP59" s="315">
        <v>44805</v>
      </c>
      <c r="AQ59" s="316">
        <v>21</v>
      </c>
      <c r="AR59" s="317">
        <v>14.3</v>
      </c>
    </row>
    <row r="60" spans="1:44" ht="13" x14ac:dyDescent="0.2">
      <c r="A60" s="247"/>
      <c r="AK60" s="318"/>
      <c r="AL60" s="319" t="s">
        <v>518</v>
      </c>
      <c r="AM60" s="320">
        <v>18626225</v>
      </c>
      <c r="AN60" s="321">
        <v>71365</v>
      </c>
      <c r="AO60" s="322">
        <v>30.8</v>
      </c>
      <c r="AP60" s="323">
        <v>29857</v>
      </c>
      <c r="AQ60" s="324">
        <v>28.5</v>
      </c>
      <c r="AR60" s="325">
        <v>2.2999999999999998</v>
      </c>
    </row>
    <row r="61" spans="1:44" ht="13" x14ac:dyDescent="0.2">
      <c r="A61" s="247"/>
      <c r="AK61" s="303" t="s">
        <v>523</v>
      </c>
      <c r="AL61" s="326"/>
      <c r="AM61" s="312">
        <v>17392490</v>
      </c>
      <c r="AN61" s="313">
        <v>66808</v>
      </c>
      <c r="AO61" s="314">
        <v>24.3</v>
      </c>
      <c r="AP61" s="315">
        <v>38955</v>
      </c>
      <c r="AQ61" s="327">
        <v>4</v>
      </c>
      <c r="AR61" s="317">
        <v>20.3</v>
      </c>
    </row>
    <row r="62" spans="1:44" ht="13" x14ac:dyDescent="0.2">
      <c r="A62" s="247"/>
      <c r="AK62" s="318"/>
      <c r="AL62" s="319" t="s">
        <v>518</v>
      </c>
      <c r="AM62" s="320">
        <v>13523467</v>
      </c>
      <c r="AN62" s="321">
        <v>51944</v>
      </c>
      <c r="AO62" s="322">
        <v>21.1</v>
      </c>
      <c r="AP62" s="323">
        <v>24880</v>
      </c>
      <c r="AQ62" s="324">
        <v>4.3</v>
      </c>
      <c r="AR62" s="325">
        <v>16.8</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gjqu0kwxQbVejgix7mJhVS+ugJH9m9BIojnvVGDzLFNPJuQzY4zNUdwHvrvJGSwkAovluumomP6nC/iUkOUUjw==" saltValue="9GDvRX5R/DUD06tXJWSbQ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C1" zoomScale="70" zoomScaleNormal="70" zoomScaleSheetLayoutView="55" workbookViewId="0">
      <selection activeCell="C1" sqref="C1"/>
    </sheetView>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mQGjmQxeTpPRkJQQNnLZRZMFgLTwrgzmVoQhGllpfnlkL/nVdfkjzbVnYqbxYzrN/men94DzRN7cRKWvxwjXvw==" saltValue="AZL0SSmZzmZOZ/fmz4wuG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C1" zoomScale="80" zoomScaleNormal="80" zoomScaleSheetLayoutView="55" workbookViewId="0">
      <selection activeCell="C1" sqref="C1"/>
    </sheetView>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l6Z9Op51e+HPp+jzIBfiJp5VKlcEwiG82QjXqrWMCxw8kvDfaAZ4hDaUX9ZvT1QlFGlg0IB+wDpsA/zYLHCg8w==" saltValue="ZagLVKyA3DnJO60fbNbU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69" zoomScaleNormal="69"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14.67</v>
      </c>
      <c r="G47" s="12">
        <v>14.87</v>
      </c>
      <c r="H47" s="12">
        <v>13.84</v>
      </c>
      <c r="I47" s="12">
        <v>13.03</v>
      </c>
      <c r="J47" s="13">
        <v>12.85</v>
      </c>
    </row>
    <row r="48" spans="2:10" ht="57.75" customHeight="1" x14ac:dyDescent="0.2">
      <c r="B48" s="14"/>
      <c r="C48" s="1128" t="s">
        <v>4</v>
      </c>
      <c r="D48" s="1128"/>
      <c r="E48" s="1129"/>
      <c r="F48" s="15">
        <v>6.81</v>
      </c>
      <c r="G48" s="16">
        <v>8.23</v>
      </c>
      <c r="H48" s="16">
        <v>5.12</v>
      </c>
      <c r="I48" s="16">
        <v>4.4400000000000004</v>
      </c>
      <c r="J48" s="17">
        <v>6.67</v>
      </c>
    </row>
    <row r="49" spans="2:10" ht="57.75" customHeight="1" thickBot="1" x14ac:dyDescent="0.25">
      <c r="B49" s="18"/>
      <c r="C49" s="1130" t="s">
        <v>5</v>
      </c>
      <c r="D49" s="1130"/>
      <c r="E49" s="1131"/>
      <c r="F49" s="19">
        <v>2.71</v>
      </c>
      <c r="G49" s="20">
        <v>0.62</v>
      </c>
      <c r="H49" s="20" t="s">
        <v>530</v>
      </c>
      <c r="I49" s="20" t="s">
        <v>531</v>
      </c>
      <c r="J49" s="21">
        <v>2.31</v>
      </c>
    </row>
    <row r="50" spans="2:10" ht="13" x14ac:dyDescent="0.2"/>
  </sheetData>
  <sheetProtection algorithmName="SHA-512" hashValue="4441I79So1fJPWvF+1zRPpfl1gnTm4y4g4BmRpEcS8D9XTb2dBTvHpqOyStulu4ktMDkM7JUyvKuScpW3rWFpQ==" saltValue="3abdM38D59L0qetMHTE2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13a392-dded-4eec-bf6b-1cd93626b489">
      <Terms xmlns="http://schemas.microsoft.com/office/infopath/2007/PartnerControls"/>
    </lcf76f155ced4ddcb4097134ff3c332f>
    <TaxCatchAll xmlns="49d30555-38af-4634-8013-a6b2434da7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1943FED47C6924385A45568C2ADD612" ma:contentTypeVersion="11" ma:contentTypeDescription="新しいドキュメントを作成します。" ma:contentTypeScope="" ma:versionID="b14c7947cd6c14053c50be01d6911e10">
  <xsd:schema xmlns:xsd="http://www.w3.org/2001/XMLSchema" xmlns:xs="http://www.w3.org/2001/XMLSchema" xmlns:p="http://schemas.microsoft.com/office/2006/metadata/properties" xmlns:ns2="aa13a392-dded-4eec-bf6b-1cd93626b489" xmlns:ns3="49d30555-38af-4634-8013-a6b2434da7ce" targetNamespace="http://schemas.microsoft.com/office/2006/metadata/properties" ma:root="true" ma:fieldsID="fb533edc2256ddb4ae3f8f17aa5f1258" ns2:_="" ns3:_="">
    <xsd:import namespace="aa13a392-dded-4eec-bf6b-1cd93626b489"/>
    <xsd:import namespace="49d30555-38af-4634-8013-a6b2434da7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3a392-dded-4eec-bf6b-1cd93626b4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a4b0f03-0b1d-4aff-b503-81db2bc9066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d30555-38af-4634-8013-a6b2434da7c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b1692a0-ee58-4227-98bd-8d32c59ed026}" ma:internalName="TaxCatchAll" ma:showField="CatchAllData" ma:web="49d30555-38af-4634-8013-a6b2434da7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F566F1-9A63-450B-A952-DD752104B61C}">
  <ds:schemaRefs>
    <ds:schemaRef ds:uri="http://purl.org/dc/dcmitype/"/>
    <ds:schemaRef ds:uri="49d30555-38af-4634-8013-a6b2434da7ce"/>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a13a392-dded-4eec-bf6b-1cd93626b489"/>
    <ds:schemaRef ds:uri="http://purl.org/dc/terms/"/>
  </ds:schemaRefs>
</ds:datastoreItem>
</file>

<file path=customXml/itemProps2.xml><?xml version="1.0" encoding="utf-8"?>
<ds:datastoreItem xmlns:ds="http://schemas.openxmlformats.org/officeDocument/2006/customXml" ds:itemID="{5F4B23BC-029B-4F23-9F59-9A83B81E0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3a392-dded-4eec-bf6b-1cd93626b489"/>
    <ds:schemaRef ds:uri="49d30555-38af-4634-8013-a6b2434da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E2771B-2B68-4822-99D5-17CB7340AA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渡邊　純也</dc:creator>
  <cp:keywords/>
  <dc:description/>
  <cp:lastModifiedBy>渡邊　純也</cp:lastModifiedBy>
  <cp:lastPrinted>2026-03-11T02:14:39Z</cp:lastPrinted>
  <dcterms:created xsi:type="dcterms:W3CDTF">2026-02-23T05:53:33Z</dcterms:created>
  <dcterms:modified xsi:type="dcterms:W3CDTF">2026-03-30T08:37:06Z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0x01010091943FED47C6924385A45568C2ADD612</vt:lpwstr>
  </property>
  <property fmtid="{D5CDD505-2E9C-101B-9397-08002B2CF9AE}" pid="3" name="MediaServiceImageTags">
    <vt:lpwstr/>
  </property>
</Properties>
</file>