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8_{72D47EB8-047E-4B6E-946E-74DE57607D4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O36" i="10"/>
  <c r="BE36" i="10"/>
  <c r="AM36" i="10"/>
  <c r="C36" i="10"/>
  <c r="C37" i="10" s="1"/>
  <c r="U34" i="10" s="1"/>
  <c r="U35" i="10" s="1"/>
  <c r="U36" i="10" s="1"/>
  <c r="U37" i="10" s="1"/>
  <c r="U38" i="10" s="1"/>
  <c r="BE35" i="10"/>
  <c r="AM35" i="10"/>
  <c r="C35" i="10"/>
  <c r="AM34" i="10" s="1"/>
  <c r="CO34" i="10"/>
  <c r="CO35" i="10" s="1"/>
  <c r="BW34" i="10"/>
  <c r="BW35" i="10" s="1"/>
  <c r="BW36" i="10" s="1"/>
  <c r="BW37" i="10" s="1"/>
  <c r="BW38" i="10" s="1"/>
  <c r="BW39" i="10" s="1"/>
  <c r="BW40" i="10" s="1"/>
  <c r="BW41" i="10" s="1"/>
  <c r="BW42" i="10" s="1"/>
  <c r="BE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<sst xmlns="http://schemas.openxmlformats.org/spreadsheetml/2006/main" count="1042" uniqueCount="565">
  <si>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</si>
  <si>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</si>
  <si>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</si>
  <si>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</si>
  <si>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</si>
  <si>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</si>
  <si>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</si>
  <si>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</si>
  <si>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</si>
  <si>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</si>
  <si>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</si>
  <si>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</si>
  <si>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</si>
  <si>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</si>
  <si>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</si>
  <si>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</si>
  <si>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</si>
  <si>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</si>
  <si>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</si>
  <si>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</si>
  <si>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</si>
  <si>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</si>
  <si>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</si>
  <si>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</si>
  <si>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</si>
  <si>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</si>
  <si>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</si>
  <si>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</si>
  <si>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</si>
  <si>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</si>
  <si>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</si>
  <si>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</si>
  <si>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</si>
  <si>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</si>
  <si>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</si>
  <si>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</si>
  <si>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</si>
  <si>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</si>
  <si>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</si>
  <si>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</si>
  <si>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</si>
  <si>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</si>
  <si>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</si>
  <si>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</si>
  <si>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</si>
  <si>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</si>
  <si>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</si>
  <si>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</si>
  <si>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</si>
  <si>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</si>
  <si>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</si>
  <si>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</si>
  <si>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</si>
  <si>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</si>
  <si>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</si>
  <si>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</si>
  <si>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</si>
  <si>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</si>
  <si>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</si>
  <si>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</si>
  <si>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</si>
  <si>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</si>
  <si>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</si>
  <si>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</si>
  <si>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</si>
  <si>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</si>
  <si>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</si>
  <si>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</si>
  <si>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</si>
  <si>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</si>
  <si>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</si>
  <si>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</si>
  <si>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</si>
  <si>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</si>
  <si>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</si>
  <si>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</si>
  <si>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</si>
  <si>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</si>
  <si>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</si>
  <si>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</si>
  <si>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</si>
  <si>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</si>
  <si>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</si>
  <si>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</si>
  <si>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</si>
  <si>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</si>
  <si>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</si>
  <si>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</si>
  <si>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</si>
  <si>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</si>
  <si>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</si>
  <si>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</si>
  <si>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</si>
  <si>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</si>
  <si>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八王子市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</si>
  <si>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</si>
  <si>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</si>
  <si>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</si>
  <si>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</si>
  <si>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</si>
  <si>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</si>
  <si>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</si>
  <si>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</si>
  <si>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</si>
  <si>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</si>
  <si>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</si>
  <si>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</si>
  <si>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</si>
  <si>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</si>
  <si>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</si>
  <si>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</si>
  <si>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</si>
  <si>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</si>
  <si>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</si>
  <si>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</si>
  <si>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</si>
  <si>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</si>
  <si>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</si>
  <si>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</si>
  <si>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</si>
  <si>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</si>
  <si>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</si>
  <si>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</si>
  <si>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</si>
  <si>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</si>
  <si>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</si>
  <si>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</si>
  <si>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</si>
  <si>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</si>
  <si>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</si>
  <si>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</si>
  <si>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</si>
  <si>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</si>
  <si>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</si>
  <si>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</si>
  <si>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</si>
  <si>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</si>
  <si>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</si>
  <si>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</si>
  <si>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</si>
  <si>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</si>
  <si>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</si>
  <si>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</si>
  <si>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</si>
  <si>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</si>
  <si>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</si>
  <si>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</si>
  <si>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</si>
  <si>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</si>
  <si>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</si>
  <si>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</si>
  <si>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</si>
  <si>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</si>
  <si>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</si>
  <si>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</si>
  <si>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</si>
  <si>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</si>
  <si>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</si>
  <si>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</si>
  <si>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</si>
  <si>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</si>
  <si>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</si>
  <si>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</si>
  <si>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</si>
  <si>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</si>
  <si>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</si>
  <si>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</si>
  <si>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</si>
  <si>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</si>
  <si>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</si>
  <si>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</si>
  <si>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</si>
  <si>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</si>
  <si>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</si>
  <si>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</si>
  <si>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</si>
  <si>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</si>
  <si>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</si>
  <si>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</si>
  <si>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</si>
  <si>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</si>
  <si>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</si>
  <si>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</si>
  <si>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</si>
  <si>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</si>
  <si>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</si>
  <si>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</si>
  <si>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</si>
  <si>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</si>
  <si>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</si>
  <si>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</si>
  <si>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</si>
  <si>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</si>
  <si>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</si>
  <si>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</si>
  <si>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</si>
  <si>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</si>
  <si>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</si>
  <si>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</si>
  <si>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</si>
  <si>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</si>
  <si>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</si>
  <si>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</si>
  <si>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東京都八王子市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</si>
  <si>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</si>
  <si>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</si>
  <si>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</si>
  <si>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</si>
  <si>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</si>
  <si>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</si>
  <si>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</si>
  <si>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</si>
  <si>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</si>
  <si>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</si>
  <si>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</si>
  <si>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</si>
  <si>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</si>
  <si>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</si>
  <si>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</si>
  <si>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</si>
  <si>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</si>
  <si>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</si>
  <si>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</si>
  <si>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</si>
  <si>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</si>
  <si>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</si>
  <si>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</si>
  <si>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</si>
  <si>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</si>
  <si>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</si>
  <si>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</si>
  <si>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</si>
  <si>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</si>
  <si>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</si>
  <si>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</si>
  <si>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</si>
  <si>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</si>
  <si>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</si>
  <si>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</si>
  <si>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</si>
  <si>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</si>
  <si>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</si>
  <si>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</si>
  <si>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</si>
  <si>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</si>
  <si>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</si>
  <si>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</si>
  <si>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</si>
  <si>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</si>
  <si>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</si>
  <si>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</si>
  <si>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</si>
  <si>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</si>
  <si>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</si>
  <si>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</si>
  <si>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</si>
  <si>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</si>
  <si>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</si>
  <si>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</si>
  <si>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</si>
  <si>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</si>
  <si>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</si>
  <si>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</si>
  <si>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</si>
  <si>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</si>
  <si>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</si>
  <si>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</si>
  <si>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</si>
  <si>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</si>
  <si>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</si>
  <si>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</si>
  <si>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</si>
  <si>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</si>
  <si>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</si>
  <si>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</si>
  <si>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</si>
  <si>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</si>
  <si>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</si>
  <si>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</si>
  <si>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</si>
  <si>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</si>
  <si>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</si>
  <si>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</si>
  <si>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</si>
  <si>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</si>
  <si>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</si>
  <si>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</si>
  <si>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</si>
  <si>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</si>
  <si>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</si>
  <si>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</si>
  <si>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</si>
  <si>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</si>
  <si>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</si>
  <si>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</si>
  <si>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</si>
  <si>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</si>
  <si>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</si>
  <si>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</si>
  <si>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</si>
  <si>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</si>
  <si>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</si>
  <si>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</si>
  <si>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</si>
  <si>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</si>
  <si>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</si>
  <si>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</si>
  <si>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</si>
  <si>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</si>
  <si>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</si>
  <si>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</si>
  <si>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</si>
  <si>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</si>
  <si>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</si>
  <si>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</si>
  <si>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</si>
  <si>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</si>
  <si>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</si>
  <si>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</si>
  <si>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</si>
  <si>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</si>
  <si>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</si>
  <si>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</si>
  <si>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</si>
  <si>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</si>
  <si>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</si>
  <si>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</si>
  <si>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</si>
  <si>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</si>
  <si>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</si>
  <si>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</si>
  <si>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</si>
  <si>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</si>
  <si>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</si>
  <si>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</si>
  <si>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</si>
  <si>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</si>
  <si>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</si>
  <si>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</si>
  <si>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</si>
  <si>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</si>
  <si>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</si>
  <si>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</si>
  <si>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</si>
  <si>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</si>
  <si>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</si>
  <si>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</si>
  <si>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</si>
  <si>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</si>
  <si>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</si>
  <si>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</si>
  <si>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</si>
  <si>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</si>
  <si>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</si>
  <si>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東京都八王子市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</si>
  <si>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</si>
  <si>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</si>
  <si>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</si>
  <si>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</si>
  <si>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</si>
  <si>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</si>
  <si>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</si>
  <si>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</si>
  <si>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</si>
  <si>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</si>
  <si>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</si>
  <si>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</si>
  <si>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</si>
  <si>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</si>
  <si>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</si>
  <si>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</si>
  <si>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</si>
  <si>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</si>
  <si>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</si>
  <si>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</si>
  <si>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母子・父子福祉資金特別会計</t>
    <phoneticPr fontId="5"/>
  </si>
  <si>
    <t>土地取得事業特別会計</t>
    <phoneticPr fontId="5"/>
  </si>
  <si>
    <t>借入金管理特別会計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</si>
  <si>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</si>
  <si>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</si>
  <si>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</si>
  <si>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</si>
  <si>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</si>
  <si>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</si>
  <si>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</si>
  <si>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</si>
  <si>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</si>
  <si>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</si>
  <si>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</si>
  <si>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</si>
  <si>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</si>
  <si>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</si>
  <si>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</si>
  <si>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</si>
  <si>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</si>
  <si>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給与及び公共料金特別会計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</si>
  <si>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</si>
  <si>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</si>
  <si>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</si>
  <si>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</si>
  <si>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</si>
  <si>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</si>
  <si>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</si>
  <si>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</si>
  <si>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</si>
  <si>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</si>
  <si>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</si>
  <si>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</si>
  <si>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</si>
  <si>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</si>
  <si>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</si>
  <si>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</si>
  <si>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</si>
  <si>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</si>
  <si>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</si>
  <si>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</si>
  <si>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</si>
  <si>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</si>
  <si>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</si>
  <si>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</si>
  <si>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</si>
  <si>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</si>
  <si>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</si>
  <si>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</si>
  <si>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</si>
  <si>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</si>
  <si>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</si>
  <si>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</si>
  <si>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</si>
  <si>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</si>
  <si>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</si>
  <si>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</si>
  <si>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</si>
  <si>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</si>
  <si>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</si>
  <si>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</si>
  <si>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</si>
  <si>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</si>
  <si>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</si>
  <si>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</si>
  <si>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</si>
  <si>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</si>
  <si>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</si>
  <si>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</si>
  <si>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</si>
  <si>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</si>
  <si>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</si>
  <si>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</si>
  <si>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</si>
  <si>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</si>
  <si>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</si>
  <si>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</si>
  <si>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</si>
  <si>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</si>
  <si>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</si>
  <si>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</si>
  <si>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</si>
  <si>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</si>
  <si>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</si>
  <si>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</si>
  <si>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</si>
  <si>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</si>
  <si>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</si>
  <si>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</si>
  <si>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</si>
  <si>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</si>
  <si>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</si>
  <si>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</si>
  <si>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</si>
  <si>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</si>
  <si>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</si>
  <si>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</si>
  <si>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</si>
  <si>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</si>
  <si>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</si>
  <si>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</si>
  <si>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</si>
  <si>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</si>
  <si>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</si>
  <si>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</si>
  <si>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</si>
  <si>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</si>
  <si>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</si>
  <si>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</si>
  <si>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</si>
  <si>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</si>
  <si>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</si>
  <si>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</si>
  <si>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</si>
  <si>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</si>
  <si>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</si>
  <si>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</si>
  <si>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</si>
  <si>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</si>
  <si>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</si>
  <si>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</si>
  <si>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</si>
  <si>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</si>
  <si>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</si>
  <si>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</si>
  <si>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</si>
  <si>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</si>
  <si>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</si>
  <si>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</si>
  <si>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</si>
  <si>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</si>
  <si>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</si>
  <si>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</si>
  <si>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</si>
  <si>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</si>
  <si>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</si>
  <si>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</si>
  <si>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</si>
  <si>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</si>
  <si>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</si>
  <si>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</si>
  <si>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</si>
  <si>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</si>
  <si>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</si>
  <si>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</si>
  <si>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</si>
  <si>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</si>
  <si>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</si>
  <si>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</si>
  <si>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</si>
  <si>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</si>
  <si>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</si>
  <si>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</si>
  <si>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</si>
  <si>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</si>
  <si>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</si>
  <si>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</si>
  <si>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</si>
  <si>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</si>
  <si>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</si>
  <si>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国民健康保険事業特別会計</t>
  </si>
  <si>
    <t>介護保険特別会計</t>
  </si>
  <si>
    <t>後期高齢者医療特別会計</t>
  </si>
  <si>
    <t>駐車場事業特別会計</t>
  </si>
  <si>
    <t>母子・父子福祉資金特別会計</t>
  </si>
  <si>
    <t>土地取得事業特別会計</t>
  </si>
  <si>
    <t>その他会計（赤字）</t>
  </si>
  <si>
    <t>その他会計（黒字）</t>
  </si>
  <si>
    <t>R02</t>
    <phoneticPr fontId="5"/>
  </si>
  <si>
    <t>R03</t>
    <phoneticPr fontId="5"/>
  </si>
  <si>
    <t>R04</t>
    <phoneticPr fontId="5"/>
  </si>
  <si>
    <t>R05</t>
    <phoneticPr fontId="5"/>
  </si>
  <si>
    <t>R06</t>
    <phoneticPr fontId="5"/>
  </si>
  <si>
    <t>-</t>
    <phoneticPr fontId="2"/>
  </si>
  <si>
    <t>南多摩斎場組合</t>
    <rPh sb="0" eb="3">
      <t>ミナミタマ</t>
    </rPh>
    <rPh sb="3" eb="5">
      <t>サイジョウ</t>
    </rPh>
    <rPh sb="5" eb="7">
      <t>クミアイ</t>
    </rPh>
    <phoneticPr fontId="38"/>
  </si>
  <si>
    <t>東京たま広域資源循環組合</t>
    <rPh sb="0" eb="2">
      <t>トウキョウ</t>
    </rPh>
    <rPh sb="4" eb="6">
      <t>コウイキ</t>
    </rPh>
    <rPh sb="6" eb="8">
      <t>シゲン</t>
    </rPh>
    <rPh sb="8" eb="10">
      <t>ジュンカン</t>
    </rPh>
    <rPh sb="10" eb="12">
      <t>クミアイ</t>
    </rPh>
    <phoneticPr fontId="38"/>
  </si>
  <si>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</si>
  <si>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8"/>
  </si>
  <si>
    <t>多摩ニュータウン環境組合</t>
    <rPh sb="0" eb="2">
      <t>タマ</t>
    </rPh>
    <rPh sb="8" eb="10">
      <t>カンキョウ</t>
    </rPh>
    <rPh sb="10" eb="12">
      <t>クミアイ</t>
    </rPh>
    <phoneticPr fontId="38"/>
  </si>
  <si>
    <t>東京都十一市競輪事業組合</t>
    <rPh sb="0" eb="3">
      <t>トウキョウト</t>
    </rPh>
    <rPh sb="3" eb="5">
      <t>ジュウイッ</t>
    </rPh>
    <rPh sb="5" eb="6">
      <t>シ</t>
    </rPh>
    <rPh sb="6" eb="8">
      <t>ケイリン</t>
    </rPh>
    <rPh sb="8" eb="10">
      <t>ジギョウ</t>
    </rPh>
    <rPh sb="10" eb="12">
      <t>クミアイ</t>
    </rPh>
    <phoneticPr fontId="38"/>
  </si>
  <si>
    <t>東京都六市競艇事業組合</t>
    <rPh sb="0" eb="3">
      <t>トウキョウト</t>
    </rPh>
    <rPh sb="3" eb="4">
      <t>ロク</t>
    </rPh>
    <rPh sb="4" eb="5">
      <t>シ</t>
    </rPh>
    <rPh sb="5" eb="7">
      <t>キョウテイ</t>
    </rPh>
    <rPh sb="7" eb="9">
      <t>ジギョウ</t>
    </rPh>
    <rPh sb="9" eb="11">
      <t>クミアイ</t>
    </rPh>
    <phoneticPr fontId="3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</si>
  <si>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</si>
  <si>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</si>
  <si>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八王子市学園都市文化ふれあい財団</t>
    <rPh sb="0" eb="4">
      <t>ハチオウジシ</t>
    </rPh>
    <rPh sb="4" eb="6">
      <t>ガクエン</t>
    </rPh>
    <rPh sb="6" eb="8">
      <t>トシ</t>
    </rPh>
    <rPh sb="8" eb="10">
      <t>ブンカ</t>
    </rPh>
    <rPh sb="14" eb="16">
      <t>ザイダン</t>
    </rPh>
    <phoneticPr fontId="38"/>
  </si>
  <si>
    <t>八王子市まちづくり公社</t>
    <rPh sb="0" eb="4">
      <t>ハチオウジシ</t>
    </rPh>
    <rPh sb="9" eb="11">
      <t>コウシャ</t>
    </rPh>
    <phoneticPr fontId="38"/>
  </si>
  <si>
    <t>公共施設整備保全基金</t>
    <rPh sb="0" eb="10">
      <t>コウキョウシセツセイビホゼンキキン</t>
    </rPh>
    <phoneticPr fontId="5"/>
  </si>
  <si>
    <t>八王子駅周辺整備基金</t>
    <rPh sb="0" eb="4">
      <t>ハチオウジエキ</t>
    </rPh>
    <rPh sb="4" eb="6">
      <t>シュウヘン</t>
    </rPh>
    <rPh sb="6" eb="10">
      <t>セイビキキン</t>
    </rPh>
    <phoneticPr fontId="10"/>
  </si>
  <si>
    <t>高尾駅周辺整備基金</t>
    <rPh sb="0" eb="9">
      <t>タカオエキシュウヘンセイビキキン</t>
    </rPh>
    <phoneticPr fontId="10"/>
  </si>
  <si>
    <t>子ども・若者基金</t>
    <rPh sb="0" eb="1">
      <t>コ</t>
    </rPh>
    <rPh sb="4" eb="6">
      <t>ワカモノ</t>
    </rPh>
    <rPh sb="6" eb="8">
      <t>キキン</t>
    </rPh>
    <phoneticPr fontId="10"/>
  </si>
  <si>
    <t>みどりの保全基金</t>
    <rPh sb="4" eb="8">
      <t>ホゼンキキン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</si>
</sst>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3CBB-411F-AF64-7116BAAC3C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34213</c:v>
                </c:pt>
                <c:pt idx="1">
                  <c:v>56272</c:v>
                </c:pt>
                <c:pt idx="2">
                  <c:v>32876</c:v>
                </c:pt>
                <c:pt idx="3">
                  <c:v>33580</c:v>
                </c:pt>
                <c:pt idx="4">
                  <c:v>39267</c:v>
                </c:pt>
              </c:numCache>
            </c:numRef>
          </c:val>
          <c:smooth val="0"/>
          <c:extLst>
            <c:ext xmlns:c16="http://schemas.microsoft.com/office/drawing/2014/chart" uri="{C3380CC4-5D6E-409C-BE32-E72D297353CC}">
              <c16:uniqueId val="{00000001-3CBB-411F-AF64-7116BAAC3C3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5.58</c:v>
                </c:pt>
                <c:pt idx="1">
                  <c:v>6.52</c:v>
                </c:pt>
                <c:pt idx="2">
                  <c:v>5.31</c:v>
                </c:pt>
                <c:pt idx="3">
                  <c:v>5.7</c:v>
                </c:pt>
                <c:pt idx="4">
                  <c:v>3.47</c:v>
                </c:pt>
              </c:numCache>
            </c:numRef>
          </c:val>
          <c:extLst>
            <c:ext xmlns:c16="http://schemas.microsoft.com/office/drawing/2014/chart" uri="{C3380CC4-5D6E-409C-BE32-E72D297353CC}">
              <c16:uniqueId val="{00000000-95FC-4F84-991E-1720DD019D5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9.9</c:v>
                </c:pt>
                <c:pt idx="1">
                  <c:v>12.9</c:v>
                </c:pt>
                <c:pt idx="2">
                  <c:v>17.41</c:v>
                </c:pt>
                <c:pt idx="3">
                  <c:v>21.28</c:v>
                </c:pt>
                <c:pt idx="4">
                  <c:v>23.74</c:v>
                </c:pt>
              </c:numCache>
            </c:numRef>
          </c:val>
          <c:extLst>
            <c:ext xmlns:c16="http://schemas.microsoft.com/office/drawing/2014/chart" uri="{C3380CC4-5D6E-409C-BE32-E72D297353CC}">
              <c16:uniqueId val="{00000001-95FC-4F84-991E-1720DD019D5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4.34</c:v>
                </c:pt>
                <c:pt idx="1">
                  <c:v>4.62</c:v>
                </c:pt>
                <c:pt idx="2">
                  <c:v>2.97</c:v>
                </c:pt>
                <c:pt idx="3">
                  <c:v>4.8099999999999996</c:v>
                </c:pt>
                <c:pt idx="4">
                  <c:v>1.05</c:v>
                </c:pt>
              </c:numCache>
            </c:numRef>
          </c:val>
          <c:smooth val="0"/>
          <c:extLst>
            <c:ext xmlns:c16="http://schemas.microsoft.com/office/drawing/2014/chart" uri="{C3380CC4-5D6E-409C-BE32-E72D297353CC}">
              <c16:uniqueId val="{00000002-95FC-4F84-991E-1720DD019D5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0C9B-4C9F-B15B-82F56973EA2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C9B-4C9F-B15B-82F56973EA25}"/>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0C9B-4C9F-B15B-82F56973EA25}"/>
            </c:ext>
          </c:extLst>
        </c:ser>
        <c:ser>
          <c:idx val="3"/>
          <c:order val="3"/>
          <c:tx>
            <c:strRef>
              <c:f>データシート!$A$30</c:f>
              <c:strCache>
                <c:ptCount val="1"/>
                <c:pt idx="0">
                  <c:v>母子・父子福祉資金特別会計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C9B-4C9F-B15B-82F56973EA25}"/>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C9B-4C9F-B15B-82F56973EA2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0.09</c:v>
                </c:pt>
                <c:pt idx="2">
                  <c:v>#N/A</c:v>
                </c:pt>
                <c:pt idx="3">
                  <c:v>0.05</c:v>
                </c:pt>
                <c:pt idx="4">
                  <c:v>#N/A</c:v>
                </c:pt>
                <c:pt idx="5">
                  <c:v>0.05</c:v>
                </c:pt>
                <c:pt idx="6">
                  <c:v>#N/A</c:v>
                </c:pt>
                <c:pt idx="7">
                  <c:v>0.05</c:v>
                </c:pt>
                <c:pt idx="8">
                  <c:v>#N/A</c:v>
                </c:pt>
                <c:pt idx="9">
                  <c:v>0.05</c:v>
                </c:pt>
              </c:numCache>
            </c:numRef>
          </c:val>
          <c:extLst>
            <c:ext xmlns:c16="http://schemas.microsoft.com/office/drawing/2014/chart" uri="{C3380CC4-5D6E-409C-BE32-E72D297353CC}">
              <c16:uniqueId val="{00000005-0C9B-4C9F-B15B-82F56973EA25}"/>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0.59</c:v>
                </c:pt>
                <c:pt idx="2">
                  <c:v>#N/A</c:v>
                </c:pt>
                <c:pt idx="3">
                  <c:v>1.44</c:v>
                </c:pt>
                <c:pt idx="4">
                  <c:v>#N/A</c:v>
                </c:pt>
                <c:pt idx="5">
                  <c:v>1.23</c:v>
                </c:pt>
                <c:pt idx="6">
                  <c:v>#N/A</c:v>
                </c:pt>
                <c:pt idx="7">
                  <c:v>0.7</c:v>
                </c:pt>
                <c:pt idx="8">
                  <c:v>#N/A</c:v>
                </c:pt>
                <c:pt idx="9">
                  <c:v>0.38</c:v>
                </c:pt>
              </c:numCache>
            </c:numRef>
          </c:val>
          <c:extLst>
            <c:ext xmlns:c16="http://schemas.microsoft.com/office/drawing/2014/chart" uri="{C3380CC4-5D6E-409C-BE32-E72D297353CC}">
              <c16:uniqueId val="{00000006-0C9B-4C9F-B15B-82F56973EA25}"/>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0.64</c:v>
                </c:pt>
                <c:pt idx="2">
                  <c:v>#N/A</c:v>
                </c:pt>
                <c:pt idx="3">
                  <c:v>0.77</c:v>
                </c:pt>
                <c:pt idx="4">
                  <c:v>#N/A</c:v>
                </c:pt>
                <c:pt idx="5">
                  <c:v>0.42</c:v>
                </c:pt>
                <c:pt idx="6">
                  <c:v>#N/A</c:v>
                </c:pt>
                <c:pt idx="7">
                  <c:v>0.83</c:v>
                </c:pt>
                <c:pt idx="8">
                  <c:v>#N/A</c:v>
                </c:pt>
                <c:pt idx="9">
                  <c:v>0.77</c:v>
                </c:pt>
              </c:numCache>
            </c:numRef>
          </c:val>
          <c:extLst>
            <c:ext xmlns:c16="http://schemas.microsoft.com/office/drawing/2014/chart" uri="{C3380CC4-5D6E-409C-BE32-E72D297353CC}">
              <c16:uniqueId val="{00000007-0C9B-4C9F-B15B-82F56973EA2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0.61</c:v>
                </c:pt>
                <c:pt idx="2">
                  <c:v>#N/A</c:v>
                </c:pt>
                <c:pt idx="3">
                  <c:v>1.4</c:v>
                </c:pt>
                <c:pt idx="4">
                  <c:v>#N/A</c:v>
                </c:pt>
                <c:pt idx="5">
                  <c:v>2.11</c:v>
                </c:pt>
                <c:pt idx="6">
                  <c:v>#N/A</c:v>
                </c:pt>
                <c:pt idx="7">
                  <c:v>2.58</c:v>
                </c:pt>
                <c:pt idx="8">
                  <c:v>#N/A</c:v>
                </c:pt>
                <c:pt idx="9">
                  <c:v>2.81</c:v>
                </c:pt>
              </c:numCache>
            </c:numRef>
          </c:val>
          <c:extLst>
            <c:ext xmlns:c16="http://schemas.microsoft.com/office/drawing/2014/chart" uri="{C3380CC4-5D6E-409C-BE32-E72D297353CC}">
              <c16:uniqueId val="{00000008-0C9B-4C9F-B15B-82F56973EA2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5.58</c:v>
                </c:pt>
                <c:pt idx="2">
                  <c:v>#N/A</c:v>
                </c:pt>
                <c:pt idx="3">
                  <c:v>6.52</c:v>
                </c:pt>
                <c:pt idx="4">
                  <c:v>#N/A</c:v>
                </c:pt>
                <c:pt idx="5">
                  <c:v>5.31</c:v>
                </c:pt>
                <c:pt idx="6">
                  <c:v>#N/A</c:v>
                </c:pt>
                <c:pt idx="7">
                  <c:v>5.69</c:v>
                </c:pt>
                <c:pt idx="8">
                  <c:v>#N/A</c:v>
                </c:pt>
                <c:pt idx="9">
                  <c:v>3.46</c:v>
                </c:pt>
              </c:numCache>
            </c:numRef>
          </c:val>
          <c:extLst>
            <c:ext xmlns:c16="http://schemas.microsoft.com/office/drawing/2014/chart" uri="{C3380CC4-5D6E-409C-BE32-E72D297353CC}">
              <c16:uniqueId val="{00000009-0C9B-4C9F-B15B-82F56973EA2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14094</c:v>
                </c:pt>
                <c:pt idx="5">
                  <c:v>13804</c:v>
                </c:pt>
                <c:pt idx="8">
                  <c:v>14266</c:v>
                </c:pt>
                <c:pt idx="11">
                  <c:v>13748</c:v>
                </c:pt>
                <c:pt idx="14">
                  <c:v>13264</c:v>
                </c:pt>
              </c:numCache>
            </c:numRef>
          </c:val>
          <c:extLst>
            <c:ext xmlns:c16="http://schemas.microsoft.com/office/drawing/2014/chart" uri="{C3380CC4-5D6E-409C-BE32-E72D297353CC}">
              <c16:uniqueId val="{00000000-8770-4183-A4DD-FC4161B6C99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8770-4183-A4DD-FC4161B6C99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886</c:v>
                </c:pt>
                <c:pt idx="3">
                  <c:v>888</c:v>
                </c:pt>
                <c:pt idx="6">
                  <c:v>750</c:v>
                </c:pt>
                <c:pt idx="9">
                  <c:v>636</c:v>
                </c:pt>
                <c:pt idx="12">
                  <c:v>554</c:v>
                </c:pt>
              </c:numCache>
            </c:numRef>
          </c:val>
          <c:extLst>
            <c:ext xmlns:c16="http://schemas.microsoft.com/office/drawing/2014/chart" uri="{C3380CC4-5D6E-409C-BE32-E72D297353CC}">
              <c16:uniqueId val="{00000002-8770-4183-A4DD-FC4161B6C99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75</c:v>
                </c:pt>
                <c:pt idx="3">
                  <c:v>5</c:v>
                </c:pt>
                <c:pt idx="6">
                  <c:v>4</c:v>
                </c:pt>
                <c:pt idx="9">
                  <c:v>5</c:v>
                </c:pt>
                <c:pt idx="12">
                  <c:v>4</c:v>
                </c:pt>
              </c:numCache>
            </c:numRef>
          </c:val>
          <c:extLst>
            <c:ext xmlns:c16="http://schemas.microsoft.com/office/drawing/2014/chart" uri="{C3380CC4-5D6E-409C-BE32-E72D297353CC}">
              <c16:uniqueId val="{00000003-8770-4183-A4DD-FC4161B6C99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465</c:v>
                </c:pt>
                <c:pt idx="3">
                  <c:v>595</c:v>
                </c:pt>
                <c:pt idx="6">
                  <c:v>646</c:v>
                </c:pt>
                <c:pt idx="9">
                  <c:v>648</c:v>
                </c:pt>
                <c:pt idx="12">
                  <c:v>640</c:v>
                </c:pt>
              </c:numCache>
            </c:numRef>
          </c:val>
          <c:extLst>
            <c:ext xmlns:c16="http://schemas.microsoft.com/office/drawing/2014/chart" uri="{C3380CC4-5D6E-409C-BE32-E72D297353CC}">
              <c16:uniqueId val="{00000004-8770-4183-A4DD-FC4161B6C99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70-4183-A4DD-FC4161B6C99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770-4183-A4DD-FC4161B6C99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11650</c:v>
                </c:pt>
                <c:pt idx="3">
                  <c:v>12232</c:v>
                </c:pt>
                <c:pt idx="6">
                  <c:v>12600</c:v>
                </c:pt>
                <c:pt idx="9">
                  <c:v>12579</c:v>
                </c:pt>
                <c:pt idx="12">
                  <c:v>12749</c:v>
                </c:pt>
              </c:numCache>
            </c:numRef>
          </c:val>
          <c:extLst>
            <c:ext xmlns:c16="http://schemas.microsoft.com/office/drawing/2014/chart" uri="{C3380CC4-5D6E-409C-BE32-E72D297353CC}">
              <c16:uniqueId val="{00000007-8770-4183-A4DD-FC4161B6C99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-1017</c:v>
                </c:pt>
                <c:pt idx="2">
                  <c:v>#N/A</c:v>
                </c:pt>
                <c:pt idx="3">
                  <c:v>#N/A</c:v>
                </c:pt>
                <c:pt idx="4">
                  <c:v>-84</c:v>
                </c:pt>
                <c:pt idx="5">
                  <c:v>#N/A</c:v>
                </c:pt>
                <c:pt idx="6">
                  <c:v>#N/A</c:v>
                </c:pt>
                <c:pt idx="7">
                  <c:v>-266</c:v>
                </c:pt>
                <c:pt idx="8">
                  <c:v>#N/A</c:v>
                </c:pt>
                <c:pt idx="9">
                  <c:v>#N/A</c:v>
                </c:pt>
                <c:pt idx="10">
                  <c:v>120</c:v>
                </c:pt>
                <c:pt idx="11">
                  <c:v>#N/A</c:v>
                </c:pt>
                <c:pt idx="12">
                  <c:v>#N/A</c:v>
                </c:pt>
                <c:pt idx="13">
                  <c:v>683</c:v>
                </c:pt>
                <c:pt idx="14">
                  <c:v>#N/A</c:v>
                </c:pt>
              </c:numCache>
            </c:numRef>
          </c:val>
          <c:smooth val="0"/>
          <c:extLst>
            <c:ext xmlns:c16="http://schemas.microsoft.com/office/drawing/2014/chart" uri="{C3380CC4-5D6E-409C-BE32-E72D297353CC}">
              <c16:uniqueId val="{00000008-8770-4183-A4DD-FC4161B6C99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122253</c:v>
                </c:pt>
                <c:pt idx="5">
                  <c:v>124540</c:v>
                </c:pt>
                <c:pt idx="8">
                  <c:v>119332</c:v>
                </c:pt>
                <c:pt idx="11">
                  <c:v>112523</c:v>
                </c:pt>
                <c:pt idx="14">
                  <c:v>104316</c:v>
                </c:pt>
              </c:numCache>
            </c:numRef>
          </c:val>
          <c:extLst>
            <c:ext xmlns:c16="http://schemas.microsoft.com/office/drawing/2014/chart" uri="{C3380CC4-5D6E-409C-BE32-E72D297353CC}">
              <c16:uniqueId val="{00000000-634D-4DE7-9AA2-53594740DC3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40601</c:v>
                </c:pt>
                <c:pt idx="5">
                  <c:v>39756</c:v>
                </c:pt>
                <c:pt idx="8">
                  <c:v>35089</c:v>
                </c:pt>
                <c:pt idx="11">
                  <c:v>34713</c:v>
                </c:pt>
                <c:pt idx="14">
                  <c:v>34579</c:v>
                </c:pt>
              </c:numCache>
            </c:numRef>
          </c:val>
          <c:extLst>
            <c:ext xmlns:c16="http://schemas.microsoft.com/office/drawing/2014/chart" uri="{C3380CC4-5D6E-409C-BE32-E72D297353CC}">
              <c16:uniqueId val="{00000001-634D-4DE7-9AA2-53594740DC3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28219</c:v>
                </c:pt>
                <c:pt idx="5">
                  <c:v>33114</c:v>
                </c:pt>
                <c:pt idx="8">
                  <c:v>40474</c:v>
                </c:pt>
                <c:pt idx="11">
                  <c:v>47721</c:v>
                </c:pt>
                <c:pt idx="14">
                  <c:v>52517</c:v>
                </c:pt>
              </c:numCache>
            </c:numRef>
          </c:val>
          <c:extLst>
            <c:ext xmlns:c16="http://schemas.microsoft.com/office/drawing/2014/chart" uri="{C3380CC4-5D6E-409C-BE32-E72D297353CC}">
              <c16:uniqueId val="{00000002-634D-4DE7-9AA2-53594740DC3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34D-4DE7-9AA2-53594740DC3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34D-4DE7-9AA2-53594740DC3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34D-4DE7-9AA2-53594740DC3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20502</c:v>
                </c:pt>
                <c:pt idx="3">
                  <c:v>20262</c:v>
                </c:pt>
                <c:pt idx="6">
                  <c:v>20070</c:v>
                </c:pt>
                <c:pt idx="9">
                  <c:v>20296</c:v>
                </c:pt>
                <c:pt idx="12">
                  <c:v>20287</c:v>
                </c:pt>
              </c:numCache>
            </c:numRef>
          </c:val>
          <c:extLst>
            <c:ext xmlns:c16="http://schemas.microsoft.com/office/drawing/2014/chart" uri="{C3380CC4-5D6E-409C-BE32-E72D297353CC}">
              <c16:uniqueId val="{00000006-634D-4DE7-9AA2-53594740DC3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35</c:v>
                </c:pt>
                <c:pt idx="3">
                  <c:v>31</c:v>
                </c:pt>
                <c:pt idx="6">
                  <c:v>26</c:v>
                </c:pt>
                <c:pt idx="9">
                  <c:v>22</c:v>
                </c:pt>
                <c:pt idx="12">
                  <c:v>16</c:v>
                </c:pt>
              </c:numCache>
            </c:numRef>
          </c:val>
          <c:extLst>
            <c:ext xmlns:c16="http://schemas.microsoft.com/office/drawing/2014/chart" uri="{C3380CC4-5D6E-409C-BE32-E72D297353CC}">
              <c16:uniqueId val="{00000007-634D-4DE7-9AA2-53594740DC3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18581</c:v>
                </c:pt>
                <c:pt idx="3">
                  <c:v>11669</c:v>
                </c:pt>
                <c:pt idx="6">
                  <c:v>4295</c:v>
                </c:pt>
                <c:pt idx="9">
                  <c:v>4629</c:v>
                </c:pt>
                <c:pt idx="12">
                  <c:v>4628</c:v>
                </c:pt>
              </c:numCache>
            </c:numRef>
          </c:val>
          <c:extLst>
            <c:ext xmlns:c16="http://schemas.microsoft.com/office/drawing/2014/chart" uri="{C3380CC4-5D6E-409C-BE32-E72D297353CC}">
              <c16:uniqueId val="{00000008-634D-4DE7-9AA2-53594740DC3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4873</c:v>
                </c:pt>
                <c:pt idx="3">
                  <c:v>3727</c:v>
                </c:pt>
                <c:pt idx="6">
                  <c:v>2755</c:v>
                </c:pt>
                <c:pt idx="9">
                  <c:v>2010</c:v>
                </c:pt>
                <c:pt idx="12">
                  <c:v>1430</c:v>
                </c:pt>
              </c:numCache>
            </c:numRef>
          </c:val>
          <c:extLst>
            <c:ext xmlns:c16="http://schemas.microsoft.com/office/drawing/2014/chart" uri="{C3380CC4-5D6E-409C-BE32-E72D297353CC}">
              <c16:uniqueId val="{00000009-634D-4DE7-9AA2-53594740DC3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136369</c:v>
                </c:pt>
                <c:pt idx="3">
                  <c:v>140230</c:v>
                </c:pt>
                <c:pt idx="6">
                  <c:v>137707</c:v>
                </c:pt>
                <c:pt idx="9">
                  <c:v>133674</c:v>
                </c:pt>
                <c:pt idx="12">
                  <c:v>130546</c:v>
                </c:pt>
              </c:numCache>
            </c:numRef>
          </c:val>
          <c:extLst>
            <c:ext xmlns:c16="http://schemas.microsoft.com/office/drawing/2014/chart" uri="{C3380CC4-5D6E-409C-BE32-E72D297353CC}">
              <c16:uniqueId val="{0000000A-634D-4DE7-9AA2-53594740DC3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34D-4DE7-9AA2-53594740DC3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19734</c:v>
                </c:pt>
                <c:pt idx="1">
                  <c:v>24723</c:v>
                </c:pt>
                <c:pt idx="2">
                  <c:v>28442</c:v>
                </c:pt>
              </c:numCache>
            </c:numRef>
          </c:val>
          <c:extLst>
            <c:ext xmlns:c16="http://schemas.microsoft.com/office/drawing/2014/chart" uri="{C3380CC4-5D6E-409C-BE32-E72D297353CC}">
              <c16:uniqueId val="{00000000-2E6B-4E39-ACDA-7E9B39C76D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2E6B-4E39-ACDA-7E9B39C76D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15999</c:v>
                </c:pt>
                <c:pt idx="1">
                  <c:v>17491</c:v>
                </c:pt>
                <c:pt idx="2">
                  <c:v>18145</c:v>
                </c:pt>
              </c:numCache>
            </c:numRef>
          </c:val>
          <c:extLst>
            <c:ext xmlns:c16="http://schemas.microsoft.com/office/drawing/2014/chart" uri="{C3380CC4-5D6E-409C-BE32-E72D297353CC}">
              <c16:uniqueId val="{00000002-2E6B-4E39-ACDA-7E9B39C76D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公債費に準ずる債務負担行為において、学校の建替施行関連市債の一部償還終了により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億円減となったものの、一般会計等の元利償還金が臨時財政対策債等の償還進捗により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億円増となったことから、元利償還金等（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一方、算入公債費等（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）については、基準財政需要額算入額が既発債の償還終了等により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億円減となったことなどにより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以上のことから、算定上の分子は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億円になった。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2006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年度）以降、減債基金の充当対象となる満期一括償還地方債の借入は行っていない。</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将来負担額（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）は、一般会計等に係る地方債の現在高が臨時財政対策債の償還進捗などにより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億円、債務負担行為に基づく支出予定額が新総合体育館の施設整備費（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分）の償還進捗などにより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億円それぞれ減となった結果、</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37.2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一方、充当可能財源等（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）は、充当可能基金が財政調整基金及び公共施設整備保全基金等の積立により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億円増となったものの、基準財政需要額算入見込額が臨時財政対策債や公害防止事業債に係る公債費の償還実績等により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82.1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億円減となった結果、</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35.5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以上の要因により、将来負担比率の分子は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345.0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億円になった。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東京都八王子市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前年度と比較し、財政調整基金が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％）それぞれ増加し、合計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標準財政規模に対する残高は前年度の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財政収支の均衡及び財政運営の健全性を確保するため、引き続き計画的な運用に取り組む。</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公共施設整備保全基金：公園、学校などの公共施設の整備、維持及び更新</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八王子駅周辺整備基金：八王子駅周辺の整備事業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公共施設整備保全基金：今後の公共施設の維持・更新にかかる財源として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公共施設整備保全基金：中長期的な視点から公共施設の維持・更新を行い長寿命化を目指す中長期保全計画に対応するため、年度間の財政負担の平準化を図る。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億円、臨時財政対策債償還基金費分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億の増額補正分を今後の財政需要に備え積み立てた。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剰余金等を活用し積み立てを行うとともに、災害復旧、その他財源に不足が生じた場合の財源として活用する。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運用利子収入の積立のみであり、増減はない。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年度）に「八王子みどり市民債」一括償還のため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億円を取り崩して以降、満期一括償還市債がないことから運用利子収入のみを積み立てる状況が続いている。今後も利子収入のみの積み立てが見込まれる。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559,083
542,333
186.38
241,524,609
236,230,047
4,155,548
119,828,203
130,515,863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前年度と同率になった。これは、基準財政需要額において、費目新設によりこども子育て費が皆増となったほか、補正係数及び単位費用の増により高齢者保健福祉費が増となったものの、基準財政収入額におい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市内企業の好況に伴う当該年度推計基準額の増により市町村民税法人税割が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増となったことによるものである。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127000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677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109765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332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58057</xdr:rowOff>
    </xdr:from>
    <xdr:to>
      <xdr:col>11</xdr:col>
      <xdr:colOff>31750</xdr:colOff>
      <xdr:row>40</xdr:row>
      <xdr:rowOff>75293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136270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7257</xdr:rowOff>
    </xdr:from>
    <xdr:to>
      <xdr:col>7</xdr:col>
      <xdr:colOff>31750</xdr:colOff>
      <xdr:row>40</xdr:row>
      <xdr:rowOff>108857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119034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分母において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株式等譲渡所得割交付金や地方消費税交付金等の税連動交付金や、地方交付税の増加により経常一般財源が増となったものの、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分子において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給与改定や定年引上げによる退職手当の増加等により人件費が増となったほか、社会保障</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関係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費の増加により扶助費及び繰出金が増となったことによるものである。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123825</xdr:rowOff>
    </xdr:from>
    <xdr:to>
      <xdr:col>23</xdr:col>
      <xdr:colOff>133350</xdr:colOff>
      <xdr:row>65</xdr:row>
      <xdr:rowOff>28787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96625"/>
          <a:ext cx="8382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91652</xdr:rowOff>
    </xdr:from>
    <xdr:to>
      <xdr:col>19</xdr:col>
      <xdr:colOff>133350</xdr:colOff>
      <xdr:row>64</xdr:row>
      <xdr:rowOff>123825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064452"/>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51435</xdr:rowOff>
    </xdr:from>
    <xdr:to>
      <xdr:col>15</xdr:col>
      <xdr:colOff>82550</xdr:colOff>
      <xdr:row>64</xdr:row>
      <xdr:rowOff>91652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02423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51435</xdr:rowOff>
    </xdr:from>
    <xdr:to>
      <xdr:col>11</xdr:col>
      <xdr:colOff>31750</xdr:colOff>
      <xdr:row>64</xdr:row>
      <xdr:rowOff>51435</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10242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149437</xdr:rowOff>
    </xdr:from>
    <xdr:to>
      <xdr:col>23</xdr:col>
      <xdr:colOff>184150</xdr:colOff>
      <xdr:row>65</xdr:row>
      <xdr:rowOff>79587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165964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73025</xdr:rowOff>
    </xdr:from>
    <xdr:to>
      <xdr:col>19</xdr:col>
      <xdr:colOff>184150</xdr:colOff>
      <xdr:row>65</xdr:row>
      <xdr:rowOff>3175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13352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14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40852</xdr:rowOff>
    </xdr:from>
    <xdr:to>
      <xdr:col>15</xdr:col>
      <xdr:colOff>133350</xdr:colOff>
      <xdr:row>64</xdr:row>
      <xdr:rowOff>142452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152629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8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635</xdr:rowOff>
    </xdr:from>
    <xdr:to>
      <xdr:col>11</xdr:col>
      <xdr:colOff>82550</xdr:colOff>
      <xdr:row>64</xdr:row>
      <xdr:rowOff>102235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112412</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42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635</xdr:rowOff>
    </xdr:from>
    <xdr:to>
      <xdr:col>7</xdr:col>
      <xdr:colOff>31750</xdr:colOff>
      <xdr:row>64</xdr:row>
      <xdr:rowOff>102235</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112412</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742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減少した。これは、人件費において、給与改定や勤勉手当の支給に伴い、会計年度任用職員費が増となったほか、段階的な定年引上げに伴い、隔年で定年退職手当を支給する年度に当たることから一般職退職手当が増となったものの、物件費において、事業実績により新型コロナウイルス予防接種やデジタル地域通貨活用に係る経費が減となったこと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83569</xdr:rowOff>
    </xdr:from>
    <xdr:to>
      <xdr:col>23</xdr:col>
      <xdr:colOff>133350</xdr:colOff>
      <xdr:row>82</xdr:row>
      <xdr:rowOff>84091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142469"/>
          <a:ext cx="8382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84091</xdr:rowOff>
    </xdr:from>
    <xdr:to>
      <xdr:col>19</xdr:col>
      <xdr:colOff>133350</xdr:colOff>
      <xdr:row>82</xdr:row>
      <xdr:rowOff>103777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42991"/>
          <a:ext cx="889000" cy="1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125902</xdr:rowOff>
    </xdr:from>
    <xdr:to>
      <xdr:col>15</xdr:col>
      <xdr:colOff>82550</xdr:colOff>
      <xdr:row>82</xdr:row>
      <xdr:rowOff>103777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13352"/>
          <a:ext cx="889000" cy="14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8370</xdr:rowOff>
    </xdr:from>
    <xdr:to>
      <xdr:col>11</xdr:col>
      <xdr:colOff>31750</xdr:colOff>
      <xdr:row>81</xdr:row>
      <xdr:rowOff>125902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95820"/>
          <a:ext cx="889000" cy="11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32769</xdr:rowOff>
    </xdr:from>
    <xdr:to>
      <xdr:col>23</xdr:col>
      <xdr:colOff>184150</xdr:colOff>
      <xdr:row>82</xdr:row>
      <xdr:rowOff>134369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9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49296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3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33291</xdr:rowOff>
    </xdr:from>
    <xdr:to>
      <xdr:col>19</xdr:col>
      <xdr:colOff>184150</xdr:colOff>
      <xdr:row>82</xdr:row>
      <xdr:rowOff>134891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145068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61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52977</xdr:rowOff>
    </xdr:from>
    <xdr:to>
      <xdr:col>15</xdr:col>
      <xdr:colOff>133350</xdr:colOff>
      <xdr:row>82</xdr:row>
      <xdr:rowOff>154577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1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164754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8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75102</xdr:rowOff>
    </xdr:from>
    <xdr:to>
      <xdr:col>11</xdr:col>
      <xdr:colOff>82550</xdr:colOff>
      <xdr:row>82</xdr:row>
      <xdr:rowOff>5252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6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15429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3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129020</xdr:rowOff>
    </xdr:from>
    <xdr:to>
      <xdr:col>7</xdr:col>
      <xdr:colOff>31750</xdr:colOff>
      <xdr:row>81</xdr:row>
      <xdr:rowOff>59170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4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69347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1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職員の採用・退職などに伴う職員構成の変動による増要因もあったが、退職者の平均給料が高かったことが影響し、全体としては前年から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52388</xdr:rowOff>
    </xdr:from>
    <xdr:to>
      <xdr:col>81</xdr:col>
      <xdr:colOff>44450</xdr:colOff>
      <xdr:row>84</xdr:row>
      <xdr:rowOff>142875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454188"/>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127794</xdr:rowOff>
    </xdr:from>
    <xdr:to>
      <xdr:col>77</xdr:col>
      <xdr:colOff>44450</xdr:colOff>
      <xdr:row>84</xdr:row>
      <xdr:rowOff>142875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529594"/>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127794</xdr:rowOff>
    </xdr:from>
    <xdr:to>
      <xdr:col>72</xdr:col>
      <xdr:colOff>203200</xdr:colOff>
      <xdr:row>85</xdr:row>
      <xdr:rowOff>16669</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52959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16669</xdr:rowOff>
    </xdr:from>
    <xdr:to>
      <xdr:col>68</xdr:col>
      <xdr:colOff>152400</xdr:colOff>
      <xdr:row>85</xdr:row>
      <xdr:rowOff>16669</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5899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1588</xdr:rowOff>
    </xdr:from>
    <xdr:to>
      <xdr:col>81</xdr:col>
      <xdr:colOff>95250</xdr:colOff>
      <xdr:row>84</xdr:row>
      <xdr:rowOff>103188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40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18115</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24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76994</xdr:rowOff>
    </xdr:from>
    <xdr:to>
      <xdr:col>73</xdr:col>
      <xdr:colOff>44450</xdr:colOff>
      <xdr:row>85</xdr:row>
      <xdr:rowOff>7144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4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17321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247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137319</xdr:rowOff>
    </xdr:from>
    <xdr:to>
      <xdr:col>68</xdr:col>
      <xdr:colOff>203200</xdr:colOff>
      <xdr:row>85</xdr:row>
      <xdr:rowOff>67469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53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77646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3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137319</xdr:rowOff>
    </xdr:from>
    <xdr:to>
      <xdr:col>64</xdr:col>
      <xdr:colOff>152400</xdr:colOff>
      <xdr:row>85</xdr:row>
      <xdr:rowOff>67469</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53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77646</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3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剪定枝収集運搬手法の見直しや給食調理業務の委託化などの合理化・効率化、新型コロナウイルス感染症に係る業務や給食センター整備業務の収束などにより、職員を減員した。一方で、子育て施策の充実や生活困窮者支援の体制強化、新設した学校給食センターなどに必要な職員を配置した。その結果、前年度と比較して、職員減員率が人口減少率を上回ったため、指標は微減している。今後も定数管理計画に基づき、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年度）の職員数を基準に、人口に対する職員規模を維持することを前提に、適切な定数管理を行っていく。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57</xdr:row>
      <xdr:rowOff>108857</xdr:rowOff>
    </xdr:from>
    <xdr:to>
      <xdr:col>81</xdr:col>
      <xdr:colOff>44450</xdr:colOff>
      <xdr:row>57</xdr:row>
      <xdr:rowOff>115751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9881507"/>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57</xdr:row>
      <xdr:rowOff>112304</xdr:rowOff>
    </xdr:from>
    <xdr:to>
      <xdr:col>77</xdr:col>
      <xdr:colOff>44450</xdr:colOff>
      <xdr:row>57</xdr:row>
      <xdr:rowOff>115751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988495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57</xdr:row>
      <xdr:rowOff>88174</xdr:rowOff>
    </xdr:from>
    <xdr:to>
      <xdr:col>72</xdr:col>
      <xdr:colOff>203200</xdr:colOff>
      <xdr:row>57</xdr:row>
      <xdr:rowOff>112304</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986082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57</xdr:row>
      <xdr:rowOff>88174</xdr:rowOff>
    </xdr:from>
    <xdr:to>
      <xdr:col>68</xdr:col>
      <xdr:colOff>152400</xdr:colOff>
      <xdr:row>57</xdr:row>
      <xdr:rowOff>88174</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98608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58057</xdr:rowOff>
    </xdr:from>
    <xdr:to>
      <xdr:col>81</xdr:col>
      <xdr:colOff>95250</xdr:colOff>
      <xdr:row>57</xdr:row>
      <xdr:rowOff>159657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983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56</xdr:row>
      <xdr:rowOff>150784</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9751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64951</xdr:rowOff>
    </xdr:from>
    <xdr:to>
      <xdr:col>77</xdr:col>
      <xdr:colOff>95250</xdr:colOff>
      <xdr:row>57</xdr:row>
      <xdr:rowOff>166551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983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5278</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606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61504</xdr:rowOff>
    </xdr:from>
    <xdr:to>
      <xdr:col>73</xdr:col>
      <xdr:colOff>44450</xdr:colOff>
      <xdr:row>57</xdr:row>
      <xdr:rowOff>163104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983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1831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60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37374</xdr:rowOff>
    </xdr:from>
    <xdr:to>
      <xdr:col>68</xdr:col>
      <xdr:colOff>203200</xdr:colOff>
      <xdr:row>57</xdr:row>
      <xdr:rowOff>138974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981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55</xdr:row>
      <xdr:rowOff>149151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57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37374</xdr:rowOff>
    </xdr:from>
    <xdr:to>
      <xdr:col>64</xdr:col>
      <xdr:colOff>152400</xdr:colOff>
      <xdr:row>57</xdr:row>
      <xdr:rowOff>138974</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981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55</xdr:row>
      <xdr:rowOff>149151</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57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ポイント増加した。これは、臨時財政対策債等の償還進捗により元利償還金が増加したこと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に加え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、都市計画整備事業の進捗や多摩ニュータウン関連施設整備事業の一部償還終了等により特定財源が減少したほか、既発債の償還終了により基準財政需要額算入額が減少したことによるものである。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75777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58283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35560</xdr:rowOff>
    </xdr:from>
    <xdr:to>
      <xdr:col>77</xdr:col>
      <xdr:colOff>44450</xdr:colOff>
      <xdr:row>38</xdr:row>
      <xdr:rowOff>67733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5506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19473</xdr:rowOff>
    </xdr:from>
    <xdr:to>
      <xdr:col>72</xdr:col>
      <xdr:colOff>203200</xdr:colOff>
      <xdr:row>38</xdr:row>
      <xdr:rowOff>35560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53457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166794</xdr:rowOff>
    </xdr:from>
    <xdr:to>
      <xdr:col>68</xdr:col>
      <xdr:colOff>152400</xdr:colOff>
      <xdr:row>38</xdr:row>
      <xdr:rowOff>19473</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24977</xdr:rowOff>
    </xdr:from>
    <xdr:to>
      <xdr:col>81</xdr:col>
      <xdr:colOff>95250</xdr:colOff>
      <xdr:row>38</xdr:row>
      <xdr:rowOff>126577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54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41504</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38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156210</xdr:rowOff>
    </xdr:from>
    <xdr:to>
      <xdr:col>73</xdr:col>
      <xdr:colOff>44450</xdr:colOff>
      <xdr:row>38</xdr:row>
      <xdr:rowOff>86360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96537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140123</xdr:rowOff>
    </xdr:from>
    <xdr:to>
      <xdr:col>68</xdr:col>
      <xdr:colOff>203200</xdr:colOff>
      <xdr:row>38</xdr:row>
      <xdr:rowOff>70273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80450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115993</xdr:rowOff>
    </xdr:from>
    <xdr:to>
      <xdr:col>64</xdr:col>
      <xdr:colOff>152400</xdr:colOff>
      <xdr:row>38</xdr:row>
      <xdr:rowOff>46143</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56320</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市債現在高の減により将来負担額が減少したほか、財政調整基金及び公共施設整備保全基金の積立により充当可能財源が増加したことにより、計算結果が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％以下となったため、「－」となった。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559,083
542,333
186.38
241,524,609
236,230,047
4,155,548
119,828,203
130,515,863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ポイント上昇した。これは、</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給与改定や勤勉手当の支給に伴い、会計年度任用職員費が増となったほか、段階的な定年引上げに伴い、隔年で定年退職手当を支給する年度に当たることから一般職退職手当が増となった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ことなどによるものである。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629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35</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62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130810</xdr:rowOff>
    </xdr:from>
    <xdr:to>
      <xdr:col>15</xdr:col>
      <xdr:colOff>98425</xdr:colOff>
      <xdr:row>35</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31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168910</xdr:rowOff>
    </xdr:from>
    <xdr:to>
      <xdr:col>11</xdr:col>
      <xdr:colOff>9525</xdr:colOff>
      <xdr:row>36</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102870</xdr:rowOff>
    </xdr:from>
    <xdr:to>
      <xdr:col>24</xdr:col>
      <xdr:colOff>76200</xdr:colOff>
      <xdr:row>36</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119397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11430</xdr:rowOff>
    </xdr:from>
    <xdr:to>
      <xdr:col>20</xdr:col>
      <xdr:colOff>38100</xdr:colOff>
      <xdr:row>35</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123207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前年度と同率となった。これは、予防接種が帯状疱疹ワクチン接種に係る自己負担額の軽減等により増と</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なる一方で、分母である経常経費一般財源も同様に伸びていることによるもの。</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58420</xdr:rowOff>
    </xdr:from>
    <xdr:to>
      <xdr:col>82</xdr:col>
      <xdr:colOff>107950</xdr:colOff>
      <xdr:row>18</xdr:row>
      <xdr:rowOff>58420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144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119397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27940</xdr:rowOff>
    </xdr:from>
    <xdr:to>
      <xdr:col>78</xdr:col>
      <xdr:colOff>69850</xdr:colOff>
      <xdr:row>18</xdr:row>
      <xdr:rowOff>58420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14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77470</xdr:rowOff>
    </xdr:from>
    <xdr:to>
      <xdr:col>73</xdr:col>
      <xdr:colOff>180975</xdr:colOff>
      <xdr:row>18</xdr:row>
      <xdr:rowOff>27940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921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31750</xdr:rowOff>
    </xdr:from>
    <xdr:to>
      <xdr:col>69</xdr:col>
      <xdr:colOff>92075</xdr:colOff>
      <xdr:row>17</xdr:row>
      <xdr:rowOff>77470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46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xdr:rowOff>
    </xdr:from>
    <xdr:to>
      <xdr:col>82</xdr:col>
      <xdr:colOff>158750</xdr:colOff>
      <xdr:row>18</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151147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xdr:rowOff>
    </xdr:from>
    <xdr:to>
      <xdr:col>78</xdr:col>
      <xdr:colOff>120650</xdr:colOff>
      <xdr:row>18</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93997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8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148590</xdr:rowOff>
    </xdr:from>
    <xdr:to>
      <xdr:col>74</xdr:col>
      <xdr:colOff>31750</xdr:colOff>
      <xdr:row>18</xdr:row>
      <xdr:rowOff>78740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6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63517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26670</xdr:rowOff>
    </xdr:from>
    <xdr:to>
      <xdr:col>69</xdr:col>
      <xdr:colOff>142875</xdr:colOff>
      <xdr:row>17</xdr:row>
      <xdr:rowOff>128270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92727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ポイント上昇した。これは、障害者自立支援給付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がサービス利用者の増により増となったほか、制度改正に伴い児童手当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が増となったことなどによるものである。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63500</xdr:rowOff>
    </xdr:from>
    <xdr:to>
      <xdr:col>24</xdr:col>
      <xdr:colOff>25400</xdr:colOff>
      <xdr:row>60</xdr:row>
      <xdr:rowOff>139700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50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146050</xdr:rowOff>
    </xdr:from>
    <xdr:to>
      <xdr:col>19</xdr:col>
      <xdr:colOff>187325</xdr:colOff>
      <xdr:row>60</xdr:row>
      <xdr:rowOff>63500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61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146050</xdr:rowOff>
    </xdr:from>
    <xdr:to>
      <xdr:col>15</xdr:col>
      <xdr:colOff>98425</xdr:colOff>
      <xdr:row>60</xdr:row>
      <xdr:rowOff>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61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158750</xdr:rowOff>
    </xdr:from>
    <xdr:to>
      <xdr:col>11</xdr:col>
      <xdr:colOff>9525</xdr:colOff>
      <xdr:row>60</xdr:row>
      <xdr:rowOff>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27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88900</xdr:rowOff>
    </xdr:from>
    <xdr:to>
      <xdr:col>24</xdr:col>
      <xdr:colOff>76200</xdr:colOff>
      <xdr:row>61</xdr:row>
      <xdr:rowOff>19050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60977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12700</xdr:rowOff>
    </xdr:from>
    <xdr:to>
      <xdr:col>20</xdr:col>
      <xdr:colOff>38100</xdr:colOff>
      <xdr:row>60</xdr:row>
      <xdr:rowOff>114300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99077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8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95250</xdr:rowOff>
    </xdr:from>
    <xdr:to>
      <xdr:col>15</xdr:col>
      <xdr:colOff>149225</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120650</xdr:rowOff>
    </xdr:from>
    <xdr:to>
      <xdr:col>11</xdr:col>
      <xdr:colOff>60325</xdr:colOff>
      <xdr:row>60</xdr:row>
      <xdr:rowOff>50800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107950</xdr:rowOff>
    </xdr:from>
    <xdr:to>
      <xdr:col>6</xdr:col>
      <xdr:colOff>171450</xdr:colOff>
      <xdr:row>60</xdr:row>
      <xdr:rowOff>38100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22877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繰出金において、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介護保険特別会計及び後期高齢者医療特別会計への繰出金が増となったことなどによるものである。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57150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473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114300</xdr:rowOff>
    </xdr:from>
    <xdr:to>
      <xdr:col>78</xdr:col>
      <xdr:colOff>69850</xdr:colOff>
      <xdr:row>59</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58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63500</xdr:rowOff>
    </xdr:from>
    <xdr:to>
      <xdr:col>73</xdr:col>
      <xdr:colOff>180975</xdr:colOff>
      <xdr:row>58</xdr:row>
      <xdr:rowOff>114300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07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63500</xdr:rowOff>
    </xdr:from>
    <xdr:to>
      <xdr:col>69</xdr:col>
      <xdr:colOff>92075</xdr:colOff>
      <xdr:row>59</xdr:row>
      <xdr:rowOff>19050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0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6350</xdr:rowOff>
    </xdr:from>
    <xdr:to>
      <xdr:col>82</xdr:col>
      <xdr:colOff>158750</xdr:colOff>
      <xdr:row>59</xdr:row>
      <xdr:rowOff>107950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63500</xdr:rowOff>
    </xdr:from>
    <xdr:to>
      <xdr:col>74</xdr:col>
      <xdr:colOff>31750</xdr:colOff>
      <xdr:row>58</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12700</xdr:rowOff>
    </xdr:from>
    <xdr:to>
      <xdr:col>69</xdr:col>
      <xdr:colOff>142875</xdr:colOff>
      <xdr:row>58</xdr:row>
      <xdr:rowOff>114300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99077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前年度と同率となった。これは、</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給食運営費が小・中学校の給食費無償化の開始により増と</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なる一方で、分母である経常経費一般財源も同様に伸びていることによるもの。</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8128</xdr:rowOff>
    </xdr:from>
    <xdr:to>
      <xdr:col>82</xdr:col>
      <xdr:colOff>107950</xdr:colOff>
      <xdr:row>34</xdr:row>
      <xdr:rowOff>8128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837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8128</xdr:rowOff>
    </xdr:from>
    <xdr:to>
      <xdr:col>78</xdr:col>
      <xdr:colOff>69850</xdr:colOff>
      <xdr:row>34</xdr:row>
      <xdr:rowOff>26416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8374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26416</xdr:rowOff>
    </xdr:from>
    <xdr:to>
      <xdr:col>73</xdr:col>
      <xdr:colOff>180975</xdr:colOff>
      <xdr:row>34</xdr:row>
      <xdr:rowOff>62992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557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62992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8648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128778</xdr:rowOff>
    </xdr:from>
    <xdr:to>
      <xdr:col>82</xdr:col>
      <xdr:colOff>158750</xdr:colOff>
      <xdr:row>34</xdr:row>
      <xdr:rowOff>58928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145305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3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128778</xdr:rowOff>
    </xdr:from>
    <xdr:to>
      <xdr:col>78</xdr:col>
      <xdr:colOff>120650</xdr:colOff>
      <xdr:row>34</xdr:row>
      <xdr:rowOff>58928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69105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55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147066</xdr:rowOff>
    </xdr:from>
    <xdr:to>
      <xdr:col>74</xdr:col>
      <xdr:colOff>31750</xdr:colOff>
      <xdr:row>34</xdr:row>
      <xdr:rowOff>77216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87393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7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xdr:rowOff>
    </xdr:from>
    <xdr:to>
      <xdr:col>69</xdr:col>
      <xdr:colOff>142875</xdr:colOff>
      <xdr:row>34</xdr:row>
      <xdr:rowOff>113792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123969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ポイント減少した。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元金償還額が増となったものの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分母である経常経費充当一般財源の伸び率がそれを上回ったことによるもの。</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62230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9133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62230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913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46990</xdr:rowOff>
    </xdr:from>
    <xdr:to>
      <xdr:col>15</xdr:col>
      <xdr:colOff>98425</xdr:colOff>
      <xdr:row>75</xdr:row>
      <xdr:rowOff>54610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905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24130</xdr:rowOff>
    </xdr:from>
    <xdr:to>
      <xdr:col>11</xdr:col>
      <xdr:colOff>9525</xdr:colOff>
      <xdr:row>75</xdr:row>
      <xdr:rowOff>46990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28828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11430</xdr:rowOff>
    </xdr:from>
    <xdr:to>
      <xdr:col>20</xdr:col>
      <xdr:colOff>38100</xdr:colOff>
      <xdr:row>75</xdr:row>
      <xdr:rowOff>113030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123207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63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144780</xdr:rowOff>
    </xdr:from>
    <xdr:to>
      <xdr:col>6</xdr:col>
      <xdr:colOff>171450</xdr:colOff>
      <xdr:row>75</xdr:row>
      <xdr:rowOff>74930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85107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給与改定及び退職手当の増により、人</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件費が増となったほか、社会保障</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関係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費の増加により扶助費及び繰出金が増となったこと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130811</xdr:rowOff>
    </xdr:from>
    <xdr:to>
      <xdr:col>82</xdr:col>
      <xdr:colOff>107950</xdr:colOff>
      <xdr:row>77</xdr:row>
      <xdr:rowOff>35561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16101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104139</xdr:rowOff>
    </xdr:from>
    <xdr:to>
      <xdr:col>78</xdr:col>
      <xdr:colOff>69850</xdr:colOff>
      <xdr:row>76</xdr:row>
      <xdr:rowOff>130811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1343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21607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69850</xdr:rowOff>
    </xdr:from>
    <xdr:to>
      <xdr:col>73</xdr:col>
      <xdr:colOff>180975</xdr:colOff>
      <xdr:row>76</xdr:row>
      <xdr:rowOff>104139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1000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151147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69850</xdr:rowOff>
    </xdr:from>
    <xdr:to>
      <xdr:col>69</xdr:col>
      <xdr:colOff>92075</xdr:colOff>
      <xdr:row>76</xdr:row>
      <xdr:rowOff>81280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1000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156211</xdr:rowOff>
    </xdr:from>
    <xdr:to>
      <xdr:col>82</xdr:col>
      <xdr:colOff>158750</xdr:colOff>
      <xdr:row>77</xdr:row>
      <xdr:rowOff>86361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128288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80011</xdr:rowOff>
    </xdr:from>
    <xdr:to>
      <xdr:col>78</xdr:col>
      <xdr:colOff>120650</xdr:colOff>
      <xdr:row>77</xdr:row>
      <xdr:rowOff>10161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1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20337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87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53339</xdr:rowOff>
    </xdr:from>
    <xdr:to>
      <xdr:col>74</xdr:col>
      <xdr:colOff>31750</xdr:colOff>
      <xdr:row>76</xdr:row>
      <xdr:rowOff>154939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165117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19050</xdr:rowOff>
    </xdr:from>
    <xdr:to>
      <xdr:col>69</xdr:col>
      <xdr:colOff>142875</xdr:colOff>
      <xdr:row>76</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41508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46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31331</xdr:rowOff>
    </xdr:from>
    <xdr:to>
      <xdr:col>29</xdr:col>
      <xdr:colOff>127000</xdr:colOff>
      <xdr:row>19</xdr:row>
      <xdr:rowOff>154965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36506"/>
          <a:ext cx="647700" cy="1236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154965</xdr:rowOff>
    </xdr:from>
    <xdr:to>
      <xdr:col>26</xdr:col>
      <xdr:colOff>50800</xdr:colOff>
      <xdr:row>20</xdr:row>
      <xdr:rowOff>28626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60140"/>
          <a:ext cx="698500" cy="45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28626</xdr:rowOff>
    </xdr:from>
    <xdr:to>
      <xdr:col>22</xdr:col>
      <xdr:colOff>114300</xdr:colOff>
      <xdr:row>20</xdr:row>
      <xdr:rowOff>59068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05251"/>
          <a:ext cx="698500" cy="30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57582</xdr:rowOff>
    </xdr:from>
    <xdr:to>
      <xdr:col>18</xdr:col>
      <xdr:colOff>177800</xdr:colOff>
      <xdr:row>20</xdr:row>
      <xdr:rowOff>59068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534207"/>
          <a:ext cx="698500" cy="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151981</xdr:rowOff>
    </xdr:from>
    <xdr:to>
      <xdr:col>29</xdr:col>
      <xdr:colOff>177800</xdr:colOff>
      <xdr:row>19</xdr:row>
      <xdr:rowOff>82131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85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60558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94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104165</xdr:rowOff>
    </xdr:from>
    <xdr:to>
      <xdr:col>26</xdr:col>
      <xdr:colOff>101600</xdr:colOff>
      <xdr:row>20</xdr:row>
      <xdr:rowOff>34315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09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19092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9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149276</xdr:rowOff>
    </xdr:from>
    <xdr:to>
      <xdr:col>22</xdr:col>
      <xdr:colOff>165100</xdr:colOff>
      <xdr:row>20</xdr:row>
      <xdr:rowOff>79426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54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64203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4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8268</xdr:rowOff>
    </xdr:from>
    <xdr:to>
      <xdr:col>19</xdr:col>
      <xdr:colOff>38100</xdr:colOff>
      <xdr:row>20</xdr:row>
      <xdr:rowOff>109868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84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94645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7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6782</xdr:rowOff>
    </xdr:from>
    <xdr:to>
      <xdr:col>15</xdr:col>
      <xdr:colOff>101600</xdr:colOff>
      <xdr:row>20</xdr:row>
      <xdr:rowOff>108382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83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93159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6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4280</xdr:rowOff>
    </xdr:from>
    <xdr:to>
      <xdr:col>29</xdr:col>
      <xdr:colOff>127000</xdr:colOff>
      <xdr:row>37</xdr:row>
      <xdr:rowOff>42646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28980"/>
          <a:ext cx="647700" cy="38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42646</xdr:rowOff>
    </xdr:from>
    <xdr:to>
      <xdr:col>26</xdr:col>
      <xdr:colOff>50800</xdr:colOff>
      <xdr:row>37</xdr:row>
      <xdr:rowOff>68745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67346"/>
          <a:ext cx="698500" cy="26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56515</xdr:rowOff>
    </xdr:from>
    <xdr:to>
      <xdr:col>22</xdr:col>
      <xdr:colOff>114300</xdr:colOff>
      <xdr:row>37</xdr:row>
      <xdr:rowOff>68745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81215"/>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56515</xdr:rowOff>
    </xdr:from>
    <xdr:to>
      <xdr:col>18</xdr:col>
      <xdr:colOff>177800</xdr:colOff>
      <xdr:row>37</xdr:row>
      <xdr:rowOff>119647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81215"/>
          <a:ext cx="698500" cy="63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124930</xdr:rowOff>
    </xdr:from>
    <xdr:to>
      <xdr:col>29</xdr:col>
      <xdr:colOff>177800</xdr:colOff>
      <xdr:row>37</xdr:row>
      <xdr:rowOff>55080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8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97007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50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163296</xdr:rowOff>
    </xdr:from>
    <xdr:to>
      <xdr:col>26</xdr:col>
      <xdr:colOff>101600</xdr:colOff>
      <xdr:row>37</xdr:row>
      <xdr:rowOff>93446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16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78223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02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17945</xdr:rowOff>
    </xdr:from>
    <xdr:to>
      <xdr:col>22</xdr:col>
      <xdr:colOff>165100</xdr:colOff>
      <xdr:row>37</xdr:row>
      <xdr:rowOff>119545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4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104322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2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5715</xdr:rowOff>
    </xdr:from>
    <xdr:to>
      <xdr:col>19</xdr:col>
      <xdr:colOff>38100</xdr:colOff>
      <xdr:row>37</xdr:row>
      <xdr:rowOff>107315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30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92092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1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68847</xdr:rowOff>
    </xdr:from>
    <xdr:to>
      <xdr:col>15</xdr:col>
      <xdr:colOff>101600</xdr:colOff>
      <xdr:row>37</xdr:row>
      <xdr:rowOff>170447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9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155224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7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559,083
542,333
186.38
241,524,609
236,230,047
4,155,548
119,828,203
130,515,863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116742</xdr:rowOff>
    </xdr:from>
    <xdr:to>
      <xdr:col>24</xdr:col>
      <xdr:colOff>63500</xdr:colOff>
      <xdr:row>39</xdr:row>
      <xdr:rowOff>100381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631842"/>
          <a:ext cx="838200" cy="15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98846</xdr:rowOff>
    </xdr:from>
    <xdr:to>
      <xdr:col>19</xdr:col>
      <xdr:colOff>177800</xdr:colOff>
      <xdr:row>39</xdr:row>
      <xdr:rowOff>100381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785396"/>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90094</xdr:rowOff>
    </xdr:from>
    <xdr:to>
      <xdr:col>15</xdr:col>
      <xdr:colOff>50800</xdr:colOff>
      <xdr:row>39</xdr:row>
      <xdr:rowOff>98846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776644"/>
          <a:ext cx="889000" cy="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90094</xdr:rowOff>
    </xdr:from>
    <xdr:to>
      <xdr:col>10</xdr:col>
      <xdr:colOff>114300</xdr:colOff>
      <xdr:row>39</xdr:row>
      <xdr:rowOff>109198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776644"/>
          <a:ext cx="889000" cy="19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65942</xdr:rowOff>
    </xdr:from>
    <xdr:to>
      <xdr:col>24</xdr:col>
      <xdr:colOff>114300</xdr:colOff>
      <xdr:row>38</xdr:row>
      <xdr:rowOff>167542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58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152319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9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49581</xdr:rowOff>
    </xdr:from>
    <xdr:to>
      <xdr:col>20</xdr:col>
      <xdr:colOff>38100</xdr:colOff>
      <xdr:row>39</xdr:row>
      <xdr:rowOff>151181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73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142308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82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48046</xdr:rowOff>
    </xdr:from>
    <xdr:to>
      <xdr:col>15</xdr:col>
      <xdr:colOff>101600</xdr:colOff>
      <xdr:row>39</xdr:row>
      <xdr:rowOff>149646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73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140773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82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39294</xdr:rowOff>
    </xdr:from>
    <xdr:to>
      <xdr:col>10</xdr:col>
      <xdr:colOff>165100</xdr:colOff>
      <xdr:row>39</xdr:row>
      <xdr:rowOff>140894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72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132021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81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58398</xdr:rowOff>
    </xdr:from>
    <xdr:to>
      <xdr:col>6</xdr:col>
      <xdr:colOff>38100</xdr:colOff>
      <xdr:row>39</xdr:row>
      <xdr:rowOff>159998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74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151125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83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153559</xdr:rowOff>
    </xdr:from>
    <xdr:to>
      <xdr:col>24</xdr:col>
      <xdr:colOff>63500</xdr:colOff>
      <xdr:row>56</xdr:row>
      <xdr:rowOff>76950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3797300" y="9583309"/>
          <a:ext cx="838200" cy="9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88779</xdr:rowOff>
    </xdr:from>
    <xdr:to>
      <xdr:col>19</xdr:col>
      <xdr:colOff>177800</xdr:colOff>
      <xdr:row>55</xdr:row>
      <xdr:rowOff>153559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518529"/>
          <a:ext cx="889000" cy="6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98017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69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88779</xdr:rowOff>
    </xdr:from>
    <xdr:to>
      <xdr:col>15</xdr:col>
      <xdr:colOff>50800</xdr:colOff>
      <xdr:row>56</xdr:row>
      <xdr:rowOff>110639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518529"/>
          <a:ext cx="889000" cy="19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110639</xdr:rowOff>
    </xdr:from>
    <xdr:to>
      <xdr:col>10</xdr:col>
      <xdr:colOff>114300</xdr:colOff>
      <xdr:row>57</xdr:row>
      <xdr:rowOff>107610</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11839"/>
          <a:ext cx="889000" cy="16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26150</xdr:rowOff>
    </xdr:from>
    <xdr:to>
      <xdr:col>24</xdr:col>
      <xdr:colOff>114300</xdr:colOff>
      <xdr:row>56</xdr:row>
      <xdr:rowOff>127750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6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4577</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0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102759</xdr:rowOff>
    </xdr:from>
    <xdr:to>
      <xdr:col>20</xdr:col>
      <xdr:colOff>38100</xdr:colOff>
      <xdr:row>56</xdr:row>
      <xdr:rowOff>32909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53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49436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30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37979</xdr:rowOff>
    </xdr:from>
    <xdr:to>
      <xdr:col>15</xdr:col>
      <xdr:colOff>101600</xdr:colOff>
      <xdr:row>55</xdr:row>
      <xdr:rowOff>139579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46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130706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56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59839</xdr:rowOff>
    </xdr:from>
    <xdr:to>
      <xdr:col>10</xdr:col>
      <xdr:colOff>165100</xdr:colOff>
      <xdr:row>56</xdr:row>
      <xdr:rowOff>161439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6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152566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5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56810</xdr:rowOff>
    </xdr:from>
    <xdr:to>
      <xdr:col>6</xdr:col>
      <xdr:colOff>38100</xdr:colOff>
      <xdr:row>57</xdr:row>
      <xdr:rowOff>158410</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82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149537</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92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118075</xdr:rowOff>
    </xdr:from>
    <xdr:to>
      <xdr:col>24</xdr:col>
      <xdr:colOff>63500</xdr:colOff>
      <xdr:row>77</xdr:row>
      <xdr:rowOff>127081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19725"/>
          <a:ext cx="83820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127081</xdr:rowOff>
    </xdr:from>
    <xdr:to>
      <xdr:col>19</xdr:col>
      <xdr:colOff>177800</xdr:colOff>
      <xdr:row>77</xdr:row>
      <xdr:rowOff>135173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328731"/>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135173</xdr:rowOff>
    </xdr:from>
    <xdr:to>
      <xdr:col>15</xdr:col>
      <xdr:colOff>50800</xdr:colOff>
      <xdr:row>77</xdr:row>
      <xdr:rowOff>136728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36823"/>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125161</xdr:rowOff>
    </xdr:from>
    <xdr:to>
      <xdr:col>10</xdr:col>
      <xdr:colOff>114300</xdr:colOff>
      <xdr:row>77</xdr:row>
      <xdr:rowOff>136728</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326811"/>
          <a:ext cx="889000" cy="1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67275</xdr:rowOff>
    </xdr:from>
    <xdr:to>
      <xdr:col>24</xdr:col>
      <xdr:colOff>114300</xdr:colOff>
      <xdr:row>77</xdr:row>
      <xdr:rowOff>168875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6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45702</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4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76281</xdr:rowOff>
    </xdr:from>
    <xdr:to>
      <xdr:col>20</xdr:col>
      <xdr:colOff>38100</xdr:colOff>
      <xdr:row>78</xdr:row>
      <xdr:rowOff>6431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7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169008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37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84373</xdr:rowOff>
    </xdr:from>
    <xdr:to>
      <xdr:col>15</xdr:col>
      <xdr:colOff>101600</xdr:colOff>
      <xdr:row>78</xdr:row>
      <xdr:rowOff>14523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8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5650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37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85928</xdr:rowOff>
    </xdr:from>
    <xdr:to>
      <xdr:col>10</xdr:col>
      <xdr:colOff>165100</xdr:colOff>
      <xdr:row>78</xdr:row>
      <xdr:rowOff>16078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7205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38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74361</xdr:rowOff>
    </xdr:from>
    <xdr:to>
      <xdr:col>6</xdr:col>
      <xdr:colOff>38100</xdr:colOff>
      <xdr:row>78</xdr:row>
      <xdr:rowOff>4511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7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167088</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36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38224</xdr:rowOff>
    </xdr:from>
    <xdr:to>
      <xdr:col>24</xdr:col>
      <xdr:colOff>63500</xdr:colOff>
      <xdr:row>95</xdr:row>
      <xdr:rowOff>147309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325974"/>
          <a:ext cx="838200" cy="10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147309</xdr:rowOff>
    </xdr:from>
    <xdr:to>
      <xdr:col>19</xdr:col>
      <xdr:colOff>177800</xdr:colOff>
      <xdr:row>96</xdr:row>
      <xdr:rowOff>15701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435059"/>
          <a:ext cx="889000" cy="3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139928</xdr:rowOff>
    </xdr:from>
    <xdr:to>
      <xdr:col>15</xdr:col>
      <xdr:colOff>50800</xdr:colOff>
      <xdr:row>96</xdr:row>
      <xdr:rowOff>15701</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427678"/>
          <a:ext cx="889000" cy="4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139928</xdr:rowOff>
    </xdr:from>
    <xdr:to>
      <xdr:col>10</xdr:col>
      <xdr:colOff>114300</xdr:colOff>
      <xdr:row>97</xdr:row>
      <xdr:rowOff>24301</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427678"/>
          <a:ext cx="889000" cy="22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158874</xdr:rowOff>
    </xdr:from>
    <xdr:to>
      <xdr:col>24</xdr:col>
      <xdr:colOff>114300</xdr:colOff>
      <xdr:row>95</xdr:row>
      <xdr:rowOff>89024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27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10301</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126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96509</xdr:rowOff>
    </xdr:from>
    <xdr:to>
      <xdr:col>20</xdr:col>
      <xdr:colOff>38100</xdr:colOff>
      <xdr:row>96</xdr:row>
      <xdr:rowOff>26659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38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43186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1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136351</xdr:rowOff>
    </xdr:from>
    <xdr:to>
      <xdr:col>15</xdr:col>
      <xdr:colOff>101600</xdr:colOff>
      <xdr:row>96</xdr:row>
      <xdr:rowOff>66501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4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83028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19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89128</xdr:rowOff>
    </xdr:from>
    <xdr:to>
      <xdr:col>10</xdr:col>
      <xdr:colOff>165100</xdr:colOff>
      <xdr:row>96</xdr:row>
      <xdr:rowOff>19278</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3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35805</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15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6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91628</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37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76214</xdr:rowOff>
    </xdr:from>
    <xdr:to>
      <xdr:col>55</xdr:col>
      <xdr:colOff>0</xdr:colOff>
      <xdr:row>37</xdr:row>
      <xdr:rowOff>85173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419864"/>
          <a:ext cx="838200" cy="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55183</xdr:rowOff>
    </xdr:from>
    <xdr:to>
      <xdr:col>50</xdr:col>
      <xdr:colOff>114300</xdr:colOff>
      <xdr:row>37</xdr:row>
      <xdr:rowOff>85173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98833"/>
          <a:ext cx="889000" cy="2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55183</xdr:rowOff>
    </xdr:from>
    <xdr:to>
      <xdr:col>45</xdr:col>
      <xdr:colOff>177800</xdr:colOff>
      <xdr:row>37</xdr:row>
      <xdr:rowOff>88798</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398833"/>
          <a:ext cx="889000" cy="3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6502</xdr:rowOff>
    </xdr:from>
    <xdr:to>
      <xdr:col>41</xdr:col>
      <xdr:colOff>50800</xdr:colOff>
      <xdr:row>37</xdr:row>
      <xdr:rowOff>88798</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21452"/>
          <a:ext cx="889000" cy="111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25414</xdr:rowOff>
    </xdr:from>
    <xdr:to>
      <xdr:col>55</xdr:col>
      <xdr:colOff>50800</xdr:colOff>
      <xdr:row>37</xdr:row>
      <xdr:rowOff>127014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36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3841</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4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34373</xdr:rowOff>
    </xdr:from>
    <xdr:to>
      <xdr:col>50</xdr:col>
      <xdr:colOff>165100</xdr:colOff>
      <xdr:row>37</xdr:row>
      <xdr:rowOff>135973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7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127100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7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4383</xdr:rowOff>
    </xdr:from>
    <xdr:to>
      <xdr:col>46</xdr:col>
      <xdr:colOff>38100</xdr:colOff>
      <xdr:row>37</xdr:row>
      <xdr:rowOff>105983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34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97110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44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37998</xdr:rowOff>
    </xdr:from>
    <xdr:to>
      <xdr:col>41</xdr:col>
      <xdr:colOff>101600</xdr:colOff>
      <xdr:row>37</xdr:row>
      <xdr:rowOff>139598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3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130725</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47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127152</xdr:rowOff>
    </xdr:from>
    <xdr:to>
      <xdr:col>36</xdr:col>
      <xdr:colOff>165100</xdr:colOff>
      <xdr:row>31</xdr:row>
      <xdr:rowOff>57302</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27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48429</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3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20313</xdr:rowOff>
    </xdr:from>
    <xdr:to>
      <xdr:col>55</xdr:col>
      <xdr:colOff>0</xdr:colOff>
      <xdr:row>57</xdr:row>
      <xdr:rowOff>128651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92963"/>
          <a:ext cx="838200" cy="10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128651</xdr:rowOff>
    </xdr:from>
    <xdr:to>
      <xdr:col>50</xdr:col>
      <xdr:colOff>114300</xdr:colOff>
      <xdr:row>57</xdr:row>
      <xdr:rowOff>142062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901301"/>
          <a:ext cx="889000" cy="1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39268</xdr:rowOff>
    </xdr:from>
    <xdr:to>
      <xdr:col>45</xdr:col>
      <xdr:colOff>177800</xdr:colOff>
      <xdr:row>57</xdr:row>
      <xdr:rowOff>142062</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469018"/>
          <a:ext cx="889000" cy="445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39268</xdr:rowOff>
    </xdr:from>
    <xdr:to>
      <xdr:col>41</xdr:col>
      <xdr:colOff>50800</xdr:colOff>
      <xdr:row>57</xdr:row>
      <xdr:rowOff>116592</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469018"/>
          <a:ext cx="889000" cy="42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65327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66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140963</xdr:rowOff>
    </xdr:from>
    <xdr:to>
      <xdr:col>55</xdr:col>
      <xdr:colOff>50800</xdr:colOff>
      <xdr:row>57</xdr:row>
      <xdr:rowOff>71113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4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119390</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2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77851</xdr:rowOff>
    </xdr:from>
    <xdr:to>
      <xdr:col>50</xdr:col>
      <xdr:colOff>165100</xdr:colOff>
      <xdr:row>58</xdr:row>
      <xdr:rowOff>8001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85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170578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9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91262</xdr:rowOff>
    </xdr:from>
    <xdr:to>
      <xdr:col>46</xdr:col>
      <xdr:colOff>38100</xdr:colOff>
      <xdr:row>58</xdr:row>
      <xdr:rowOff>21412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86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12539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95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159918</xdr:rowOff>
    </xdr:from>
    <xdr:to>
      <xdr:col>41</xdr:col>
      <xdr:colOff>101600</xdr:colOff>
      <xdr:row>55</xdr:row>
      <xdr:rowOff>90068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41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106595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19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65792</xdr:rowOff>
    </xdr:from>
    <xdr:to>
      <xdr:col>36</xdr:col>
      <xdr:colOff>165100</xdr:colOff>
      <xdr:row>57</xdr:row>
      <xdr:rowOff>167392</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83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158519</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93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109944</xdr:rowOff>
    </xdr:from>
    <xdr:to>
      <xdr:col>55</xdr:col>
      <xdr:colOff>0</xdr:colOff>
      <xdr:row>77</xdr:row>
      <xdr:rowOff>43917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140144"/>
          <a:ext cx="838200" cy="10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109944</xdr:rowOff>
    </xdr:from>
    <xdr:to>
      <xdr:col>50</xdr:col>
      <xdr:colOff>114300</xdr:colOff>
      <xdr:row>77</xdr:row>
      <xdr:rowOff>109677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8750300" y="13140144"/>
          <a:ext cx="889000" cy="17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22293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22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77788</xdr:rowOff>
    </xdr:from>
    <xdr:to>
      <xdr:col>45</xdr:col>
      <xdr:colOff>177800</xdr:colOff>
      <xdr:row>77</xdr:row>
      <xdr:rowOff>109677</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279438"/>
          <a:ext cx="889000" cy="3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77788</xdr:rowOff>
    </xdr:from>
    <xdr:to>
      <xdr:col>41</xdr:col>
      <xdr:colOff>50800</xdr:colOff>
      <xdr:row>77</xdr:row>
      <xdr:rowOff>98780</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279438"/>
          <a:ext cx="889000" cy="2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164567</xdr:rowOff>
    </xdr:from>
    <xdr:to>
      <xdr:col>55</xdr:col>
      <xdr:colOff>50800</xdr:colOff>
      <xdr:row>77</xdr:row>
      <xdr:rowOff>94717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1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142994</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173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59144</xdr:rowOff>
    </xdr:from>
    <xdr:to>
      <xdr:col>50</xdr:col>
      <xdr:colOff>165100</xdr:colOff>
      <xdr:row>76</xdr:row>
      <xdr:rowOff>160744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08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5821</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86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58877</xdr:rowOff>
    </xdr:from>
    <xdr:to>
      <xdr:col>46</xdr:col>
      <xdr:colOff>38100</xdr:colOff>
      <xdr:row>77</xdr:row>
      <xdr:rowOff>160477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2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151604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3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26988</xdr:rowOff>
    </xdr:from>
    <xdr:to>
      <xdr:col>41</xdr:col>
      <xdr:colOff>101600</xdr:colOff>
      <xdr:row>77</xdr:row>
      <xdr:rowOff>128588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22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119715</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32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47980</xdr:rowOff>
    </xdr:from>
    <xdr:to>
      <xdr:col>36</xdr:col>
      <xdr:colOff>165100</xdr:colOff>
      <xdr:row>77</xdr:row>
      <xdr:rowOff>149580</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2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140707</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34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101505</xdr:rowOff>
    </xdr:from>
    <xdr:to>
      <xdr:col>55</xdr:col>
      <xdr:colOff>0</xdr:colOff>
      <xdr:row>97</xdr:row>
      <xdr:rowOff>127812</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560705"/>
          <a:ext cx="838200" cy="19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15303</xdr:rowOff>
    </xdr:from>
    <xdr:to>
      <xdr:col>50</xdr:col>
      <xdr:colOff>114300</xdr:colOff>
      <xdr:row>97</xdr:row>
      <xdr:rowOff>127812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645953"/>
          <a:ext cx="889000" cy="11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2560</xdr:rowOff>
    </xdr:from>
    <xdr:to>
      <xdr:col>45</xdr:col>
      <xdr:colOff>177800</xdr:colOff>
      <xdr:row>97</xdr:row>
      <xdr:rowOff>15303</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461760"/>
          <a:ext cx="889000" cy="18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2560</xdr:rowOff>
    </xdr:from>
    <xdr:to>
      <xdr:col>41</xdr:col>
      <xdr:colOff>50800</xdr:colOff>
      <xdr:row>96</xdr:row>
      <xdr:rowOff>161150</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461760"/>
          <a:ext cx="889000" cy="15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50705</xdr:rowOff>
    </xdr:from>
    <xdr:to>
      <xdr:col>55</xdr:col>
      <xdr:colOff>50800</xdr:colOff>
      <xdr:row>96</xdr:row>
      <xdr:rowOff>152305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0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29132</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48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77012</xdr:rowOff>
    </xdr:from>
    <xdr:to>
      <xdr:col>50</xdr:col>
      <xdr:colOff>165100</xdr:colOff>
      <xdr:row>98</xdr:row>
      <xdr:rowOff>7162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70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169739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80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135953</xdr:rowOff>
    </xdr:from>
    <xdr:to>
      <xdr:col>46</xdr:col>
      <xdr:colOff>38100</xdr:colOff>
      <xdr:row>97</xdr:row>
      <xdr:rowOff>66103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59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57230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68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123210</xdr:rowOff>
    </xdr:from>
    <xdr:to>
      <xdr:col>41</xdr:col>
      <xdr:colOff>101600</xdr:colOff>
      <xdr:row>96</xdr:row>
      <xdr:rowOff>53360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69887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18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110350</xdr:rowOff>
    </xdr:from>
    <xdr:to>
      <xdr:col>36</xdr:col>
      <xdr:colOff>165100</xdr:colOff>
      <xdr:row>97</xdr:row>
      <xdr:rowOff>40500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5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31627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66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90715</xdr:rowOff>
    </xdr:from>
    <xdr:to>
      <xdr:col>85</xdr:col>
      <xdr:colOff>127000</xdr:colOff>
      <xdr:row>39</xdr:row>
      <xdr:rowOff>97681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5481300" y="6777265"/>
          <a:ext cx="838200" cy="6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91041</xdr:rowOff>
    </xdr:from>
    <xdr:to>
      <xdr:col>81</xdr:col>
      <xdr:colOff>50800</xdr:colOff>
      <xdr:row>39</xdr:row>
      <xdr:rowOff>97681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77591"/>
          <a:ext cx="889000" cy="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8310</xdr:rowOff>
    </xdr:from>
    <xdr:to>
      <xdr:col>76</xdr:col>
      <xdr:colOff>114300</xdr:colOff>
      <xdr:row>39</xdr:row>
      <xdr:rowOff>91041</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694860"/>
          <a:ext cx="889000" cy="8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56642</xdr:rowOff>
    </xdr:from>
    <xdr:to>
      <xdr:col>71</xdr:col>
      <xdr:colOff>177800</xdr:colOff>
      <xdr:row>39</xdr:row>
      <xdr:rowOff>8310</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571742"/>
          <a:ext cx="889000" cy="12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39915</xdr:rowOff>
    </xdr:from>
    <xdr:to>
      <xdr:col>85</xdr:col>
      <xdr:colOff>177800</xdr:colOff>
      <xdr:row>39</xdr:row>
      <xdr:rowOff>141515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126292</xdr:rowOff>
    </xdr:from>
    <xdr:ext cx="313932"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13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46881</xdr:rowOff>
    </xdr:from>
    <xdr:to>
      <xdr:col>81</xdr:col>
      <xdr:colOff>101600</xdr:colOff>
      <xdr:row>39</xdr:row>
      <xdr:rowOff>148481</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139608</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24333" y="6826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40241</xdr:rowOff>
    </xdr:from>
    <xdr:to>
      <xdr:col>76</xdr:col>
      <xdr:colOff>165100</xdr:colOff>
      <xdr:row>39</xdr:row>
      <xdr:rowOff>141841</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132968</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35333" y="6819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128960</xdr:rowOff>
    </xdr:from>
    <xdr:to>
      <xdr:col>72</xdr:col>
      <xdr:colOff>38100</xdr:colOff>
      <xdr:row>39</xdr:row>
      <xdr:rowOff>59110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64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50237</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14017" y="6736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5842</xdr:rowOff>
    </xdr:from>
    <xdr:to>
      <xdr:col>67</xdr:col>
      <xdr:colOff>101600</xdr:colOff>
      <xdr:row>38</xdr:row>
      <xdr:rowOff>107442</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5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98569</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613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75670</xdr:rowOff>
    </xdr:from>
    <xdr:to>
      <xdr:col>85</xdr:col>
      <xdr:colOff>127000</xdr:colOff>
      <xdr:row>78</xdr:row>
      <xdr:rowOff>84218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448770"/>
          <a:ext cx="8382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84218</xdr:rowOff>
    </xdr:from>
    <xdr:to>
      <xdr:col>81</xdr:col>
      <xdr:colOff>50800</xdr:colOff>
      <xdr:row>78</xdr:row>
      <xdr:rowOff>84516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457318"/>
          <a:ext cx="88900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84516</xdr:rowOff>
    </xdr:from>
    <xdr:to>
      <xdr:col>76</xdr:col>
      <xdr:colOff>114300</xdr:colOff>
      <xdr:row>78</xdr:row>
      <xdr:rowOff>99512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457616"/>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99512</xdr:rowOff>
    </xdr:from>
    <xdr:to>
      <xdr:col>71</xdr:col>
      <xdr:colOff>177800</xdr:colOff>
      <xdr:row>78</xdr:row>
      <xdr:rowOff>123332</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472612"/>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24870</xdr:rowOff>
    </xdr:from>
    <xdr:to>
      <xdr:col>85</xdr:col>
      <xdr:colOff>177800</xdr:colOff>
      <xdr:row>78</xdr:row>
      <xdr:rowOff>126470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39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3297</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37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33418</xdr:rowOff>
    </xdr:from>
    <xdr:to>
      <xdr:col>81</xdr:col>
      <xdr:colOff>101600</xdr:colOff>
      <xdr:row>78</xdr:row>
      <xdr:rowOff>135018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40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126145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49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33716</xdr:rowOff>
    </xdr:from>
    <xdr:to>
      <xdr:col>76</xdr:col>
      <xdr:colOff>165100</xdr:colOff>
      <xdr:row>78</xdr:row>
      <xdr:rowOff>135316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40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126443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49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48712</xdr:rowOff>
    </xdr:from>
    <xdr:to>
      <xdr:col>72</xdr:col>
      <xdr:colOff>38100</xdr:colOff>
      <xdr:row>78</xdr:row>
      <xdr:rowOff>150312</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42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141439</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51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72532</xdr:rowOff>
    </xdr:from>
    <xdr:to>
      <xdr:col>67</xdr:col>
      <xdr:colOff>101600</xdr:colOff>
      <xdr:row>79</xdr:row>
      <xdr:rowOff>2682</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44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165259</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53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162979</xdr:rowOff>
    </xdr:from>
    <xdr:to>
      <xdr:col>85</xdr:col>
      <xdr:colOff>127000</xdr:colOff>
      <xdr:row>98</xdr:row>
      <xdr:rowOff>43841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793629"/>
          <a:ext cx="838200" cy="5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159798</xdr:rowOff>
    </xdr:from>
    <xdr:to>
      <xdr:col>81</xdr:col>
      <xdr:colOff>50800</xdr:colOff>
      <xdr:row>97</xdr:row>
      <xdr:rowOff>162979</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790448"/>
          <a:ext cx="8890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159798</xdr:rowOff>
    </xdr:from>
    <xdr:to>
      <xdr:col>76</xdr:col>
      <xdr:colOff>114300</xdr:colOff>
      <xdr:row>98</xdr:row>
      <xdr:rowOff>43745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790448"/>
          <a:ext cx="889000" cy="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43745</xdr:rowOff>
    </xdr:from>
    <xdr:to>
      <xdr:col>71</xdr:col>
      <xdr:colOff>177800</xdr:colOff>
      <xdr:row>98</xdr:row>
      <xdr:rowOff>167932</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45845"/>
          <a:ext cx="889000" cy="12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164491</xdr:rowOff>
    </xdr:from>
    <xdr:to>
      <xdr:col>85</xdr:col>
      <xdr:colOff>177800</xdr:colOff>
      <xdr:row>98</xdr:row>
      <xdr:rowOff>94641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79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142918</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73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112179</xdr:rowOff>
    </xdr:from>
    <xdr:to>
      <xdr:col>81</xdr:col>
      <xdr:colOff>101600</xdr:colOff>
      <xdr:row>98</xdr:row>
      <xdr:rowOff>42329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74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58856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5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108998</xdr:rowOff>
    </xdr:from>
    <xdr:to>
      <xdr:col>76</xdr:col>
      <xdr:colOff>165100</xdr:colOff>
      <xdr:row>98</xdr:row>
      <xdr:rowOff>39148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73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30275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832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164395</xdr:rowOff>
    </xdr:from>
    <xdr:to>
      <xdr:col>72</xdr:col>
      <xdr:colOff>38100</xdr:colOff>
      <xdr:row>98</xdr:row>
      <xdr:rowOff>94545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85672</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68428" y="16887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117132</xdr:rowOff>
    </xdr:from>
    <xdr:to>
      <xdr:col>67</xdr:col>
      <xdr:colOff>101600</xdr:colOff>
      <xdr:row>99</xdr:row>
      <xdr:rowOff>47282</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1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38409</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7011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14656</xdr:rowOff>
    </xdr:from>
    <xdr:to>
      <xdr:col>116</xdr:col>
      <xdr:colOff>63500</xdr:colOff>
      <xdr:row>34</xdr:row>
      <xdr:rowOff>66091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5843956"/>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7434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179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75921</xdr:rowOff>
    </xdr:from>
    <xdr:to>
      <xdr:col>111</xdr:col>
      <xdr:colOff>177800</xdr:colOff>
      <xdr:row>34</xdr:row>
      <xdr:rowOff>14656</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5733771"/>
          <a:ext cx="889000" cy="1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97731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26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38430</xdr:rowOff>
    </xdr:from>
    <xdr:to>
      <xdr:col>107</xdr:col>
      <xdr:colOff>50800</xdr:colOff>
      <xdr:row>33</xdr:row>
      <xdr:rowOff>75921</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5524830"/>
          <a:ext cx="889000" cy="20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82186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25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170332</xdr:rowOff>
    </xdr:from>
    <xdr:to>
      <xdr:col>102</xdr:col>
      <xdr:colOff>114300</xdr:colOff>
      <xdr:row>32</xdr:row>
      <xdr:rowOff>38430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5313832"/>
          <a:ext cx="889000" cy="2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85158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257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85844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5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15291</xdr:rowOff>
    </xdr:from>
    <xdr:to>
      <xdr:col>116</xdr:col>
      <xdr:colOff>114300</xdr:colOff>
      <xdr:row>34</xdr:row>
      <xdr:rowOff>116891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584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38168</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5696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135306</xdr:rowOff>
    </xdr:from>
    <xdr:to>
      <xdr:col>112</xdr:col>
      <xdr:colOff>38100</xdr:colOff>
      <xdr:row>34</xdr:row>
      <xdr:rowOff>65456</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579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81983</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556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25121</xdr:rowOff>
    </xdr:from>
    <xdr:to>
      <xdr:col>107</xdr:col>
      <xdr:colOff>101600</xdr:colOff>
      <xdr:row>33</xdr:row>
      <xdr:rowOff>126721</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568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143248</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458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159080</xdr:rowOff>
    </xdr:from>
    <xdr:to>
      <xdr:col>102</xdr:col>
      <xdr:colOff>165100</xdr:colOff>
      <xdr:row>32</xdr:row>
      <xdr:rowOff>89230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547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30</xdr:row>
      <xdr:rowOff>105757</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524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119532</xdr:rowOff>
    </xdr:from>
    <xdr:to>
      <xdr:col>98</xdr:col>
      <xdr:colOff>38100</xdr:colOff>
      <xdr:row>31</xdr:row>
      <xdr:rowOff>49682</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526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66209</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503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40602</xdr:rowOff>
    </xdr:from>
    <xdr:to>
      <xdr:col>116</xdr:col>
      <xdr:colOff>63500</xdr:colOff>
      <xdr:row>59</xdr:row>
      <xdr:rowOff>40659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56152"/>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40336</xdr:rowOff>
    </xdr:from>
    <xdr:to>
      <xdr:col>111</xdr:col>
      <xdr:colOff>177800</xdr:colOff>
      <xdr:row>59</xdr:row>
      <xdr:rowOff>40602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55886"/>
          <a:ext cx="8890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40183</xdr:rowOff>
    </xdr:from>
    <xdr:to>
      <xdr:col>107</xdr:col>
      <xdr:colOff>50800</xdr:colOff>
      <xdr:row>59</xdr:row>
      <xdr:rowOff>40336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5573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39840</xdr:rowOff>
    </xdr:from>
    <xdr:to>
      <xdr:col>102</xdr:col>
      <xdr:colOff>114300</xdr:colOff>
      <xdr:row>59</xdr:row>
      <xdr:rowOff>40183</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5539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161309</xdr:rowOff>
    </xdr:from>
    <xdr:to>
      <xdr:col>116</xdr:col>
      <xdr:colOff>114300</xdr:colOff>
      <xdr:row>59</xdr:row>
      <xdr:rowOff>91459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76236</xdr:rowOff>
    </xdr:from>
    <xdr:ext cx="378565"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161252</xdr:rowOff>
    </xdr:from>
    <xdr:to>
      <xdr:col>112</xdr:col>
      <xdr:colOff>38100</xdr:colOff>
      <xdr:row>59</xdr:row>
      <xdr:rowOff>91402</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0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82529</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198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160986</xdr:rowOff>
    </xdr:from>
    <xdr:to>
      <xdr:col>107</xdr:col>
      <xdr:colOff>101600</xdr:colOff>
      <xdr:row>59</xdr:row>
      <xdr:rowOff>91136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82263</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97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160833</xdr:rowOff>
    </xdr:from>
    <xdr:to>
      <xdr:col>102</xdr:col>
      <xdr:colOff>165100</xdr:colOff>
      <xdr:row>59</xdr:row>
      <xdr:rowOff>90983</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0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82110</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56017" y="10197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160490</xdr:rowOff>
    </xdr:from>
    <xdr:to>
      <xdr:col>98</xdr:col>
      <xdr:colOff>38100</xdr:colOff>
      <xdr:row>59</xdr:row>
      <xdr:rowOff>90640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81767</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67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99428</xdr:rowOff>
    </xdr:from>
    <xdr:to>
      <xdr:col>116</xdr:col>
      <xdr:colOff>63500</xdr:colOff>
      <xdr:row>75</xdr:row>
      <xdr:rowOff>118821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958178"/>
          <a:ext cx="838200" cy="1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118821</xdr:rowOff>
    </xdr:from>
    <xdr:to>
      <xdr:col>111</xdr:col>
      <xdr:colOff>177800</xdr:colOff>
      <xdr:row>76</xdr:row>
      <xdr:rowOff>20065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977571"/>
          <a:ext cx="889000" cy="7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20065</xdr:rowOff>
    </xdr:from>
    <xdr:to>
      <xdr:col>107</xdr:col>
      <xdr:colOff>50800</xdr:colOff>
      <xdr:row>76</xdr:row>
      <xdr:rowOff>76988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3050265"/>
          <a:ext cx="889000" cy="5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73330</xdr:rowOff>
    </xdr:from>
    <xdr:to>
      <xdr:col>102</xdr:col>
      <xdr:colOff>114300</xdr:colOff>
      <xdr:row>76</xdr:row>
      <xdr:rowOff>76988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656300" y="13103530"/>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48628</xdr:rowOff>
    </xdr:from>
    <xdr:to>
      <xdr:col>116</xdr:col>
      <xdr:colOff>114300</xdr:colOff>
      <xdr:row>75</xdr:row>
      <xdr:rowOff>150228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9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27055</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88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68021</xdr:rowOff>
    </xdr:from>
    <xdr:to>
      <xdr:col>112</xdr:col>
      <xdr:colOff>38100</xdr:colOff>
      <xdr:row>75</xdr:row>
      <xdr:rowOff>169621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92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160748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30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140716</xdr:rowOff>
    </xdr:from>
    <xdr:to>
      <xdr:col>107</xdr:col>
      <xdr:colOff>101600</xdr:colOff>
      <xdr:row>76</xdr:row>
      <xdr:rowOff>70867</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99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61992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309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26188</xdr:rowOff>
    </xdr:from>
    <xdr:to>
      <xdr:col>102</xdr:col>
      <xdr:colOff>165100</xdr:colOff>
      <xdr:row>76</xdr:row>
      <xdr:rowOff>127788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30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118915</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149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22530</xdr:rowOff>
    </xdr:from>
    <xdr:to>
      <xdr:col>98</xdr:col>
      <xdr:colOff>38100</xdr:colOff>
      <xdr:row>76</xdr:row>
      <xdr:rowOff>124130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115257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14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歳出決算総額の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％を占める扶助費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158,572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類似団体平均と比べ高い水準となった。これは、子育て支援施策の充実により、児童福祉費の住民一人当たり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決算額が、類似団体平均</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となっていることが主な要因である。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一方で、人件費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54,703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円となっており、類似団体平均と比較して低い水準にある。これは、行財政改革の取組により、人口</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人当たり職員数及びラスパイレス指数が、ともに類似団体平均を下回っていることが要因である。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559,083
542,333
186.38
241,524,609
236,230,047
4,155,548
119,828,203
130,515,863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138938</xdr:rowOff>
    </xdr:from>
    <xdr:to>
      <xdr:col>24</xdr:col>
      <xdr:colOff>63500</xdr:colOff>
      <xdr:row>37</xdr:row>
      <xdr:rowOff>167132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482588"/>
          <a:ext cx="8382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167132</xdr:rowOff>
    </xdr:from>
    <xdr:to>
      <xdr:col>19</xdr:col>
      <xdr:colOff>177800</xdr:colOff>
      <xdr:row>38</xdr:row>
      <xdr:rowOff>22352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10782"/>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17780</xdr:rowOff>
    </xdr:from>
    <xdr:to>
      <xdr:col>15</xdr:col>
      <xdr:colOff>50800</xdr:colOff>
      <xdr:row>38</xdr:row>
      <xdr:rowOff>22352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32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12446</xdr:rowOff>
    </xdr:from>
    <xdr:to>
      <xdr:col>10</xdr:col>
      <xdr:colOff>114300</xdr:colOff>
      <xdr:row>38</xdr:row>
      <xdr:rowOff>17780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52754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88138</xdr:rowOff>
    </xdr:from>
    <xdr:to>
      <xdr:col>24</xdr:col>
      <xdr:colOff>114300</xdr:colOff>
      <xdr:row>38</xdr:row>
      <xdr:rowOff>18288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3065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4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116332</xdr:rowOff>
    </xdr:from>
    <xdr:to>
      <xdr:col>20</xdr:col>
      <xdr:colOff>38100</xdr:colOff>
      <xdr:row>38</xdr:row>
      <xdr:rowOff>46482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37609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5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143002</xdr:rowOff>
    </xdr:from>
    <xdr:to>
      <xdr:col>15</xdr:col>
      <xdr:colOff>101600</xdr:colOff>
      <xdr:row>38</xdr:row>
      <xdr:rowOff>73152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8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64279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7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138430</xdr:rowOff>
    </xdr:from>
    <xdr:to>
      <xdr:col>10</xdr:col>
      <xdr:colOff>165100</xdr:colOff>
      <xdr:row>38</xdr:row>
      <xdr:rowOff>68580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59707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133096</xdr:rowOff>
    </xdr:from>
    <xdr:to>
      <xdr:col>6</xdr:col>
      <xdr:colOff>38100</xdr:colOff>
      <xdr:row>38</xdr:row>
      <xdr:rowOff>63246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54373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6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118631</xdr:rowOff>
    </xdr:from>
    <xdr:to>
      <xdr:col>24</xdr:col>
      <xdr:colOff>63500</xdr:colOff>
      <xdr:row>58</xdr:row>
      <xdr:rowOff>7506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891281"/>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85158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7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7506</xdr:rowOff>
    </xdr:from>
    <xdr:to>
      <xdr:col>19</xdr:col>
      <xdr:colOff>177800</xdr:colOff>
      <xdr:row>58</xdr:row>
      <xdr:rowOff>65201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951606"/>
          <a:ext cx="889000" cy="5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89819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65201</xdr:rowOff>
    </xdr:from>
    <xdr:to>
      <xdr:col>15</xdr:col>
      <xdr:colOff>50800</xdr:colOff>
      <xdr:row>58</xdr:row>
      <xdr:rowOff>136131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009301"/>
          <a:ext cx="889000" cy="70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143790</xdr:rowOff>
    </xdr:from>
    <xdr:to>
      <xdr:col>10</xdr:col>
      <xdr:colOff>114300</xdr:colOff>
      <xdr:row>58</xdr:row>
      <xdr:rowOff>136131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87740"/>
          <a:ext cx="889000" cy="119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67831</xdr:rowOff>
    </xdr:from>
    <xdr:to>
      <xdr:col>24</xdr:col>
      <xdr:colOff>114300</xdr:colOff>
      <xdr:row>57</xdr:row>
      <xdr:rowOff>169431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4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90708</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9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128156</xdr:rowOff>
    </xdr:from>
    <xdr:to>
      <xdr:col>20</xdr:col>
      <xdr:colOff>38100</xdr:colOff>
      <xdr:row>58</xdr:row>
      <xdr:rowOff>58306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0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74833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7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14401</xdr:rowOff>
    </xdr:from>
    <xdr:to>
      <xdr:col>15</xdr:col>
      <xdr:colOff>101600</xdr:colOff>
      <xdr:row>58</xdr:row>
      <xdr:rowOff>116001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107128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5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85331</xdr:rowOff>
    </xdr:from>
    <xdr:to>
      <xdr:col>10</xdr:col>
      <xdr:colOff>165100</xdr:colOff>
      <xdr:row>59</xdr:row>
      <xdr:rowOff>15481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6608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12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92990</xdr:rowOff>
    </xdr:from>
    <xdr:to>
      <xdr:col>6</xdr:col>
      <xdr:colOff>38100</xdr:colOff>
      <xdr:row>52</xdr:row>
      <xdr:rowOff>23140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83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14267</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92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33226</xdr:rowOff>
    </xdr:from>
    <xdr:to>
      <xdr:col>24</xdr:col>
      <xdr:colOff>63500</xdr:colOff>
      <xdr:row>76</xdr:row>
      <xdr:rowOff>101119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63426"/>
          <a:ext cx="838200" cy="6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101119</xdr:rowOff>
    </xdr:from>
    <xdr:to>
      <xdr:col>19</xdr:col>
      <xdr:colOff>177800</xdr:colOff>
      <xdr:row>76</xdr:row>
      <xdr:rowOff>146755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131319"/>
          <a:ext cx="889000" cy="4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145194</xdr:rowOff>
    </xdr:from>
    <xdr:to>
      <xdr:col>15</xdr:col>
      <xdr:colOff>50800</xdr:colOff>
      <xdr:row>76</xdr:row>
      <xdr:rowOff>146755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175394"/>
          <a:ext cx="889000" cy="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145194</xdr:rowOff>
    </xdr:from>
    <xdr:to>
      <xdr:col>10</xdr:col>
      <xdr:colOff>114300</xdr:colOff>
      <xdr:row>77</xdr:row>
      <xdr:rowOff>164869</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175394"/>
          <a:ext cx="889000" cy="19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153876</xdr:rowOff>
    </xdr:from>
    <xdr:to>
      <xdr:col>24</xdr:col>
      <xdr:colOff>114300</xdr:colOff>
      <xdr:row>76</xdr:row>
      <xdr:rowOff>84026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1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5303</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64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50319</xdr:rowOff>
    </xdr:from>
    <xdr:to>
      <xdr:col>20</xdr:col>
      <xdr:colOff>38100</xdr:colOff>
      <xdr:row>76</xdr:row>
      <xdr:rowOff>151919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8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168447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85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95955</xdr:rowOff>
    </xdr:from>
    <xdr:to>
      <xdr:col>15</xdr:col>
      <xdr:colOff>101600</xdr:colOff>
      <xdr:row>77</xdr:row>
      <xdr:rowOff>26105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2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42633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0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94394</xdr:rowOff>
    </xdr:from>
    <xdr:to>
      <xdr:col>10</xdr:col>
      <xdr:colOff>165100</xdr:colOff>
      <xdr:row>77</xdr:row>
      <xdr:rowOff>24544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2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41071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899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114069</xdr:rowOff>
    </xdr:from>
    <xdr:to>
      <xdr:col>6</xdr:col>
      <xdr:colOff>38100</xdr:colOff>
      <xdr:row>78</xdr:row>
      <xdr:rowOff>44219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1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60746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90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106987</xdr:rowOff>
    </xdr:from>
    <xdr:to>
      <xdr:col>24</xdr:col>
      <xdr:colOff>63500</xdr:colOff>
      <xdr:row>97</xdr:row>
      <xdr:rowOff>25217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66187"/>
          <a:ext cx="838200" cy="8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22451</xdr:rowOff>
    </xdr:from>
    <xdr:to>
      <xdr:col>19</xdr:col>
      <xdr:colOff>177800</xdr:colOff>
      <xdr:row>96</xdr:row>
      <xdr:rowOff>106987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310201"/>
          <a:ext cx="889000" cy="255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59142</xdr:rowOff>
    </xdr:from>
    <xdr:to>
      <xdr:col>15</xdr:col>
      <xdr:colOff>50800</xdr:colOff>
      <xdr:row>95</xdr:row>
      <xdr:rowOff>22451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003992"/>
          <a:ext cx="889000" cy="30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59142</xdr:rowOff>
    </xdr:from>
    <xdr:to>
      <xdr:col>10</xdr:col>
      <xdr:colOff>114300</xdr:colOff>
      <xdr:row>96</xdr:row>
      <xdr:rowOff>141002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003992"/>
          <a:ext cx="889000" cy="59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145867</xdr:rowOff>
    </xdr:from>
    <xdr:to>
      <xdr:col>24</xdr:col>
      <xdr:colOff>114300</xdr:colOff>
      <xdr:row>97</xdr:row>
      <xdr:rowOff>76017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60794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1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56187</xdr:rowOff>
    </xdr:from>
    <xdr:to>
      <xdr:col>20</xdr:col>
      <xdr:colOff>38100</xdr:colOff>
      <xdr:row>96</xdr:row>
      <xdr:rowOff>157787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1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148914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0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143101</xdr:rowOff>
    </xdr:from>
    <xdr:to>
      <xdr:col>15</xdr:col>
      <xdr:colOff>101600</xdr:colOff>
      <xdr:row>95</xdr:row>
      <xdr:rowOff>73251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25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64378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35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8342</xdr:rowOff>
    </xdr:from>
    <xdr:to>
      <xdr:col>10</xdr:col>
      <xdr:colOff>165100</xdr:colOff>
      <xdr:row>93</xdr:row>
      <xdr:rowOff>109942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595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126469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572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90202</xdr:rowOff>
    </xdr:from>
    <xdr:to>
      <xdr:col>6</xdr:col>
      <xdr:colOff>38100</xdr:colOff>
      <xdr:row>97</xdr:row>
      <xdr:rowOff>20352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4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11479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64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3454</xdr:rowOff>
    </xdr:from>
    <xdr:to>
      <xdr:col>55</xdr:col>
      <xdr:colOff>0</xdr:colOff>
      <xdr:row>37</xdr:row>
      <xdr:rowOff>14427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347104"/>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52375</xdr:rowOff>
    </xdr:from>
    <xdr:to>
      <xdr:col>50</xdr:col>
      <xdr:colOff>114300</xdr:colOff>
      <xdr:row>37</xdr:row>
      <xdr:rowOff>14427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224575"/>
          <a:ext cx="889000" cy="13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52375</xdr:rowOff>
    </xdr:from>
    <xdr:to>
      <xdr:col>45</xdr:col>
      <xdr:colOff>177800</xdr:colOff>
      <xdr:row>37</xdr:row>
      <xdr:rowOff>6198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224575"/>
          <a:ext cx="889000" cy="12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36237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7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59690</xdr:rowOff>
    </xdr:from>
    <xdr:to>
      <xdr:col>41</xdr:col>
      <xdr:colOff>50800</xdr:colOff>
      <xdr:row>37</xdr:row>
      <xdr:rowOff>6198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231890"/>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17949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124104</xdr:rowOff>
    </xdr:from>
    <xdr:to>
      <xdr:col>55</xdr:col>
      <xdr:colOff>50800</xdr:colOff>
      <xdr:row>37</xdr:row>
      <xdr:rowOff>54254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2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102531</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74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135077</xdr:rowOff>
    </xdr:from>
    <xdr:to>
      <xdr:col>50</xdr:col>
      <xdr:colOff>165100</xdr:colOff>
      <xdr:row>37</xdr:row>
      <xdr:rowOff>65227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0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56354</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400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1575</xdr:rowOff>
    </xdr:from>
    <xdr:to>
      <xdr:col>46</xdr:col>
      <xdr:colOff>38100</xdr:colOff>
      <xdr:row>36</xdr:row>
      <xdr:rowOff>103175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1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119702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5949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126848</xdr:rowOff>
    </xdr:from>
    <xdr:to>
      <xdr:col>41</xdr:col>
      <xdr:colOff>101600</xdr:colOff>
      <xdr:row>37</xdr:row>
      <xdr:rowOff>56998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29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48125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3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8890</xdr:rowOff>
    </xdr:from>
    <xdr:to>
      <xdr:col>36</xdr:col>
      <xdr:colOff>165100</xdr:colOff>
      <xdr:row>36</xdr:row>
      <xdr:rowOff>110490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127017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5956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156540</xdr:rowOff>
    </xdr:from>
    <xdr:to>
      <xdr:col>55</xdr:col>
      <xdr:colOff>0</xdr:colOff>
      <xdr:row>58</xdr:row>
      <xdr:rowOff>159893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00640"/>
          <a:ext cx="8382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159893</xdr:rowOff>
    </xdr:from>
    <xdr:to>
      <xdr:col>50</xdr:col>
      <xdr:colOff>114300</xdr:colOff>
      <xdr:row>58</xdr:row>
      <xdr:rowOff>160045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0399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160045</xdr:rowOff>
    </xdr:from>
    <xdr:to>
      <xdr:col>45</xdr:col>
      <xdr:colOff>177800</xdr:colOff>
      <xdr:row>58</xdr:row>
      <xdr:rowOff>166751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04145"/>
          <a:ext cx="889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165608</xdr:rowOff>
    </xdr:from>
    <xdr:to>
      <xdr:col>41</xdr:col>
      <xdr:colOff>50800</xdr:colOff>
      <xdr:row>58</xdr:row>
      <xdr:rowOff>166751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097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105740</xdr:rowOff>
    </xdr:from>
    <xdr:to>
      <xdr:col>55</xdr:col>
      <xdr:colOff>50800</xdr:colOff>
      <xdr:row>59</xdr:row>
      <xdr:rowOff>35890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20667</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64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109093</xdr:rowOff>
    </xdr:from>
    <xdr:to>
      <xdr:col>50</xdr:col>
      <xdr:colOff>165100</xdr:colOff>
      <xdr:row>59</xdr:row>
      <xdr:rowOff>39243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5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30370</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45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109245</xdr:rowOff>
    </xdr:from>
    <xdr:to>
      <xdr:col>46</xdr:col>
      <xdr:colOff>38100</xdr:colOff>
      <xdr:row>59</xdr:row>
      <xdr:rowOff>39395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30522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46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115951</xdr:rowOff>
    </xdr:from>
    <xdr:to>
      <xdr:col>41</xdr:col>
      <xdr:colOff>101600</xdr:colOff>
      <xdr:row>59</xdr:row>
      <xdr:rowOff>46101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6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37228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52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114808</xdr:rowOff>
    </xdr:from>
    <xdr:to>
      <xdr:col>36</xdr:col>
      <xdr:colOff>165100</xdr:colOff>
      <xdr:row>59</xdr:row>
      <xdr:rowOff>44958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36085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51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168027</xdr:rowOff>
    </xdr:from>
    <xdr:to>
      <xdr:col>55</xdr:col>
      <xdr:colOff>0</xdr:colOff>
      <xdr:row>78</xdr:row>
      <xdr:rowOff>169151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41127"/>
          <a:ext cx="8382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127203</xdr:rowOff>
    </xdr:from>
    <xdr:to>
      <xdr:col>50</xdr:col>
      <xdr:colOff>114300</xdr:colOff>
      <xdr:row>78</xdr:row>
      <xdr:rowOff>169151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00303"/>
          <a:ext cx="889000" cy="4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127203</xdr:rowOff>
    </xdr:from>
    <xdr:to>
      <xdr:col>45</xdr:col>
      <xdr:colOff>177800</xdr:colOff>
      <xdr:row>78</xdr:row>
      <xdr:rowOff>140005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500303"/>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40887</xdr:rowOff>
    </xdr:from>
    <xdr:to>
      <xdr:col>41</xdr:col>
      <xdr:colOff>50800</xdr:colOff>
      <xdr:row>78</xdr:row>
      <xdr:rowOff>140005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13987"/>
          <a:ext cx="889000" cy="9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117227</xdr:rowOff>
    </xdr:from>
    <xdr:to>
      <xdr:col>55</xdr:col>
      <xdr:colOff>50800</xdr:colOff>
      <xdr:row>79</xdr:row>
      <xdr:rowOff>47377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32154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0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118351</xdr:rowOff>
    </xdr:from>
    <xdr:to>
      <xdr:col>50</xdr:col>
      <xdr:colOff>165100</xdr:colOff>
      <xdr:row>79</xdr:row>
      <xdr:rowOff>48501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9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39628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8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76403</xdr:rowOff>
    </xdr:from>
    <xdr:to>
      <xdr:col>46</xdr:col>
      <xdr:colOff>38100</xdr:colOff>
      <xdr:row>79</xdr:row>
      <xdr:rowOff>6553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4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169130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4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89205</xdr:rowOff>
    </xdr:from>
    <xdr:to>
      <xdr:col>41</xdr:col>
      <xdr:colOff>101600</xdr:colOff>
      <xdr:row>79</xdr:row>
      <xdr:rowOff>19355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10482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55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161537</xdr:rowOff>
    </xdr:from>
    <xdr:to>
      <xdr:col>36</xdr:col>
      <xdr:colOff>165100</xdr:colOff>
      <xdr:row>78</xdr:row>
      <xdr:rowOff>91687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82814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158</xdr:rowOff>
    </xdr:from>
    <xdr:to>
      <xdr:col>55</xdr:col>
      <xdr:colOff>0</xdr:colOff>
      <xdr:row>98</xdr:row>
      <xdr:rowOff>13533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02258"/>
          <a:ext cx="838200" cy="1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4217</xdr:rowOff>
    </xdr:from>
    <xdr:to>
      <xdr:col>50</xdr:col>
      <xdr:colOff>114300</xdr:colOff>
      <xdr:row>98</xdr:row>
      <xdr:rowOff>13533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06317"/>
          <a:ext cx="889000" cy="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67444</xdr:rowOff>
    </xdr:from>
    <xdr:to>
      <xdr:col>45</xdr:col>
      <xdr:colOff>177800</xdr:colOff>
      <xdr:row>98</xdr:row>
      <xdr:rowOff>4217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98094"/>
          <a:ext cx="889000" cy="10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67444</xdr:rowOff>
    </xdr:from>
    <xdr:to>
      <xdr:col>41</xdr:col>
      <xdr:colOff>50800</xdr:colOff>
      <xdr:row>98</xdr:row>
      <xdr:rowOff>49118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98094"/>
          <a:ext cx="889000" cy="15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120808</xdr:rowOff>
    </xdr:from>
    <xdr:to>
      <xdr:col>55</xdr:col>
      <xdr:colOff>50800</xdr:colOff>
      <xdr:row>98</xdr:row>
      <xdr:rowOff>50958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99235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29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134183</xdr:rowOff>
    </xdr:from>
    <xdr:to>
      <xdr:col>50</xdr:col>
      <xdr:colOff>165100</xdr:colOff>
      <xdr:row>98</xdr:row>
      <xdr:rowOff>64333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6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55460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5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124867</xdr:rowOff>
    </xdr:from>
    <xdr:to>
      <xdr:col>46</xdr:col>
      <xdr:colOff>38100</xdr:colOff>
      <xdr:row>98</xdr:row>
      <xdr:rowOff>55017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5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46144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4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16644</xdr:rowOff>
    </xdr:from>
    <xdr:to>
      <xdr:col>41</xdr:col>
      <xdr:colOff>101600</xdr:colOff>
      <xdr:row>97</xdr:row>
      <xdr:rowOff>118244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109371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4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169768</xdr:rowOff>
    </xdr:from>
    <xdr:to>
      <xdr:col>36</xdr:col>
      <xdr:colOff>165100</xdr:colOff>
      <xdr:row>98</xdr:row>
      <xdr:rowOff>99918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0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91045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9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123916</xdr:rowOff>
    </xdr:from>
    <xdr:to>
      <xdr:col>85</xdr:col>
      <xdr:colOff>127000</xdr:colOff>
      <xdr:row>38</xdr:row>
      <xdr:rowOff>22134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67566"/>
          <a:ext cx="838200" cy="6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22134</xdr:rowOff>
    </xdr:from>
    <xdr:to>
      <xdr:col>81</xdr:col>
      <xdr:colOff>50800</xdr:colOff>
      <xdr:row>38</xdr:row>
      <xdr:rowOff>23332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537234"/>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165281</xdr:rowOff>
    </xdr:from>
    <xdr:to>
      <xdr:col>76</xdr:col>
      <xdr:colOff>114300</xdr:colOff>
      <xdr:row>38</xdr:row>
      <xdr:rowOff>23332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508931"/>
          <a:ext cx="889000" cy="29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149606</xdr:rowOff>
    </xdr:from>
    <xdr:to>
      <xdr:col>71</xdr:col>
      <xdr:colOff>177800</xdr:colOff>
      <xdr:row>37</xdr:row>
      <xdr:rowOff>165281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93256"/>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73116</xdr:rowOff>
    </xdr:from>
    <xdr:to>
      <xdr:col>85</xdr:col>
      <xdr:colOff>177800</xdr:colOff>
      <xdr:row>38</xdr:row>
      <xdr:rowOff>3266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1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51543</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9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142784</xdr:rowOff>
    </xdr:from>
    <xdr:to>
      <xdr:col>81</xdr:col>
      <xdr:colOff>101600</xdr:colOff>
      <xdr:row>38</xdr:row>
      <xdr:rowOff>72934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8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64061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7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143982</xdr:rowOff>
    </xdr:from>
    <xdr:to>
      <xdr:col>76</xdr:col>
      <xdr:colOff>165100</xdr:colOff>
      <xdr:row>38</xdr:row>
      <xdr:rowOff>74132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8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65259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8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114481</xdr:rowOff>
    </xdr:from>
    <xdr:to>
      <xdr:col>72</xdr:col>
      <xdr:colOff>38100</xdr:colOff>
      <xdr:row>38</xdr:row>
      <xdr:rowOff>44631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5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35758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5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98806</xdr:rowOff>
    </xdr:from>
    <xdr:to>
      <xdr:col>67</xdr:col>
      <xdr:colOff>101600</xdr:colOff>
      <xdr:row>38</xdr:row>
      <xdr:rowOff>28956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20083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3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126041</xdr:rowOff>
    </xdr:from>
    <xdr:to>
      <xdr:col>85</xdr:col>
      <xdr:colOff>127000</xdr:colOff>
      <xdr:row>57</xdr:row>
      <xdr:rowOff>81779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727241"/>
          <a:ext cx="838200" cy="12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81779</xdr:rowOff>
    </xdr:from>
    <xdr:to>
      <xdr:col>81</xdr:col>
      <xdr:colOff>50800</xdr:colOff>
      <xdr:row>58</xdr:row>
      <xdr:rowOff>33801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854429"/>
          <a:ext cx="889000" cy="12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156731</xdr:rowOff>
    </xdr:from>
    <xdr:to>
      <xdr:col>76</xdr:col>
      <xdr:colOff>114300</xdr:colOff>
      <xdr:row>58</xdr:row>
      <xdr:rowOff>33801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929381"/>
          <a:ext cx="889000" cy="4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125470</xdr:rowOff>
    </xdr:from>
    <xdr:to>
      <xdr:col>71</xdr:col>
      <xdr:colOff>177800</xdr:colOff>
      <xdr:row>57</xdr:row>
      <xdr:rowOff>156731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726670"/>
          <a:ext cx="889000" cy="20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75241</xdr:rowOff>
    </xdr:from>
    <xdr:to>
      <xdr:col>85</xdr:col>
      <xdr:colOff>177800</xdr:colOff>
      <xdr:row>57</xdr:row>
      <xdr:rowOff>5391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53668</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30979</xdr:rowOff>
    </xdr:from>
    <xdr:to>
      <xdr:col>81</xdr:col>
      <xdr:colOff>101600</xdr:colOff>
      <xdr:row>57</xdr:row>
      <xdr:rowOff>132579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80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123706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89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154451</xdr:rowOff>
    </xdr:from>
    <xdr:to>
      <xdr:col>76</xdr:col>
      <xdr:colOff>165100</xdr:colOff>
      <xdr:row>58</xdr:row>
      <xdr:rowOff>84601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2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75728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105931</xdr:rowOff>
    </xdr:from>
    <xdr:to>
      <xdr:col>72</xdr:col>
      <xdr:colOff>38100</xdr:colOff>
      <xdr:row>58</xdr:row>
      <xdr:rowOff>36081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87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27208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97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74670</xdr:rowOff>
    </xdr:from>
    <xdr:to>
      <xdr:col>67</xdr:col>
      <xdr:colOff>101600</xdr:colOff>
      <xdr:row>57</xdr:row>
      <xdr:rowOff>4820</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21347</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45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90714</xdr:rowOff>
    </xdr:from>
    <xdr:to>
      <xdr:col>85</xdr:col>
      <xdr:colOff>127000</xdr:colOff>
      <xdr:row>79</xdr:row>
      <xdr:rowOff>97681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635264"/>
          <a:ext cx="838200" cy="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91041</xdr:rowOff>
    </xdr:from>
    <xdr:to>
      <xdr:col>81</xdr:col>
      <xdr:colOff>50800</xdr:colOff>
      <xdr:row>79</xdr:row>
      <xdr:rowOff>97681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35591"/>
          <a:ext cx="889000" cy="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8310</xdr:rowOff>
    </xdr:from>
    <xdr:to>
      <xdr:col>76</xdr:col>
      <xdr:colOff>114300</xdr:colOff>
      <xdr:row>79</xdr:row>
      <xdr:rowOff>91041</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52860"/>
          <a:ext cx="889000" cy="8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56642</xdr:rowOff>
    </xdr:from>
    <xdr:to>
      <xdr:col>71</xdr:col>
      <xdr:colOff>177800</xdr:colOff>
      <xdr:row>79</xdr:row>
      <xdr:rowOff>8310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429742"/>
          <a:ext cx="889000" cy="12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39914</xdr:rowOff>
    </xdr:from>
    <xdr:to>
      <xdr:col>85</xdr:col>
      <xdr:colOff>177800</xdr:colOff>
      <xdr:row>79</xdr:row>
      <xdr:rowOff>141514</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8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126291</xdr:rowOff>
    </xdr:from>
    <xdr:ext cx="313932"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993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46881</xdr:rowOff>
    </xdr:from>
    <xdr:to>
      <xdr:col>81</xdr:col>
      <xdr:colOff>101600</xdr:colOff>
      <xdr:row>79</xdr:row>
      <xdr:rowOff>148481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139608</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24333" y="13684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40241</xdr:rowOff>
    </xdr:from>
    <xdr:to>
      <xdr:col>76</xdr:col>
      <xdr:colOff>165100</xdr:colOff>
      <xdr:row>79</xdr:row>
      <xdr:rowOff>141841</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132968</xdr:rowOff>
    </xdr:from>
    <xdr:ext cx="313932"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35333" y="13677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128960</xdr:rowOff>
    </xdr:from>
    <xdr:to>
      <xdr:col>72</xdr:col>
      <xdr:colOff>38100</xdr:colOff>
      <xdr:row>79</xdr:row>
      <xdr:rowOff>59110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0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50237</xdr:rowOff>
    </xdr:from>
    <xdr:ext cx="378565"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14017" y="13594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5842</xdr:rowOff>
    </xdr:from>
    <xdr:to>
      <xdr:col>67</xdr:col>
      <xdr:colOff>101600</xdr:colOff>
      <xdr:row>78</xdr:row>
      <xdr:rowOff>107442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37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98569</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579428" y="1347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75670</xdr:rowOff>
    </xdr:from>
    <xdr:to>
      <xdr:col>85</xdr:col>
      <xdr:colOff>127000</xdr:colOff>
      <xdr:row>98</xdr:row>
      <xdr:rowOff>84218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877770"/>
          <a:ext cx="8382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84218</xdr:rowOff>
    </xdr:from>
    <xdr:to>
      <xdr:col>81</xdr:col>
      <xdr:colOff>50800</xdr:colOff>
      <xdr:row>98</xdr:row>
      <xdr:rowOff>84516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886318"/>
          <a:ext cx="88900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84516</xdr:rowOff>
    </xdr:from>
    <xdr:to>
      <xdr:col>76</xdr:col>
      <xdr:colOff>114300</xdr:colOff>
      <xdr:row>98</xdr:row>
      <xdr:rowOff>99512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86616"/>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99512</xdr:rowOff>
    </xdr:from>
    <xdr:to>
      <xdr:col>71</xdr:col>
      <xdr:colOff>177800</xdr:colOff>
      <xdr:row>98</xdr:row>
      <xdr:rowOff>123332</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901612"/>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24870</xdr:rowOff>
    </xdr:from>
    <xdr:to>
      <xdr:col>85</xdr:col>
      <xdr:colOff>177800</xdr:colOff>
      <xdr:row>98</xdr:row>
      <xdr:rowOff>126470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82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3297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80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33418</xdr:rowOff>
    </xdr:from>
    <xdr:to>
      <xdr:col>81</xdr:col>
      <xdr:colOff>101600</xdr:colOff>
      <xdr:row>98</xdr:row>
      <xdr:rowOff>135018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83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126145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92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33716</xdr:rowOff>
    </xdr:from>
    <xdr:to>
      <xdr:col>76</xdr:col>
      <xdr:colOff>165100</xdr:colOff>
      <xdr:row>98</xdr:row>
      <xdr:rowOff>135316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83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126443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92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48712</xdr:rowOff>
    </xdr:from>
    <xdr:to>
      <xdr:col>72</xdr:col>
      <xdr:colOff>38100</xdr:colOff>
      <xdr:row>98</xdr:row>
      <xdr:rowOff>150312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8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141439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94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72532</xdr:rowOff>
    </xdr:from>
    <xdr:to>
      <xdr:col>67</xdr:col>
      <xdr:colOff>101600</xdr:colOff>
      <xdr:row>99</xdr:row>
      <xdr:rowOff>2682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87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165259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96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歳出決算総額の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％を占める民生費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218,973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年度と比較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すると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、住民税非課税世帯等への臨時特別給付金の支給など、物価高騰対策支援の充実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社会福祉費が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％、老人福祉費が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それぞれ増加している。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前年度との比較では、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衛生費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新型コロナウイルス予防接種の定期予防接種への移行により減少し、住民一人当たり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32,508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一方で、</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教育費は、第二小学校・第四中学校改築などにより増加し、住民一人当たり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48,478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なっている。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　実質収支は、</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41</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千万円の黒字になった。</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これは、</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歳入において、市税収入</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が過去最高の収入率を達成し</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、最終予算額対比で</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千万円増となったほか、事業費の確定に伴い、</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国・</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都支出金の超過収入が</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生じた</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ことによるものである。また、歳出においては、契約差金などで生じた不用額の執行抑制に取組んだ</a:t>
          </a:r>
          <a:r>
            <a:rPr kumimoji="1" lang="ja-JP" altLang="ja-JP" sz="1000" b="0">
              <a:solidFill>
                <a:sysClr val="windowText" lastClr="000000"/>
              </a:solidFill>
              <a:effectLst/>
              <a:latin typeface="ＭＳ ゴシック" panose="020B0609070205080204" pitchFamily="49" charset="-128"/>
              <a:ea typeface="ＭＳ ゴシック" panose="020B0609070205080204" pitchFamily="49" charset="-128"/>
              <a:cs typeface="+mn-cs"/>
            </a:rPr>
            <a:t>こと</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が主な要因である。</a:t>
          </a:r>
          <a:endParaRPr lang="ja-JP" altLang="ja-JP" sz="10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　基金は、財政調整基金において、予算計上した</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億円のうち、退職手当のために</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前年度に</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積み立てた</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円を取り崩し、残額の</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35</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億円を留保したほか、前年度決算剰余金及び</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国の補正予算により追加交付された</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地方交付税</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臨時財政対策債償還基金費</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など</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を積み立て、後年度負担に備えた。その結果、年度末基金残高は前年度に比べ</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43</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千万円増の</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466</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億円になった。</a:t>
          </a:r>
          <a:endParaRPr lang="ja-JP" altLang="ja-JP" sz="10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公営企業以外の全会計における実質収支の合計は、一般会計における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億円の減などにより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億円減少し、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56.3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億円の黒字になった。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公営企業会計（下水道事業会計）の資金余剰額は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33.7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億円で、前年度比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億円増加した。これは、事業実績により流動負債（控除企業債等を除いた額）が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億円増となった一方で、流動資産（控除財源等を除いた額）が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億円増になったことなどによるものである。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241524609</v>
      </c>
      <c r="BO4" s="358"/>
      <c r="BP4" s="358"/>
      <c r="BQ4" s="358"/>
      <c r="BR4" s="358"/>
      <c r="BS4" s="358"/>
      <c r="BT4" s="358"/>
      <c r="BU4" s="359"/>
      <c r="BV4" s="357">
        <v>236422157</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3.5</v>
      </c>
      <c r="CU4" s="364"/>
      <c r="CV4" s="364"/>
      <c r="CW4" s="364"/>
      <c r="CX4" s="364"/>
      <c r="CY4" s="364"/>
      <c r="CZ4" s="364"/>
      <c r="DA4" s="365"/>
      <c r="DB4" s="363">
        <v>5.7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236230047</v>
      </c>
      <c r="BO5" s="395"/>
      <c r="BP5" s="395"/>
      <c r="BQ5" s="395"/>
      <c r="BR5" s="395"/>
      <c r="BS5" s="395"/>
      <c r="BT5" s="395"/>
      <c r="BU5" s="396"/>
      <c r="BV5" s="394">
        <v>227864107</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89.4</v>
      </c>
      <c r="CU5" s="392"/>
      <c r="CV5" s="392"/>
      <c r="CW5" s="392"/>
      <c r="CX5" s="392"/>
      <c r="CY5" s="392"/>
      <c r="CZ5" s="392"/>
      <c r="DA5" s="393"/>
      <c r="DB5" s="391">
        <v>87.5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5294562</v>
      </c>
      <c r="BO6" s="395"/>
      <c r="BP6" s="395"/>
      <c r="BQ6" s="395"/>
      <c r="BR6" s="395"/>
      <c r="BS6" s="395"/>
      <c r="BT6" s="395"/>
      <c r="BU6" s="396"/>
      <c r="BV6" s="394">
        <v>8558050</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89.4</v>
      </c>
      <c r="CU6" s="432"/>
      <c r="CV6" s="432"/>
      <c r="CW6" s="432"/>
      <c r="CX6" s="432"/>
      <c r="CY6" s="432"/>
      <c r="CZ6" s="432"/>
      <c r="DA6" s="433"/>
      <c r="DB6" s="431">
        <v>87.5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1139014</v>
      </c>
      <c r="BO7" s="395"/>
      <c r="BP7" s="395"/>
      <c r="BQ7" s="395"/>
      <c r="BR7" s="395"/>
      <c r="BS7" s="395"/>
      <c r="BT7" s="395"/>
      <c r="BU7" s="396"/>
      <c r="BV7" s="394">
        <v>1937436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119828203</v>
      </c>
      <c r="CU7" s="395"/>
      <c r="CV7" s="395"/>
      <c r="CW7" s="395"/>
      <c r="CX7" s="395"/>
      <c r="CY7" s="395"/>
      <c r="CZ7" s="395"/>
      <c r="DA7" s="396"/>
      <c r="DB7" s="394">
        <v>116180045</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4155548</v>
      </c>
      <c r="BO8" s="395"/>
      <c r="BP8" s="395"/>
      <c r="BQ8" s="395"/>
      <c r="BR8" s="395"/>
      <c r="BS8" s="395"/>
      <c r="BT8" s="395"/>
      <c r="BU8" s="396"/>
      <c r="BV8" s="394">
        <v>6620614</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0.9</v>
      </c>
      <c r="CU8" s="435"/>
      <c r="CV8" s="435"/>
      <c r="CW8" s="435"/>
      <c r="CX8" s="435"/>
      <c r="CY8" s="435"/>
      <c r="CZ8" s="435"/>
      <c r="DA8" s="436"/>
      <c r="DB8" s="434">
        <v>0.9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579355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-2465066</v>
      </c>
      <c r="BO9" s="395"/>
      <c r="BP9" s="395"/>
      <c r="BQ9" s="395"/>
      <c r="BR9" s="395"/>
      <c r="BS9" s="395"/>
      <c r="BT9" s="395"/>
      <c r="BU9" s="396"/>
      <c r="BV9" s="394">
        <v>597855</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8.5</v>
      </c>
      <c r="CU9" s="392"/>
      <c r="CV9" s="392"/>
      <c r="CW9" s="392"/>
      <c r="CX9" s="392"/>
      <c r="CY9" s="392"/>
      <c r="CZ9" s="392"/>
      <c r="DA9" s="393"/>
      <c r="DB9" s="391">
        <v>8.5</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577513</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4218231</v>
      </c>
      <c r="BO10" s="395"/>
      <c r="BP10" s="395"/>
      <c r="BQ10" s="395"/>
      <c r="BR10" s="395"/>
      <c r="BS10" s="395"/>
      <c r="BT10" s="395"/>
      <c r="BU10" s="396"/>
      <c r="BV10" s="394">
        <v>4989402</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559083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500000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542333</v>
      </c>
      <c r="S13" s="479"/>
      <c r="T13" s="479"/>
      <c r="U13" s="479"/>
      <c r="V13" s="480"/>
      <c r="W13" s="410" t="s">
        <v>131</v>
      </c>
      <c r="X13" s="411"/>
      <c r="Y13" s="411"/>
      <c r="Z13" s="411"/>
      <c r="AA13" s="411"/>
      <c r="AB13" s="401"/>
      <c r="AC13" s="445">
        <v>1567</v>
      </c>
      <c r="AD13" s="446"/>
      <c r="AE13" s="446"/>
      <c r="AF13" s="446"/>
      <c r="AG13" s="488"/>
      <c r="AH13" s="445">
        <v>1576</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1253165</v>
      </c>
      <c r="BO13" s="395"/>
      <c r="BP13" s="395"/>
      <c r="BQ13" s="395"/>
      <c r="BR13" s="395"/>
      <c r="BS13" s="395"/>
      <c r="BT13" s="395"/>
      <c r="BU13" s="396"/>
      <c r="BV13" s="394">
        <v>5587257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0.1</v>
      </c>
      <c r="CU13" s="392"/>
      <c r="CV13" s="392"/>
      <c r="CW13" s="392"/>
      <c r="CX13" s="392"/>
      <c r="CY13" s="392"/>
      <c r="CZ13" s="392"/>
      <c r="DA13" s="393"/>
      <c r="DB13" s="391">
        <v>0</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560692</v>
      </c>
      <c r="S14" s="479"/>
      <c r="T14" s="479"/>
      <c r="U14" s="479"/>
      <c r="V14" s="480"/>
      <c r="W14" s="384"/>
      <c r="X14" s="385"/>
      <c r="Y14" s="385"/>
      <c r="Z14" s="385"/>
      <c r="AA14" s="385"/>
      <c r="AB14" s="374"/>
      <c r="AC14" s="481">
        <v>0.7</v>
      </c>
      <c r="AD14" s="482"/>
      <c r="AE14" s="482"/>
      <c r="AF14" s="482"/>
      <c r="AG14" s="483"/>
      <c r="AH14" s="481">
        <v>0.7</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545227</v>
      </c>
      <c r="S15" s="479"/>
      <c r="T15" s="479"/>
      <c r="U15" s="479"/>
      <c r="V15" s="480"/>
      <c r="W15" s="410" t="s">
        <v>137</v>
      </c>
      <c r="X15" s="411"/>
      <c r="Y15" s="411"/>
      <c r="Z15" s="411"/>
      <c r="AA15" s="411"/>
      <c r="AB15" s="401"/>
      <c r="AC15" s="445">
        <v>43882</v>
      </c>
      <c r="AD15" s="446"/>
      <c r="AE15" s="446"/>
      <c r="AF15" s="446"/>
      <c r="AG15" s="488"/>
      <c r="AH15" s="445">
        <v>48616</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85469910</v>
      </c>
      <c r="BO15" s="358"/>
      <c r="BP15" s="358"/>
      <c r="BQ15" s="358"/>
      <c r="BR15" s="358"/>
      <c r="BS15" s="358"/>
      <c r="BT15" s="358"/>
      <c r="BU15" s="359"/>
      <c r="BV15" s="357">
        <v>83085774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18.899999999999999</v>
      </c>
      <c r="AD16" s="482"/>
      <c r="AE16" s="482"/>
      <c r="AF16" s="482"/>
      <c r="AG16" s="483"/>
      <c r="AH16" s="481">
        <v>21.2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95255678</v>
      </c>
      <c r="BO16" s="395"/>
      <c r="BP16" s="395"/>
      <c r="BQ16" s="395"/>
      <c r="BR16" s="395"/>
      <c r="BS16" s="395"/>
      <c r="BT16" s="395"/>
      <c r="BU16" s="396"/>
      <c r="BV16" s="394">
        <v>91395726</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186123</v>
      </c>
      <c r="AD17" s="446"/>
      <c r="AE17" s="446"/>
      <c r="AF17" s="446"/>
      <c r="AG17" s="488"/>
      <c r="AH17" s="445">
        <v>179322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109276981</v>
      </c>
      <c r="BO17" s="395"/>
      <c r="BP17" s="395"/>
      <c r="BQ17" s="395"/>
      <c r="BR17" s="395"/>
      <c r="BS17" s="395"/>
      <c r="BT17" s="395"/>
      <c r="BU17" s="396"/>
      <c r="BV17" s="394">
        <v>106068066</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186.38</v>
      </c>
      <c r="M18" s="518"/>
      <c r="N18" s="518"/>
      <c r="O18" s="518"/>
      <c r="P18" s="518"/>
      <c r="Q18" s="518"/>
      <c r="R18" s="519"/>
      <c r="S18" s="519"/>
      <c r="T18" s="519"/>
      <c r="U18" s="519"/>
      <c r="V18" s="520"/>
      <c r="W18" s="412"/>
      <c r="X18" s="413"/>
      <c r="Y18" s="413"/>
      <c r="Z18" s="413"/>
      <c r="AA18" s="413"/>
      <c r="AB18" s="404"/>
      <c r="AC18" s="521">
        <v>80.400000000000006</v>
      </c>
      <c r="AD18" s="522"/>
      <c r="AE18" s="522"/>
      <c r="AF18" s="522"/>
      <c r="AG18" s="523"/>
      <c r="AH18" s="521">
        <v>78.099999999999994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108408449</v>
      </c>
      <c r="BO18" s="395"/>
      <c r="BP18" s="395"/>
      <c r="BQ18" s="395"/>
      <c r="BR18" s="395"/>
      <c r="BS18" s="395"/>
      <c r="BT18" s="395"/>
      <c r="BU18" s="396"/>
      <c r="BV18" s="394">
        <v>102781195</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3108</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146158574</v>
      </c>
      <c r="BO19" s="395"/>
      <c r="BP19" s="395"/>
      <c r="BQ19" s="395"/>
      <c r="BR19" s="395"/>
      <c r="BS19" s="395"/>
      <c r="BT19" s="395"/>
      <c r="BU19" s="396"/>
      <c r="BV19" s="394">
        <v>144969040</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267020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130515863</v>
      </c>
      <c r="BO22" s="358"/>
      <c r="BP22" s="358"/>
      <c r="BQ22" s="358"/>
      <c r="BR22" s="358"/>
      <c r="BS22" s="358"/>
      <c r="BT22" s="358"/>
      <c r="BU22" s="359"/>
      <c r="BV22" s="357">
        <v>133642278</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88356864</v>
      </c>
      <c r="BO23" s="395"/>
      <c r="BP23" s="395"/>
      <c r="BQ23" s="395"/>
      <c r="BR23" s="395"/>
      <c r="BS23" s="395"/>
      <c r="BT23" s="395"/>
      <c r="BU23" s="396"/>
      <c r="BV23" s="394">
        <v>93572647</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7770</v>
      </c>
      <c r="R24" s="446"/>
      <c r="S24" s="446"/>
      <c r="T24" s="446"/>
      <c r="U24" s="446"/>
      <c r="V24" s="488"/>
      <c r="W24" s="540"/>
      <c r="X24" s="541"/>
      <c r="Y24" s="542"/>
      <c r="Z24" s="444" t="s">
        <v>162</v>
      </c>
      <c r="AA24" s="424"/>
      <c r="AB24" s="424"/>
      <c r="AC24" s="424"/>
      <c r="AD24" s="424"/>
      <c r="AE24" s="424"/>
      <c r="AF24" s="424"/>
      <c r="AG24" s="425"/>
      <c r="AH24" s="445">
        <v>2694</v>
      </c>
      <c r="AI24" s="446"/>
      <c r="AJ24" s="446"/>
      <c r="AK24" s="446"/>
      <c r="AL24" s="488"/>
      <c r="AM24" s="445">
        <v>8461854</v>
      </c>
      <c r="AN24" s="446"/>
      <c r="AO24" s="446"/>
      <c r="AP24" s="446"/>
      <c r="AQ24" s="446"/>
      <c r="AR24" s="488"/>
      <c r="AS24" s="445">
        <v>3141</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87818594</v>
      </c>
      <c r="BO24" s="395"/>
      <c r="BP24" s="395"/>
      <c r="BQ24" s="395"/>
      <c r="BR24" s="395"/>
      <c r="BS24" s="395"/>
      <c r="BT24" s="395"/>
      <c r="BU24" s="396"/>
      <c r="BV24" s="394">
        <v>87315985</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9400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149761266</v>
      </c>
      <c r="BO25" s="358"/>
      <c r="BP25" s="358"/>
      <c r="BQ25" s="358"/>
      <c r="BR25" s="358"/>
      <c r="BS25" s="358"/>
      <c r="BT25" s="358"/>
      <c r="BU25" s="359"/>
      <c r="BV25" s="357">
        <v>151118259</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8100</v>
      </c>
      <c r="R26" s="446"/>
      <c r="S26" s="446"/>
      <c r="T26" s="446"/>
      <c r="U26" s="446"/>
      <c r="V26" s="488"/>
      <c r="W26" s="540"/>
      <c r="X26" s="541"/>
      <c r="Y26" s="542"/>
      <c r="Z26" s="444" t="s">
        <v>168</v>
      </c>
      <c r="AA26" s="546"/>
      <c r="AB26" s="546"/>
      <c r="AC26" s="546"/>
      <c r="AD26" s="546"/>
      <c r="AE26" s="546"/>
      <c r="AF26" s="546"/>
      <c r="AG26" s="547"/>
      <c r="AH26" s="445">
        <v>294</v>
      </c>
      <c r="AI26" s="446"/>
      <c r="AJ26" s="446"/>
      <c r="AK26" s="446"/>
      <c r="AL26" s="488"/>
      <c r="AM26" s="445">
        <v>873768</v>
      </c>
      <c r="AN26" s="446"/>
      <c r="AO26" s="446"/>
      <c r="AP26" s="446"/>
      <c r="AQ26" s="446"/>
      <c r="AR26" s="488"/>
      <c r="AS26" s="445">
        <v>2972</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v>
      </c>
      <c r="BO26" s="395"/>
      <c r="BP26" s="395"/>
      <c r="BQ26" s="395"/>
      <c r="BR26" s="395"/>
      <c r="BS26" s="395"/>
      <c r="BT26" s="395"/>
      <c r="BU26" s="396"/>
      <c r="BV26" s="394">
        <v>60000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7500</v>
      </c>
      <c r="R27" s="446"/>
      <c r="S27" s="446"/>
      <c r="T27" s="446"/>
      <c r="U27" s="446"/>
      <c r="V27" s="488"/>
      <c r="W27" s="540"/>
      <c r="X27" s="541"/>
      <c r="Y27" s="542"/>
      <c r="Z27" s="444" t="s">
        <v>171</v>
      </c>
      <c r="AA27" s="424"/>
      <c r="AB27" s="424"/>
      <c r="AC27" s="424"/>
      <c r="AD27" s="424"/>
      <c r="AE27" s="424"/>
      <c r="AF27" s="424"/>
      <c r="AG27" s="425"/>
      <c r="AH27" s="445">
        <v>18</v>
      </c>
      <c r="AI27" s="446"/>
      <c r="AJ27" s="446"/>
      <c r="AK27" s="446"/>
      <c r="AL27" s="488"/>
      <c r="AM27" s="445">
        <v>69467</v>
      </c>
      <c r="AN27" s="446"/>
      <c r="AO27" s="446"/>
      <c r="AP27" s="446"/>
      <c r="AQ27" s="446"/>
      <c r="AR27" s="488"/>
      <c r="AS27" s="445">
        <v>3859</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6800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28441601</v>
      </c>
      <c r="BO28" s="358"/>
      <c r="BP28" s="358"/>
      <c r="BQ28" s="358"/>
      <c r="BR28" s="358"/>
      <c r="BS28" s="358"/>
      <c r="BT28" s="358"/>
      <c r="BU28" s="359"/>
      <c r="BV28" s="357">
        <v>24723370</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38</v>
      </c>
      <c r="M29" s="446"/>
      <c r="N29" s="446"/>
      <c r="O29" s="446"/>
      <c r="P29" s="488"/>
      <c r="Q29" s="445">
        <v>6100</v>
      </c>
      <c r="R29" s="446"/>
      <c r="S29" s="446"/>
      <c r="T29" s="446"/>
      <c r="U29" s="446"/>
      <c r="V29" s="488"/>
      <c r="W29" s="543"/>
      <c r="X29" s="544"/>
      <c r="Y29" s="545"/>
      <c r="Z29" s="444" t="s">
        <v>177</v>
      </c>
      <c r="AA29" s="424"/>
      <c r="AB29" s="424"/>
      <c r="AC29" s="424"/>
      <c r="AD29" s="424"/>
      <c r="AE29" s="424"/>
      <c r="AF29" s="424"/>
      <c r="AG29" s="425"/>
      <c r="AH29" s="445">
        <v>2712</v>
      </c>
      <c r="AI29" s="446"/>
      <c r="AJ29" s="446"/>
      <c r="AK29" s="446"/>
      <c r="AL29" s="488"/>
      <c r="AM29" s="445">
        <v>8531321</v>
      </c>
      <c r="AN29" s="446"/>
      <c r="AO29" s="446"/>
      <c r="AP29" s="446"/>
      <c r="AQ29" s="446"/>
      <c r="AR29" s="488"/>
      <c r="AS29" s="445">
        <v>3146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3741</v>
      </c>
      <c r="BO29" s="395"/>
      <c r="BP29" s="395"/>
      <c r="BQ29" s="395"/>
      <c r="BR29" s="395"/>
      <c r="BS29" s="395"/>
      <c r="BT29" s="395"/>
      <c r="BU29" s="396"/>
      <c r="BV29" s="394">
        <v>3741</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18145084</v>
      </c>
      <c r="BO30" s="514"/>
      <c r="BP30" s="514"/>
      <c r="BQ30" s="514"/>
      <c r="BR30" s="514"/>
      <c r="BS30" s="514"/>
      <c r="BT30" s="514"/>
      <c r="BU30" s="515"/>
      <c r="BV30" s="513">
        <v>17491097</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5</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10</v>
      </c>
      <c r="AN34" s="584"/>
      <c r="AO34" s="585" t="str">
        <f>IF('各会計、関係団体の財政状況及び健全化判断比率'!B33="","",'各会計、関係団体の財政状況及び健全化判断比率'!B33)</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11</v>
      </c>
      <c r="BX34" s="584"/>
      <c r="BY34" s="585" t="str">
        <f>IF('各会計、関係団体の財政状況及び健全化判断比率'!B68="","",'各会計、関係団体の財政状況及び健全化判断比率'!B68)</f>
        <v>南多摩斎場組合</v>
      </c>
      <c r="BZ34" s="585"/>
      <c r="CA34" s="585"/>
      <c r="CB34" s="585"/>
      <c r="CC34" s="585"/>
      <c r="CD34" s="585"/>
      <c r="CE34" s="585"/>
      <c r="CF34" s="585"/>
      <c r="CG34" s="585"/>
      <c r="CH34" s="585"/>
      <c r="CI34" s="585"/>
      <c r="CJ34" s="585"/>
      <c r="CK34" s="585"/>
      <c r="CL34" s="585"/>
      <c r="CM34" s="585"/>
      <c r="CN34" s="163"/>
      <c r="CO34" s="584">
        <f>IF(CQ34="","",MAX(C34:D43,U34:V43,AM34:AN43,BE34:BF43,BW34:BX43)+1)</f>
        <v>20</v>
      </c>
      <c r="CP34" s="584"/>
      <c r="CQ34" s="585" t="str">
        <f>IF('各会計、関係団体の財政状況及び健全化判断比率'!BS7="","",'各会計、関係団体の財政状況及び健全化判断比率'!BS7)</f>
        <v>八王子市学園都市文化ふれあい財団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f>IF(E35="","",C34+1)</f>
        <v>2</v>
      </c>
      <c r="D35" s="584"/>
      <c r="E35" s="585" t="str">
        <f>IF('各会計、関係団体の財政状況及び健全化判断比率'!B8="","",'各会計、関係団体の財政状況及び健全化判断比率'!B8)</f>
        <v>母子・父子福祉資金特別会計</v>
      </c>
      <c r="F35" s="585"/>
      <c r="G35" s="585"/>
      <c r="H35" s="585"/>
      <c r="I35" s="585"/>
      <c r="J35" s="585"/>
      <c r="K35" s="585"/>
      <c r="L35" s="585"/>
      <c r="M35" s="585"/>
      <c r="N35" s="585"/>
      <c r="O35" s="585"/>
      <c r="P35" s="585"/>
      <c r="Q35" s="585"/>
      <c r="R35" s="585"/>
      <c r="S35" s="585"/>
      <c r="T35" s="163"/>
      <c r="U35" s="584">
        <f>IF(W35="","",U34+1)</f>
        <v>6</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12</v>
      </c>
      <c r="BX35" s="584"/>
      <c r="BY35" s="585" t="str">
        <f>IF('各会計、関係団体の財政状況及び健全化判断比率'!B69="","",'各会計、関係団体の財政状況及び健全化判断比率'!B69)</f>
        <v>東京たま広域資源循環組合</v>
      </c>
      <c r="BZ35" s="585"/>
      <c r="CA35" s="585"/>
      <c r="CB35" s="585"/>
      <c r="CC35" s="585"/>
      <c r="CD35" s="585"/>
      <c r="CE35" s="585"/>
      <c r="CF35" s="585"/>
      <c r="CG35" s="585"/>
      <c r="CH35" s="585"/>
      <c r="CI35" s="585"/>
      <c r="CJ35" s="585"/>
      <c r="CK35" s="585"/>
      <c r="CL35" s="585"/>
      <c r="CM35" s="585"/>
      <c r="CN35" s="163"/>
      <c r="CO35" s="584">
        <f t="shared" ref="CO35:CO43" si="3">IF(CQ35="","",CO34+1)</f>
        <v>21</v>
      </c>
      <c r="CP35" s="584"/>
      <c r="CQ35" s="585" t="str">
        <f>IF('各会計、関係団体の財政状況及び健全化判断比率'!BS8="","",'各会計、関係団体の財政状況及び健全化判断比率'!BS8)</f>
        <v>八王子市まちづくり公社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f>IF(E36="","",C35+1)</f>
        <v>3</v>
      </c>
      <c r="D36" s="584"/>
      <c r="E36" s="585" t="str">
        <f>IF('各会計、関係団体の財政状況及び健全化判断比率'!B9="","",'各会計、関係団体の財政状況及び健全化判断比率'!B9)</f>
        <v>土地取得事業特別会計</v>
      </c>
      <c r="F36" s="585"/>
      <c r="G36" s="585"/>
      <c r="H36" s="585"/>
      <c r="I36" s="585"/>
      <c r="J36" s="585"/>
      <c r="K36" s="585"/>
      <c r="L36" s="585"/>
      <c r="M36" s="585"/>
      <c r="N36" s="585"/>
      <c r="O36" s="585"/>
      <c r="P36" s="585"/>
      <c r="Q36" s="585"/>
      <c r="R36" s="585"/>
      <c r="S36" s="585"/>
      <c r="T36" s="163"/>
      <c r="U36" s="584">
        <f t="shared" ref="U36:U43" si="4">IF(W36="","",U35+1)</f>
        <v>7</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13</v>
      </c>
      <c r="BX36" s="584"/>
      <c r="BY36" s="585" t="str">
        <f>IF('各会計、関係団体の財政状況及び健全化判断比率'!B70="","",'各会計、関係団体の財政状況及び健全化判断比率'!B70)</f>
        <v>東京市町村総合事務組合（一般会計）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f>IF(E37="","",C36+1)</f>
        <v>4</v>
      </c>
      <c r="D37" s="584"/>
      <c r="E37" s="585" t="str">
        <f>IF('各会計、関係団体の財政状況及び健全化判断比率'!B10="","",'各会計、関係団体の財政状況及び健全化判断比率'!B10)</f>
        <v>借入金管理特別会計</v>
      </c>
      <c r="F37" s="585"/>
      <c r="G37" s="585"/>
      <c r="H37" s="585"/>
      <c r="I37" s="585"/>
      <c r="J37" s="585"/>
      <c r="K37" s="585"/>
      <c r="L37" s="585"/>
      <c r="M37" s="585"/>
      <c r="N37" s="585"/>
      <c r="O37" s="585"/>
      <c r="P37" s="585"/>
      <c r="Q37" s="585"/>
      <c r="R37" s="585"/>
      <c r="S37" s="585"/>
      <c r="T37" s="163"/>
      <c r="U37" s="584">
        <f t="shared" si="4"/>
        <v>8</v>
      </c>
      <c r="V37" s="584"/>
      <c r="W37" s="585" t="str">
        <f>IF('各会計、関係団体の財政状況及び健全化判断比率'!B31="","",'各会計、関係団体の財政状況及び健全化判断比率'!B31)</f>
        <v>駐車場事業特別会計</v>
      </c>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14</v>
      </c>
      <c r="BX37" s="584"/>
      <c r="BY37" s="585" t="str">
        <f>IF('各会計、関係団体の財政状況及び健全化判断比率'!B71="","",'各会計、関係団体の財政状況及び健全化判断比率'!B71)</f>
        <v>東京市町村総合事務組合（交通災害共済事業特別会計）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f t="shared" si="4"/>
        <v>9</v>
      </c>
      <c r="V38" s="584"/>
      <c r="W38" s="585" t="str">
        <f>IF('各会計、関係団体の財政状況及び健全化判断比率'!B32="","",'各会計、関係団体の財政状況及び健全化判断比率'!B32)</f>
        <v>給与及び公共料金特別会計</v>
      </c>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15</v>
      </c>
      <c r="BX38" s="584"/>
      <c r="BY38" s="585" t="str">
        <f>IF('各会計、関係団体の財政状況及び健全化判断比率'!B72="","",'各会計、関係団体の財政状況及び健全化判断比率'!B72)</f>
        <v>多摩ニュータウン環境組合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16</v>
      </c>
      <c r="BX39" s="584"/>
      <c r="BY39" s="585" t="str">
        <f>IF('各会計、関係団体の財政状況及び健全化判断比率'!B73="","",'各会計、関係団体の財政状況及び健全化判断比率'!B73)</f>
        <v>東京都十一市競輪事業組合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17</v>
      </c>
      <c r="BX40" s="584"/>
      <c r="BY40" s="585" t="str">
        <f>IF('各会計、関係団体の財政状況及び健全化判断比率'!B74="","",'各会計、関係団体の財政状況及び健全化判断比率'!B74)</f>
        <v>東京都六市競艇事業組合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18</v>
      </c>
      <c r="BX41" s="584"/>
      <c r="BY41" s="585" t="str">
        <f>IF('各会計、関係団体の財政状況及び健全化判断比率'!B75="","",'各会計、関係団体の財政状況及び健全化判断比率'!B75)</f>
        <v>東京都後期高齢者医療広域連合（一般会計）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19</v>
      </c>
      <c r="BX42" s="584"/>
      <c r="BY42" s="585" t="str">
        <f>IF('各会計、関係団体の財政状況及び健全化判断比率'!B76="","",'各会計、関係団体の財政状況及び健全化判断比率'!B76)</f>
        <v>東京都後期高齢者医療広域連合
（後期高齢者医療特別会計）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VhQJpZkg4pfo9Y4QhlKDEKCh1qWm7tIVK7iHn6u5e3Nwqd+3Ts/MQg2oZRiXnJWCqwpv1E3RO2I5IU1LAcwk2w==" saltValue="yiphPqVChUvx+W+CZxe1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36" t="s">
        <v>533</v>
      </c>
      <c r="D34" s="1136"/>
      <c r="E34" s="1137"/>
      <c r="F34" s="32">
        <v>5.58</v>
      </c>
      <c r="G34" s="33">
        <v>6.52</v>
      </c>
      <c r="H34" s="33">
        <v>5.31</v>
      </c>
      <c r="I34" s="33">
        <v>5.69</v>
      </c>
      <c r="J34" s="34">
        <v>3.46</v>
      </c>
      <c r="K34" s="22"/>
      <c r="L34" s="22"/>
      <c r="M34" s="22"/>
      <c r="N34" s="22"/>
      <c r="O34" s="22"/>
      <c r="P34" s="22"/>
    </row>
    <row r="35" spans="1:16" ht="39" customHeight="1" x14ac:dyDescent="0.2">
      <c r="A35" s="22"/>
      <c r="B35" s="35"/>
      <c r="C35" s="1132" t="s">
        <v>534</v>
      </c>
      <c r="D35" s="1132"/>
      <c r="E35" s="1133"/>
      <c r="F35" s="36">
        <v>0.61</v>
      </c>
      <c r="G35" s="37">
        <v>1.4</v>
      </c>
      <c r="H35" s="37">
        <v>2.11</v>
      </c>
      <c r="I35" s="37">
        <v>2.58</v>
      </c>
      <c r="J35" s="38">
        <v>2.81</v>
      </c>
      <c r="K35" s="22"/>
      <c r="L35" s="22"/>
      <c r="M35" s="22"/>
      <c r="N35" s="22"/>
      <c r="O35" s="22"/>
      <c r="P35" s="22"/>
    </row>
    <row r="36" spans="1:16" ht="39" customHeight="1" x14ac:dyDescent="0.2">
      <c r="A36" s="22"/>
      <c r="B36" s="35"/>
      <c r="C36" s="1132" t="s">
        <v>535</v>
      </c>
      <c r="D36" s="1132"/>
      <c r="E36" s="1133"/>
      <c r="F36" s="36">
        <v>0.64</v>
      </c>
      <c r="G36" s="37">
        <v>0.77</v>
      </c>
      <c r="H36" s="37">
        <v>0.42</v>
      </c>
      <c r="I36" s="37">
        <v>0.83</v>
      </c>
      <c r="J36" s="38">
        <v>0.77</v>
      </c>
      <c r="K36" s="22"/>
      <c r="L36" s="22"/>
      <c r="M36" s="22"/>
      <c r="N36" s="22"/>
      <c r="O36" s="22"/>
      <c r="P36" s="22"/>
    </row>
    <row r="37" spans="1:16" ht="39" customHeight="1" x14ac:dyDescent="0.2">
      <c r="A37" s="22"/>
      <c r="B37" s="35"/>
      <c r="C37" s="1132" t="s">
        <v>536</v>
      </c>
      <c r="D37" s="1132"/>
      <c r="E37" s="1133"/>
      <c r="F37" s="36">
        <v>0.59</v>
      </c>
      <c r="G37" s="37">
        <v>1.44</v>
      </c>
      <c r="H37" s="37">
        <v>1.23</v>
      </c>
      <c r="I37" s="37">
        <v>0.7</v>
      </c>
      <c r="J37" s="38">
        <v>0.38</v>
      </c>
      <c r="K37" s="22"/>
      <c r="L37" s="22"/>
      <c r="M37" s="22"/>
      <c r="N37" s="22"/>
      <c r="O37" s="22"/>
      <c r="P37" s="22"/>
    </row>
    <row r="38" spans="1:16" ht="39" customHeight="1" x14ac:dyDescent="0.2">
      <c r="A38" s="22"/>
      <c r="B38" s="35"/>
      <c r="C38" s="1132" t="s">
        <v>537</v>
      </c>
      <c r="D38" s="1132"/>
      <c r="E38" s="1133"/>
      <c r="F38" s="36">
        <v>0.09</v>
      </c>
      <c r="G38" s="37">
        <v>0.05</v>
      </c>
      <c r="H38" s="37">
        <v>0.05</v>
      </c>
      <c r="I38" s="37">
        <v>0.05</v>
      </c>
      <c r="J38" s="38">
        <v>0.05</v>
      </c>
      <c r="K38" s="22"/>
      <c r="L38" s="22"/>
      <c r="M38" s="22"/>
      <c r="N38" s="22"/>
      <c r="O38" s="22"/>
      <c r="P38" s="22"/>
    </row>
    <row r="39" spans="1:16" ht="39" customHeight="1" x14ac:dyDescent="0.2">
      <c r="A39" s="22"/>
      <c r="B39" s="35"/>
      <c r="C39" s="1132" t="s">
        <v>538</v>
      </c>
      <c r="D39" s="1132"/>
      <c r="E39" s="1133"/>
      <c r="F39" s="36">
        <v>0</v>
      </c>
      <c r="G39" s="37">
        <v>0</v>
      </c>
      <c r="H39" s="37">
        <v>0</v>
      </c>
      <c r="I39" s="37">
        <v>0</v>
      </c>
      <c r="J39" s="38">
        <v>0</v>
      </c>
      <c r="K39" s="22"/>
      <c r="L39" s="22"/>
      <c r="M39" s="22"/>
      <c r="N39" s="22"/>
      <c r="O39" s="22"/>
      <c r="P39" s="22"/>
    </row>
    <row r="40" spans="1:16" ht="39" customHeight="1" x14ac:dyDescent="0.2">
      <c r="A40" s="22"/>
      <c r="B40" s="35"/>
      <c r="C40" s="1132" t="s">
        <v>539</v>
      </c>
      <c r="D40" s="1132"/>
      <c r="E40" s="1133"/>
      <c r="F40" s="36">
        <v>0</v>
      </c>
      <c r="G40" s="37">
        <v>0</v>
      </c>
      <c r="H40" s="37">
        <v>0</v>
      </c>
      <c r="I40" s="37">
        <v>0</v>
      </c>
      <c r="J40" s="38">
        <v>0</v>
      </c>
      <c r="K40" s="22"/>
      <c r="L40" s="22"/>
      <c r="M40" s="22"/>
      <c r="N40" s="22"/>
      <c r="O40" s="22"/>
      <c r="P40" s="22"/>
    </row>
    <row r="41" spans="1:16" ht="39" customHeight="1" x14ac:dyDescent="0.2">
      <c r="A41" s="22"/>
      <c r="B41" s="35"/>
      <c r="C41" s="1132" t="s">
        <v>540</v>
      </c>
      <c r="D41" s="1132"/>
      <c r="E41" s="1133"/>
      <c r="F41" s="36">
        <v>0</v>
      </c>
      <c r="G41" s="37">
        <v>0</v>
      </c>
      <c r="H41" s="37">
        <v>0</v>
      </c>
      <c r="I41" s="37">
        <v>0</v>
      </c>
      <c r="J41" s="38">
        <v>0</v>
      </c>
      <c r="K41" s="22"/>
      <c r="L41" s="22"/>
      <c r="M41" s="22"/>
      <c r="N41" s="22"/>
      <c r="O41" s="22"/>
      <c r="P41" s="22"/>
    </row>
    <row r="42" spans="1:16" ht="39" customHeight="1" x14ac:dyDescent="0.2">
      <c r="A42" s="22"/>
      <c r="B42" s="39"/>
      <c r="C42" s="1132" t="s">
        <v>541</v>
      </c>
      <c r="D42" s="1132"/>
      <c r="E42" s="1133"/>
      <c r="F42" s="36" t="s">
        <v>490</v>
      </c>
      <c r="G42" s="37" t="s">
        <v>490</v>
      </c>
      <c r="H42" s="37" t="s">
        <v>490</v>
      </c>
      <c r="I42" s="37" t="s">
        <v>490</v>
      </c>
      <c r="J42" s="38" t="s">
        <v>490</v>
      </c>
      <c r="K42" s="22"/>
      <c r="L42" s="22"/>
      <c r="M42" s="22"/>
      <c r="N42" s="22"/>
      <c r="O42" s="22"/>
      <c r="P42" s="22"/>
    </row>
    <row r="43" spans="1:16" ht="39" customHeight="1" thickBot="1" x14ac:dyDescent="0.25">
      <c r="A43" s="22"/>
      <c r="B43" s="40"/>
      <c r="C43" s="1134" t="s">
        <v>542</v>
      </c>
      <c r="D43" s="1134"/>
      <c r="E43" s="1135"/>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OPlR8OehzaY3916o+vSpTHXQAaV3yVS3ZNQoWsjUrv7D2Ibtm1vcIZP6ytPD0Cmbl2KnHpJg60m9w0A4J17nA==" saltValue="/4Tx8QeJykq/eVtODFbD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11650</v>
      </c>
      <c r="L45" s="58">
        <v>12232</v>
      </c>
      <c r="M45" s="58">
        <v>12600</v>
      </c>
      <c r="N45" s="58">
        <v>12579</v>
      </c>
      <c r="O45" s="59">
        <v>12749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490</v>
      </c>
      <c r="L46" s="62" t="s">
        <v>490</v>
      </c>
      <c r="M46" s="62" t="s">
        <v>490</v>
      </c>
      <c r="N46" s="62" t="s">
        <v>490</v>
      </c>
      <c r="O46" s="63" t="s">
        <v>490</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490</v>
      </c>
      <c r="L47" s="62" t="s">
        <v>490</v>
      </c>
      <c r="M47" s="62" t="s">
        <v>490</v>
      </c>
      <c r="N47" s="62" t="s">
        <v>490</v>
      </c>
      <c r="O47" s="63" t="s">
        <v>490</v>
      </c>
      <c r="P47" s="46"/>
      <c r="Q47" s="46"/>
      <c r="R47" s="46"/>
      <c r="S47" s="46"/>
      <c r="T47" s="46"/>
      <c r="U47" s="46"/>
    </row>
    <row r="48" spans="1:21" ht="30.75" customHeight="1" x14ac:dyDescent="0.2">
      <c r="A48" s="46"/>
      <c r="B48" s="1140"/>
      <c r="C48" s="1141"/>
      <c r="D48" s="60"/>
      <c r="E48" s="1146" t="s">
        <v>13</v>
      </c>
      <c r="F48" s="1146"/>
      <c r="G48" s="1146"/>
      <c r="H48" s="1146"/>
      <c r="I48" s="1146"/>
      <c r="J48" s="1147"/>
      <c r="K48" s="61">
        <v>465</v>
      </c>
      <c r="L48" s="62">
        <v>595</v>
      </c>
      <c r="M48" s="62">
        <v>646</v>
      </c>
      <c r="N48" s="62">
        <v>648</v>
      </c>
      <c r="O48" s="63">
        <v>640</v>
      </c>
      <c r="P48" s="46"/>
      <c r="Q48" s="46"/>
      <c r="R48" s="46"/>
      <c r="S48" s="46"/>
      <c r="T48" s="46"/>
      <c r="U48" s="46"/>
    </row>
    <row r="49" spans="1:21" ht="30.75" customHeight="1" x14ac:dyDescent="0.2">
      <c r="A49" s="46"/>
      <c r="B49" s="1140"/>
      <c r="C49" s="1141"/>
      <c r="D49" s="60"/>
      <c r="E49" s="1146" t="s">
        <v>14</v>
      </c>
      <c r="F49" s="1146"/>
      <c r="G49" s="1146"/>
      <c r="H49" s="1146"/>
      <c r="I49" s="1146"/>
      <c r="J49" s="1147"/>
      <c r="K49" s="61">
        <v>75</v>
      </c>
      <c r="L49" s="62">
        <v>5</v>
      </c>
      <c r="M49" s="62">
        <v>4</v>
      </c>
      <c r="N49" s="62">
        <v>5</v>
      </c>
      <c r="O49" s="63">
        <v>4</v>
      </c>
      <c r="P49" s="46"/>
      <c r="Q49" s="46"/>
      <c r="R49" s="46"/>
      <c r="S49" s="46"/>
      <c r="T49" s="46"/>
      <c r="U49" s="46"/>
    </row>
    <row r="50" spans="1:21" ht="30.75" customHeight="1" x14ac:dyDescent="0.2">
      <c r="A50" s="46"/>
      <c r="B50" s="1140"/>
      <c r="C50" s="1141"/>
      <c r="D50" s="60"/>
      <c r="E50" s="1146" t="s">
        <v>15</v>
      </c>
      <c r="F50" s="1146"/>
      <c r="G50" s="1146"/>
      <c r="H50" s="1146"/>
      <c r="I50" s="1146"/>
      <c r="J50" s="1147"/>
      <c r="K50" s="61">
        <v>886</v>
      </c>
      <c r="L50" s="62">
        <v>888</v>
      </c>
      <c r="M50" s="62">
        <v>750</v>
      </c>
      <c r="N50" s="62">
        <v>636</v>
      </c>
      <c r="O50" s="63">
        <v>554</v>
      </c>
      <c r="P50" s="46"/>
      <c r="Q50" s="46"/>
      <c r="R50" s="46"/>
      <c r="S50" s="46"/>
      <c r="T50" s="46"/>
      <c r="U50" s="46"/>
    </row>
    <row r="51" spans="1:21" ht="30.75" customHeight="1" x14ac:dyDescent="0.2">
      <c r="A51" s="46"/>
      <c r="B51" s="1142"/>
      <c r="C51" s="1143"/>
      <c r="D51" s="64"/>
      <c r="E51" s="1146" t="s">
        <v>16</v>
      </c>
      <c r="F51" s="1146"/>
      <c r="G51" s="1146"/>
      <c r="H51" s="1146"/>
      <c r="I51" s="1146"/>
      <c r="J51" s="1147"/>
      <c r="K51" s="61">
        <v>1</v>
      </c>
      <c r="L51" s="62" t="s">
        <v>490</v>
      </c>
      <c r="M51" s="62" t="s">
        <v>490</v>
      </c>
      <c r="N51" s="62" t="s">
        <v>490</v>
      </c>
      <c r="O51" s="63">
        <v>0</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14094</v>
      </c>
      <c r="L52" s="62">
        <v>13804</v>
      </c>
      <c r="M52" s="62">
        <v>14266</v>
      </c>
      <c r="N52" s="62">
        <v>13748</v>
      </c>
      <c r="O52" s="63">
        <v>13264</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-1017</v>
      </c>
      <c r="L53" s="67">
        <v>-84</v>
      </c>
      <c r="M53" s="67">
        <v>-266</v>
      </c>
      <c r="N53" s="67">
        <v>120</v>
      </c>
      <c r="O53" s="68">
        <v>683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pNe+W+qht7jdRmZE4xX1LBnMmqIQKJzrbGSw5zikVdQYdIEsJKZSpy+Tl9dxgrg1yGJ45FtF9Vg8xrzuRJYXg==" saltValue="760SNN5wldbNGCOaJyypx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528</v>
      </c>
      <c r="J40" s="101" t="s">
        <v>529</v>
      </c>
      <c r="K40" s="101" t="s">
        <v>530</v>
      </c>
      <c r="L40" s="101" t="s">
        <v>531</v>
      </c>
      <c r="M40" s="102" t="s">
        <v>532</v>
      </c>
    </row>
    <row r="41" spans="2:13" ht="27.75" customHeight="1" x14ac:dyDescent="0.2">
      <c r="B41" s="1169" t="s">
        <v>30</v>
      </c>
      <c r="C41" s="1170"/>
      <c r="D41" s="103"/>
      <c r="E41" s="1175" t="s">
        <v>31</v>
      </c>
      <c r="F41" s="1175"/>
      <c r="G41" s="1175"/>
      <c r="H41" s="1176"/>
      <c r="I41" s="330">
        <v>136369</v>
      </c>
      <c r="J41" s="331">
        <v>140230</v>
      </c>
      <c r="K41" s="331">
        <v>137707</v>
      </c>
      <c r="L41" s="331">
        <v>133674</v>
      </c>
      <c r="M41" s="332">
        <v>130546</v>
      </c>
    </row>
    <row r="42" spans="2:13" ht="27.75" customHeight="1" x14ac:dyDescent="0.2">
      <c r="B42" s="1171"/>
      <c r="C42" s="1172"/>
      <c r="D42" s="104"/>
      <c r="E42" s="1177" t="s">
        <v>32</v>
      </c>
      <c r="F42" s="1177"/>
      <c r="G42" s="1177"/>
      <c r="H42" s="1178"/>
      <c r="I42" s="333">
        <v>4873</v>
      </c>
      <c r="J42" s="334">
        <v>3727</v>
      </c>
      <c r="K42" s="334">
        <v>2755</v>
      </c>
      <c r="L42" s="334">
        <v>2010</v>
      </c>
      <c r="M42" s="335">
        <v>1430</v>
      </c>
    </row>
    <row r="43" spans="2:13" ht="27.75" customHeight="1" x14ac:dyDescent="0.2">
      <c r="B43" s="1171"/>
      <c r="C43" s="1172"/>
      <c r="D43" s="104"/>
      <c r="E43" s="1177" t="s">
        <v>33</v>
      </c>
      <c r="F43" s="1177"/>
      <c r="G43" s="1177"/>
      <c r="H43" s="1178"/>
      <c r="I43" s="333">
        <v>18581</v>
      </c>
      <c r="J43" s="334">
        <v>11669</v>
      </c>
      <c r="K43" s="334">
        <v>4295</v>
      </c>
      <c r="L43" s="334">
        <v>4629</v>
      </c>
      <c r="M43" s="335">
        <v>4628</v>
      </c>
    </row>
    <row r="44" spans="2:13" ht="27.75" customHeight="1" x14ac:dyDescent="0.2">
      <c r="B44" s="1171"/>
      <c r="C44" s="1172"/>
      <c r="D44" s="104"/>
      <c r="E44" s="1177" t="s">
        <v>34</v>
      </c>
      <c r="F44" s="1177"/>
      <c r="G44" s="1177"/>
      <c r="H44" s="1178"/>
      <c r="I44" s="333">
        <v>35</v>
      </c>
      <c r="J44" s="334">
        <v>31</v>
      </c>
      <c r="K44" s="334">
        <v>26</v>
      </c>
      <c r="L44" s="334">
        <v>22</v>
      </c>
      <c r="M44" s="335">
        <v>16</v>
      </c>
    </row>
    <row r="45" spans="2:13" ht="27.75" customHeight="1" x14ac:dyDescent="0.2">
      <c r="B45" s="1171"/>
      <c r="C45" s="1172"/>
      <c r="D45" s="104"/>
      <c r="E45" s="1177" t="s">
        <v>35</v>
      </c>
      <c r="F45" s="1177"/>
      <c r="G45" s="1177"/>
      <c r="H45" s="1178"/>
      <c r="I45" s="333">
        <v>20502</v>
      </c>
      <c r="J45" s="334">
        <v>20262</v>
      </c>
      <c r="K45" s="334">
        <v>20070</v>
      </c>
      <c r="L45" s="334">
        <v>20296</v>
      </c>
      <c r="M45" s="335">
        <v>20287</v>
      </c>
    </row>
    <row r="46" spans="2:13" ht="27.75" customHeight="1" x14ac:dyDescent="0.2">
      <c r="B46" s="1171"/>
      <c r="C46" s="1172"/>
      <c r="D46" s="105"/>
      <c r="E46" s="1177" t="s">
        <v>36</v>
      </c>
      <c r="F46" s="1177"/>
      <c r="G46" s="1177"/>
      <c r="H46" s="1178"/>
      <c r="I46" s="333" t="s">
        <v>490</v>
      </c>
      <c r="J46" s="334" t="s">
        <v>490</v>
      </c>
      <c r="K46" s="334" t="s">
        <v>490</v>
      </c>
      <c r="L46" s="334" t="s">
        <v>490</v>
      </c>
      <c r="M46" s="335" t="s">
        <v>490</v>
      </c>
    </row>
    <row r="47" spans="2:13" ht="27.75" customHeight="1" x14ac:dyDescent="0.2">
      <c r="B47" s="1171"/>
      <c r="C47" s="1172"/>
      <c r="D47" s="106"/>
      <c r="E47" s="1179" t="s">
        <v>37</v>
      </c>
      <c r="F47" s="1180"/>
      <c r="G47" s="1180"/>
      <c r="H47" s="1181"/>
      <c r="I47" s="333" t="s">
        <v>490</v>
      </c>
      <c r="J47" s="334" t="s">
        <v>490</v>
      </c>
      <c r="K47" s="334" t="s">
        <v>490</v>
      </c>
      <c r="L47" s="334" t="s">
        <v>490</v>
      </c>
      <c r="M47" s="335" t="s">
        <v>490</v>
      </c>
    </row>
    <row r="48" spans="2:13" ht="27.75" customHeight="1" x14ac:dyDescent="0.2">
      <c r="B48" s="1171"/>
      <c r="C48" s="1172"/>
      <c r="D48" s="104"/>
      <c r="E48" s="1177" t="s">
        <v>38</v>
      </c>
      <c r="F48" s="1177"/>
      <c r="G48" s="1177"/>
      <c r="H48" s="1178"/>
      <c r="I48" s="333" t="s">
        <v>490</v>
      </c>
      <c r="J48" s="334" t="s">
        <v>490</v>
      </c>
      <c r="K48" s="334" t="s">
        <v>490</v>
      </c>
      <c r="L48" s="334" t="s">
        <v>490</v>
      </c>
      <c r="M48" s="335" t="s">
        <v>490</v>
      </c>
    </row>
    <row r="49" spans="2:13" ht="27.75" customHeight="1" x14ac:dyDescent="0.2">
      <c r="B49" s="1173"/>
      <c r="C49" s="1174"/>
      <c r="D49" s="104"/>
      <c r="E49" s="1177" t="s">
        <v>39</v>
      </c>
      <c r="F49" s="1177"/>
      <c r="G49" s="1177"/>
      <c r="H49" s="1178"/>
      <c r="I49" s="333" t="s">
        <v>490</v>
      </c>
      <c r="J49" s="334" t="s">
        <v>490</v>
      </c>
      <c r="K49" s="334" t="s">
        <v>490</v>
      </c>
      <c r="L49" s="334" t="s">
        <v>490</v>
      </c>
      <c r="M49" s="335" t="s">
        <v>490</v>
      </c>
    </row>
    <row r="50" spans="2:13" ht="27.75" customHeight="1" x14ac:dyDescent="0.2">
      <c r="B50" s="1182" t="s">
        <v>40</v>
      </c>
      <c r="C50" s="1183"/>
      <c r="D50" s="107"/>
      <c r="E50" s="1177" t="s">
        <v>41</v>
      </c>
      <c r="F50" s="1177"/>
      <c r="G50" s="1177"/>
      <c r="H50" s="1178"/>
      <c r="I50" s="333">
        <v>28219</v>
      </c>
      <c r="J50" s="334">
        <v>33114</v>
      </c>
      <c r="K50" s="334">
        <v>40474</v>
      </c>
      <c r="L50" s="334">
        <v>47721</v>
      </c>
      <c r="M50" s="335">
        <v>52517</v>
      </c>
    </row>
    <row r="51" spans="2:13" ht="27.75" customHeight="1" x14ac:dyDescent="0.2">
      <c r="B51" s="1171"/>
      <c r="C51" s="1172"/>
      <c r="D51" s="104"/>
      <c r="E51" s="1177" t="s">
        <v>42</v>
      </c>
      <c r="F51" s="1177"/>
      <c r="G51" s="1177"/>
      <c r="H51" s="1178"/>
      <c r="I51" s="333">
        <v>40601</v>
      </c>
      <c r="J51" s="334">
        <v>39756</v>
      </c>
      <c r="K51" s="334">
        <v>35089</v>
      </c>
      <c r="L51" s="334">
        <v>34713</v>
      </c>
      <c r="M51" s="335">
        <v>34579</v>
      </c>
    </row>
    <row r="52" spans="2:13" ht="27.75" customHeight="1" x14ac:dyDescent="0.2">
      <c r="B52" s="1173"/>
      <c r="C52" s="1174"/>
      <c r="D52" s="104"/>
      <c r="E52" s="1177" t="s">
        <v>43</v>
      </c>
      <c r="F52" s="1177"/>
      <c r="G52" s="1177"/>
      <c r="H52" s="1178"/>
      <c r="I52" s="333">
        <v>122253</v>
      </c>
      <c r="J52" s="334">
        <v>124540</v>
      </c>
      <c r="K52" s="334">
        <v>119332</v>
      </c>
      <c r="L52" s="334">
        <v>112523</v>
      </c>
      <c r="M52" s="335">
        <v>104316</v>
      </c>
    </row>
    <row r="53" spans="2:13" ht="27.75" customHeight="1" thickBot="1" x14ac:dyDescent="0.25">
      <c r="B53" s="1184" t="s">
        <v>19</v>
      </c>
      <c r="C53" s="1185"/>
      <c r="D53" s="108"/>
      <c r="E53" s="1186" t="s">
        <v>44</v>
      </c>
      <c r="F53" s="1186"/>
      <c r="G53" s="1186"/>
      <c r="H53" s="1187"/>
      <c r="I53" s="336">
        <v>-10712</v>
      </c>
      <c r="J53" s="337">
        <v>-21491</v>
      </c>
      <c r="K53" s="337">
        <v>-30043</v>
      </c>
      <c r="L53" s="337">
        <v>-34328</v>
      </c>
      <c r="M53" s="338">
        <v>-34504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5Vh6CqhhcAlbNx0oaQmiHx9S9g4hnSkPDzj8fexfAZw/tK8CIKiPyxWlnN7mKNPNBSZEG3V7i20xgjgWjvxMWg==" saltValue="83jjDeUc1i1KajR5jFW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530</v>
      </c>
      <c r="G54" s="117" t="s">
        <v>531</v>
      </c>
      <c r="H54" s="118" t="s">
        <v>532</v>
      </c>
    </row>
    <row r="55" spans="2:8" ht="52.5" customHeight="1" x14ac:dyDescent="0.2">
      <c r="B55" s="119"/>
      <c r="C55" s="1196" t="s">
        <v>46</v>
      </c>
      <c r="D55" s="1196"/>
      <c r="E55" s="1197"/>
      <c r="F55" s="339">
        <v>19734</v>
      </c>
      <c r="G55" s="339">
        <v>24723</v>
      </c>
      <c r="H55" s="340">
        <v>28442</v>
      </c>
    </row>
    <row r="56" spans="2:8" ht="52.5" customHeight="1" x14ac:dyDescent="0.2">
      <c r="B56" s="120"/>
      <c r="C56" s="1198" t="s">
        <v>47</v>
      </c>
      <c r="D56" s="1198"/>
      <c r="E56" s="1199"/>
      <c r="F56" s="341">
        <v>4</v>
      </c>
      <c r="G56" s="341">
        <v>4</v>
      </c>
      <c r="H56" s="342">
        <v>4</v>
      </c>
    </row>
    <row r="57" spans="2:8" ht="53.25" customHeight="1" x14ac:dyDescent="0.2">
      <c r="B57" s="120"/>
      <c r="C57" s="1200" t="s">
        <v>48</v>
      </c>
      <c r="D57" s="1200"/>
      <c r="E57" s="1201"/>
      <c r="F57" s="343">
        <v>15999</v>
      </c>
      <c r="G57" s="343">
        <v>17491</v>
      </c>
      <c r="H57" s="344">
        <v>18145</v>
      </c>
    </row>
    <row r="58" spans="2:8" ht="45.75" customHeight="1" x14ac:dyDescent="0.2">
      <c r="B58" s="121"/>
      <c r="C58" s="1188" t="s">
        <v>560</v>
      </c>
      <c r="D58" s="1189"/>
      <c r="E58" s="1190"/>
      <c r="F58" s="345">
        <v>9210</v>
      </c>
      <c r="G58" s="345">
        <v>10460</v>
      </c>
      <c r="H58" s="346">
        <v>11048</v>
      </c>
    </row>
    <row r="59" spans="2:8" ht="45.75" customHeight="1" x14ac:dyDescent="0.2">
      <c r="B59" s="121"/>
      <c r="C59" s="1188" t="s">
        <v>561</v>
      </c>
      <c r="D59" s="1189"/>
      <c r="E59" s="1190"/>
      <c r="F59" s="345">
        <v>2914</v>
      </c>
      <c r="G59" s="345">
        <v>2915</v>
      </c>
      <c r="H59" s="346">
        <v>2916</v>
      </c>
    </row>
    <row r="60" spans="2:8" ht="45.75" customHeight="1" x14ac:dyDescent="0.2">
      <c r="B60" s="121"/>
      <c r="C60" s="1188" t="s">
        <v>562</v>
      </c>
      <c r="D60" s="1189"/>
      <c r="E60" s="1190"/>
      <c r="F60" s="345">
        <v>2215</v>
      </c>
      <c r="G60" s="345">
        <v>2216</v>
      </c>
      <c r="H60" s="346">
        <v>2217</v>
      </c>
    </row>
    <row r="61" spans="2:8" ht="45.75" customHeight="1" x14ac:dyDescent="0.2">
      <c r="B61" s="121"/>
      <c r="C61" s="1188" t="s">
        <v>563</v>
      </c>
      <c r="D61" s="1189"/>
      <c r="E61" s="1190"/>
      <c r="F61" s="345">
        <v>592</v>
      </c>
      <c r="G61" s="345">
        <v>723</v>
      </c>
      <c r="H61" s="346">
        <v>713</v>
      </c>
    </row>
    <row r="62" spans="2:8" ht="45.75" customHeight="1" thickBot="1" x14ac:dyDescent="0.25">
      <c r="B62" s="122"/>
      <c r="C62" s="1191" t="s">
        <v>564</v>
      </c>
      <c r="D62" s="1192"/>
      <c r="E62" s="1193"/>
      <c r="F62" s="347">
        <v>329</v>
      </c>
      <c r="G62" s="347">
        <v>356</v>
      </c>
      <c r="H62" s="348">
        <v>405</v>
      </c>
    </row>
    <row r="63" spans="2:8" ht="52.5" customHeight="1" thickBot="1" x14ac:dyDescent="0.25">
      <c r="B63" s="123"/>
      <c r="C63" s="1194" t="s">
        <v>49</v>
      </c>
      <c r="D63" s="1194"/>
      <c r="E63" s="1195"/>
      <c r="F63" s="349">
        <v>35737</v>
      </c>
      <c r="G63" s="349">
        <v>42218</v>
      </c>
      <c r="H63" s="350">
        <v>46590</v>
      </c>
    </row>
    <row r="64" spans="2:8" ht="13.2" x14ac:dyDescent="0.2"/>
  </sheetData>
  <sheetProtection algorithmName="SHA-512" hashValue="QsSYXPrgjHIIIF24Q0/291caKfG9kIjks8G3VEuPt+n60ptctHimm220L+53H4qNYTvoylG7rYRpkCYDXYuWDg==" saltValue="InKm3O7ZWae2D5tUeo/H6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527</v>
      </c>
      <c r="G2" s="137"/>
      <c r="H2" s="138"/>
    </row>
    <row r="3" spans="1:8" x14ac:dyDescent="0.2">
      <c r="A3" s="134" t="s">
        <v>520</v>
      </c>
      <c r="B3" s="139"/>
      <c r="C3" s="140"/>
      <c r="D3" s="141">
        <v>34213</v>
      </c>
      <c r="E3" s="142"/>
      <c r="F3" s="143">
        <v>52191</v>
      </c>
      <c r="G3" s="144"/>
      <c r="H3" s="145"/>
    </row>
    <row r="4" spans="1:8" x14ac:dyDescent="0.2">
      <c r="A4" s="146"/>
      <c r="B4" s="147"/>
      <c r="C4" s="148"/>
      <c r="D4" s="149">
        <v>21361</v>
      </c>
      <c r="E4" s="150"/>
      <c r="F4" s="151">
        <v>26807</v>
      </c>
      <c r="G4" s="152"/>
      <c r="H4" s="153"/>
    </row>
    <row r="5" spans="1:8" x14ac:dyDescent="0.2">
      <c r="A5" s="134" t="s">
        <v>522</v>
      </c>
      <c r="B5" s="139"/>
      <c r="C5" s="140"/>
      <c r="D5" s="141">
        <v>56272</v>
      </c>
      <c r="E5" s="142"/>
      <c r="F5" s="143">
        <v>48105</v>
      </c>
      <c r="G5" s="144"/>
      <c r="H5" s="145"/>
    </row>
    <row r="6" spans="1:8" x14ac:dyDescent="0.2">
      <c r="A6" s="146"/>
      <c r="B6" s="147"/>
      <c r="C6" s="148"/>
      <c r="D6" s="149">
        <v>24903</v>
      </c>
      <c r="E6" s="150"/>
      <c r="F6" s="151">
        <v>24072</v>
      </c>
      <c r="G6" s="152"/>
      <c r="H6" s="153"/>
    </row>
    <row r="7" spans="1:8" x14ac:dyDescent="0.2">
      <c r="A7" s="134" t="s">
        <v>523</v>
      </c>
      <c r="B7" s="139"/>
      <c r="C7" s="140"/>
      <c r="D7" s="141">
        <v>32876</v>
      </c>
      <c r="E7" s="142"/>
      <c r="F7" s="143">
        <v>47446</v>
      </c>
      <c r="G7" s="144"/>
      <c r="H7" s="145"/>
    </row>
    <row r="8" spans="1:8" x14ac:dyDescent="0.2">
      <c r="A8" s="146"/>
      <c r="B8" s="147"/>
      <c r="C8" s="148"/>
      <c r="D8" s="149">
        <v>21495</v>
      </c>
      <c r="E8" s="150"/>
      <c r="F8" s="151">
        <v>24371</v>
      </c>
      <c r="G8" s="152"/>
      <c r="H8" s="153"/>
    </row>
    <row r="9" spans="1:8" x14ac:dyDescent="0.2">
      <c r="A9" s="134" t="s">
        <v>524</v>
      </c>
      <c r="B9" s="139"/>
      <c r="C9" s="140"/>
      <c r="D9" s="141">
        <v>33580</v>
      </c>
      <c r="E9" s="142"/>
      <c r="F9" s="143">
        <v>48387</v>
      </c>
      <c r="G9" s="144"/>
      <c r="H9" s="145"/>
    </row>
    <row r="10" spans="1:8" x14ac:dyDescent="0.2">
      <c r="A10" s="146"/>
      <c r="B10" s="147"/>
      <c r="C10" s="148"/>
      <c r="D10" s="149">
        <v>25406</v>
      </c>
      <c r="E10" s="150"/>
      <c r="F10" s="151">
        <v>25592</v>
      </c>
      <c r="G10" s="152"/>
      <c r="H10" s="153"/>
    </row>
    <row r="11" spans="1:8" x14ac:dyDescent="0.2">
      <c r="A11" s="134" t="s">
        <v>525</v>
      </c>
      <c r="B11" s="139"/>
      <c r="C11" s="140"/>
      <c r="D11" s="141">
        <v>39267</v>
      </c>
      <c r="E11" s="142"/>
      <c r="F11" s="143">
        <v>49684</v>
      </c>
      <c r="G11" s="144"/>
      <c r="H11" s="145"/>
    </row>
    <row r="12" spans="1:8" x14ac:dyDescent="0.2">
      <c r="A12" s="146"/>
      <c r="B12" s="147"/>
      <c r="C12" s="154"/>
      <c r="D12" s="149">
        <v>33802</v>
      </c>
      <c r="E12" s="150"/>
      <c r="F12" s="151">
        <v>28303</v>
      </c>
      <c r="G12" s="152"/>
      <c r="H12" s="153"/>
    </row>
    <row r="13" spans="1:8" x14ac:dyDescent="0.2">
      <c r="A13" s="134"/>
      <c r="B13" s="139"/>
      <c r="C13" s="140"/>
      <c r="D13" s="141">
        <v>39242</v>
      </c>
      <c r="E13" s="142"/>
      <c r="F13" s="143">
        <v>49163</v>
      </c>
      <c r="G13" s="155"/>
      <c r="H13" s="145"/>
    </row>
    <row r="14" spans="1:8" x14ac:dyDescent="0.2">
      <c r="A14" s="146"/>
      <c r="B14" s="147"/>
      <c r="C14" s="148"/>
      <c r="D14" s="149">
        <v>25393</v>
      </c>
      <c r="E14" s="150"/>
      <c r="F14" s="151">
        <v>25829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5.58</v>
      </c>
      <c r="C19" s="156">
        <f>ROUND(VALUE(SUBSTITUTE(実質収支比率等に係る経年分析!G$48,"▲","-")),2)</f>
        <v>6.52</v>
      </c>
      <c r="D19" s="156">
        <f>ROUND(VALUE(SUBSTITUTE(実質収支比率等に係る経年分析!H$48,"▲","-")),2)</f>
        <v>5.31</v>
      </c>
      <c r="E19" s="156">
        <f>ROUND(VALUE(SUBSTITUTE(実質収支比率等に係る経年分析!I$48,"▲","-")),2)</f>
        <v>5.7</v>
      </c>
      <c r="F19" s="156">
        <f>ROUND(VALUE(SUBSTITUTE(実質収支比率等に係る経年分析!J$48,"▲","-")),2)</f>
        <v>3.47</v>
      </c>
    </row>
    <row r="20" spans="1:11" x14ac:dyDescent="0.2">
      <c r="A20" s="156" t="s">
        <v>53</v>
      </c>
      <c r="B20" s="156">
        <f>ROUND(VALUE(SUBSTITUTE(実質収支比率等に係る経年分析!F$47,"▲","-")),2)</f>
        <v>9.9</v>
      </c>
      <c r="C20" s="156">
        <f>ROUND(VALUE(SUBSTITUTE(実質収支比率等に係る経年分析!G$47,"▲","-")),2)</f>
        <v>12.9</v>
      </c>
      <c r="D20" s="156">
        <f>ROUND(VALUE(SUBSTITUTE(実質収支比率等に係る経年分析!H$47,"▲","-")),2)</f>
        <v>17.41</v>
      </c>
      <c r="E20" s="156">
        <f>ROUND(VALUE(SUBSTITUTE(実質収支比率等に係る経年分析!I$47,"▲","-")),2)</f>
        <v>21.28</v>
      </c>
      <c r="F20" s="156">
        <f>ROUND(VALUE(SUBSTITUTE(実質収支比率等に係る経年分析!J$47,"▲","-")),2)</f>
        <v>23.74</v>
      </c>
    </row>
    <row r="21" spans="1:11" x14ac:dyDescent="0.2">
      <c r="A21" s="156" t="s">
        <v>54</v>
      </c>
      <c r="B21" s="156">
        <f>IF(ISNUMBER(VALUE(SUBSTITUTE(実質収支比率等に係る経年分析!F$49,"▲","-"))),ROUND(VALUE(SUBSTITUTE(実質収支比率等に係る経年分析!F$49,"▲","-")),2),NA())</f>
        <v>4.34</v>
      </c>
      <c r="C21" s="156">
        <f>IF(ISNUMBER(VALUE(SUBSTITUTE(実質収支比率等に係る経年分析!G$49,"▲","-"))),ROUND(VALUE(SUBSTITUTE(実質収支比率等に係る経年分析!G$49,"▲","-")),2),NA())</f>
        <v>4.62</v>
      </c>
      <c r="D21" s="156">
        <f>IF(ISNUMBER(VALUE(SUBSTITUTE(実質収支比率等に係る経年分析!H$49,"▲","-"))),ROUND(VALUE(SUBSTITUTE(実質収支比率等に係る経年分析!H$49,"▲","-")),2),NA())</f>
        <v>2.97</v>
      </c>
      <c r="E21" s="156">
        <f>IF(ISNUMBER(VALUE(SUBSTITUTE(実質収支比率等に係る経年分析!I$49,"▲","-"))),ROUND(VALUE(SUBSTITUTE(実質収支比率等に係る経年分析!I$49,"▲","-")),2),NA())</f>
        <v>4.8099999999999996</v>
      </c>
      <c r="F21" s="156">
        <f>IF(ISNUMBER(VALUE(SUBSTITUTE(実質収支比率等に係る経年分析!J$49,"▲","-"))),ROUND(VALUE(SUBSTITUTE(実質収支比率等に係る経年分析!J$49,"▲","-")),2),NA())</f>
        <v>1.05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土地取得事業特別会計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母子・父子福祉資金特別会計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駐車場事業特別会計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0.05</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1.44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1.23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0.38</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0.77</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0.83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0.77</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0.61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2.11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2.58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2.81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5.58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6.52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5.31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5.69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3.46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14094</v>
      </c>
      <c r="E42" s="158"/>
      <c r="F42" s="158"/>
      <c r="G42" s="158">
        <f>'実質公債費比率（分子）の構造'!L$52</f>
        <v>13804</v>
      </c>
      <c r="H42" s="158"/>
      <c r="I42" s="158"/>
      <c r="J42" s="158">
        <f>'実質公債費比率（分子）の構造'!M$52</f>
        <v>14266</v>
      </c>
      <c r="K42" s="158"/>
      <c r="L42" s="158"/>
      <c r="M42" s="158">
        <f>'実質公債費比率（分子）の構造'!N$52</f>
        <v>13748</v>
      </c>
      <c r="N42" s="158"/>
      <c r="O42" s="158"/>
      <c r="P42" s="158">
        <f>'実質公債費比率（分子）の構造'!O$52</f>
        <v>13264</v>
      </c>
    </row>
    <row r="43" spans="1:16" x14ac:dyDescent="0.2">
      <c r="A43" s="158" t="s">
        <v>16</v>
      </c>
      <c r="B43" s="158">
        <f>'実質公債費比率（分子）の構造'!K$51</f>
        <v>1</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f>'実質公債費比率（分子）の構造'!O$51</f>
        <v>0</v>
      </c>
      <c r="O43" s="158"/>
      <c r="P43" s="158"/>
    </row>
    <row r="44" spans="1:16" x14ac:dyDescent="0.2">
      <c r="A44" s="158" t="s">
        <v>62</v>
      </c>
      <c r="B44" s="158">
        <f>'実質公債費比率（分子）の構造'!K$50</f>
        <v>886</v>
      </c>
      <c r="C44" s="158"/>
      <c r="D44" s="158"/>
      <c r="E44" s="158">
        <f>'実質公債費比率（分子）の構造'!L$50</f>
        <v>888</v>
      </c>
      <c r="F44" s="158"/>
      <c r="G44" s="158"/>
      <c r="H44" s="158">
        <f>'実質公債費比率（分子）の構造'!M$50</f>
        <v>750</v>
      </c>
      <c r="I44" s="158"/>
      <c r="J44" s="158"/>
      <c r="K44" s="158">
        <f>'実質公債費比率（分子）の構造'!N$50</f>
        <v>636</v>
      </c>
      <c r="L44" s="158"/>
      <c r="M44" s="158"/>
      <c r="N44" s="158">
        <f>'実質公債費比率（分子）の構造'!O$50</f>
        <v>554</v>
      </c>
      <c r="O44" s="158"/>
      <c r="P44" s="158"/>
    </row>
    <row r="45" spans="1:16" x14ac:dyDescent="0.2">
      <c r="A45" s="158" t="s">
        <v>63</v>
      </c>
      <c r="B45" s="158">
        <f>'実質公債費比率（分子）の構造'!K$49</f>
        <v>75</v>
      </c>
      <c r="C45" s="158"/>
      <c r="D45" s="158"/>
      <c r="E45" s="158">
        <f>'実質公債費比率（分子）の構造'!L$49</f>
        <v>5</v>
      </c>
      <c r="F45" s="158"/>
      <c r="G45" s="158"/>
      <c r="H45" s="158">
        <f>'実質公債費比率（分子）の構造'!M$49</f>
        <v>4</v>
      </c>
      <c r="I45" s="158"/>
      <c r="J45" s="158"/>
      <c r="K45" s="158">
        <f>'実質公債費比率（分子）の構造'!N$49</f>
        <v>5</v>
      </c>
      <c r="L45" s="158"/>
      <c r="M45" s="158"/>
      <c r="N45" s="158">
        <f>'実質公債費比率（分子）の構造'!O$49</f>
        <v>4</v>
      </c>
      <c r="O45" s="158"/>
      <c r="P45" s="158"/>
    </row>
    <row r="46" spans="1:16" x14ac:dyDescent="0.2">
      <c r="A46" s="158" t="s">
        <v>64</v>
      </c>
      <c r="B46" s="158">
        <f>'実質公債費比率（分子）の構造'!K$48</f>
        <v>465</v>
      </c>
      <c r="C46" s="158"/>
      <c r="D46" s="158"/>
      <c r="E46" s="158">
        <f>'実質公債費比率（分子）の構造'!L$48</f>
        <v>595</v>
      </c>
      <c r="F46" s="158"/>
      <c r="G46" s="158"/>
      <c r="H46" s="158">
        <f>'実質公債費比率（分子）の構造'!M$48</f>
        <v>646</v>
      </c>
      <c r="I46" s="158"/>
      <c r="J46" s="158"/>
      <c r="K46" s="158">
        <f>'実質公債費比率（分子）の構造'!N$48</f>
        <v>648</v>
      </c>
      <c r="L46" s="158"/>
      <c r="M46" s="158"/>
      <c r="N46" s="158">
        <f>'実質公債費比率（分子）の構造'!O$48</f>
        <v>640</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11650</v>
      </c>
      <c r="C49" s="158"/>
      <c r="D49" s="158"/>
      <c r="E49" s="158">
        <f>'実質公債費比率（分子）の構造'!L$45</f>
        <v>12232</v>
      </c>
      <c r="F49" s="158"/>
      <c r="G49" s="158"/>
      <c r="H49" s="158">
        <f>'実質公債費比率（分子）の構造'!M$45</f>
        <v>12600</v>
      </c>
      <c r="I49" s="158"/>
      <c r="J49" s="158"/>
      <c r="K49" s="158">
        <f>'実質公債費比率（分子）の構造'!N$45</f>
        <v>12579</v>
      </c>
      <c r="L49" s="158"/>
      <c r="M49" s="158"/>
      <c r="N49" s="158">
        <f>'実質公債費比率（分子）の構造'!O$45</f>
        <v>12749</v>
      </c>
      <c r="O49" s="158"/>
      <c r="P49" s="158"/>
    </row>
    <row r="50" spans="1:16" x14ac:dyDescent="0.2">
      <c r="A50" s="158" t="s">
        <v>67</v>
      </c>
      <c r="B50" s="158" t="e">
        <f>NA()</f>
        <v>#N/A</v>
      </c>
      <c r="C50" s="158">
        <f>IF(ISNUMBER('実質公債費比率（分子）の構造'!K$53),'実質公債費比率（分子）の構造'!K$53,NA())</f>
        <v>-1017</v>
      </c>
      <c r="D50" s="158" t="e">
        <f>NA()</f>
        <v>#N/A</v>
      </c>
      <c r="E50" s="158" t="e">
        <f>NA()</f>
        <v>#N/A</v>
      </c>
      <c r="F50" s="158">
        <f>IF(ISNUMBER('実質公債費比率（分子）の構造'!L$53),'実質公債費比率（分子）の構造'!L$53,NA())</f>
        <v>-84</v>
      </c>
      <c r="G50" s="158" t="e">
        <f>NA()</f>
        <v>#N/A</v>
      </c>
      <c r="H50" s="158" t="e">
        <f>NA()</f>
        <v>#N/A</v>
      </c>
      <c r="I50" s="158">
        <f>IF(ISNUMBER('実質公債費比率（分子）の構造'!M$53),'実質公債費比率（分子）の構造'!M$53,NA())</f>
        <v>-266</v>
      </c>
      <c r="J50" s="158" t="e">
        <f>NA()</f>
        <v>#N/A</v>
      </c>
      <c r="K50" s="158" t="e">
        <f>NA()</f>
        <v>#N/A</v>
      </c>
      <c r="L50" s="158">
        <f>IF(ISNUMBER('実質公債費比率（分子）の構造'!N$53),'実質公債費比率（分子）の構造'!N$53,NA())</f>
        <v>120</v>
      </c>
      <c r="M50" s="158" t="e">
        <f>NA()</f>
        <v>#N/A</v>
      </c>
      <c r="N50" s="158" t="e">
        <f>NA()</f>
        <v>#N/A</v>
      </c>
      <c r="O50" s="158">
        <f>IF(ISNUMBER('実質公債費比率（分子）の構造'!O$53),'実質公債費比率（分子）の構造'!O$53,NA())</f>
        <v>683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122253</v>
      </c>
      <c r="E56" s="157"/>
      <c r="F56" s="157"/>
      <c r="G56" s="157">
        <f>'将来負担比率（分子）の構造'!J$52</f>
        <v>124540</v>
      </c>
      <c r="H56" s="157"/>
      <c r="I56" s="157"/>
      <c r="J56" s="157">
        <f>'将来負担比率（分子）の構造'!K$52</f>
        <v>119332</v>
      </c>
      <c r="K56" s="157"/>
      <c r="L56" s="157"/>
      <c r="M56" s="157">
        <f>'将来負担比率（分子）の構造'!L$52</f>
        <v>112523</v>
      </c>
      <c r="N56" s="157"/>
      <c r="O56" s="157"/>
      <c r="P56" s="157">
        <f>'将来負担比率（分子）の構造'!M$52</f>
        <v>104316</v>
      </c>
    </row>
    <row r="57" spans="1:16" x14ac:dyDescent="0.2">
      <c r="A57" s="157" t="s">
        <v>42</v>
      </c>
      <c r="B57" s="157"/>
      <c r="C57" s="157"/>
      <c r="D57" s="157">
        <f>'将来負担比率（分子）の構造'!I$51</f>
        <v>40601</v>
      </c>
      <c r="E57" s="157"/>
      <c r="F57" s="157"/>
      <c r="G57" s="157">
        <f>'将来負担比率（分子）の構造'!J$51</f>
        <v>39756</v>
      </c>
      <c r="H57" s="157"/>
      <c r="I57" s="157"/>
      <c r="J57" s="157">
        <f>'将来負担比率（分子）の構造'!K$51</f>
        <v>35089</v>
      </c>
      <c r="K57" s="157"/>
      <c r="L57" s="157"/>
      <c r="M57" s="157">
        <f>'将来負担比率（分子）の構造'!L$51</f>
        <v>34713</v>
      </c>
      <c r="N57" s="157"/>
      <c r="O57" s="157"/>
      <c r="P57" s="157">
        <f>'将来負担比率（分子）の構造'!M$51</f>
        <v>34579</v>
      </c>
    </row>
    <row r="58" spans="1:16" x14ac:dyDescent="0.2">
      <c r="A58" s="157" t="s">
        <v>41</v>
      </c>
      <c r="B58" s="157"/>
      <c r="C58" s="157"/>
      <c r="D58" s="157">
        <f>'将来負担比率（分子）の構造'!I$50</f>
        <v>28219</v>
      </c>
      <c r="E58" s="157"/>
      <c r="F58" s="157"/>
      <c r="G58" s="157">
        <f>'将来負担比率（分子）の構造'!J$50</f>
        <v>33114</v>
      </c>
      <c r="H58" s="157"/>
      <c r="I58" s="157"/>
      <c r="J58" s="157">
        <f>'将来負担比率（分子）の構造'!K$50</f>
        <v>40474</v>
      </c>
      <c r="K58" s="157"/>
      <c r="L58" s="157"/>
      <c r="M58" s="157">
        <f>'将来負担比率（分子）の構造'!L$50</f>
        <v>47721</v>
      </c>
      <c r="N58" s="157"/>
      <c r="O58" s="157"/>
      <c r="P58" s="157">
        <f>'将来負担比率（分子）の構造'!M$50</f>
        <v>52517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20502</v>
      </c>
      <c r="C62" s="157"/>
      <c r="D62" s="157"/>
      <c r="E62" s="157">
        <f>'将来負担比率（分子）の構造'!J$45</f>
        <v>20262</v>
      </c>
      <c r="F62" s="157"/>
      <c r="G62" s="157"/>
      <c r="H62" s="157">
        <f>'将来負担比率（分子）の構造'!K$45</f>
        <v>20070</v>
      </c>
      <c r="I62" s="157"/>
      <c r="J62" s="157"/>
      <c r="K62" s="157">
        <f>'将来負担比率（分子）の構造'!L$45</f>
        <v>20296</v>
      </c>
      <c r="L62" s="157"/>
      <c r="M62" s="157"/>
      <c r="N62" s="157">
        <f>'将来負担比率（分子）の構造'!M$45</f>
        <v>20287</v>
      </c>
      <c r="O62" s="157"/>
      <c r="P62" s="157"/>
    </row>
    <row r="63" spans="1:16" x14ac:dyDescent="0.2">
      <c r="A63" s="157" t="s">
        <v>34</v>
      </c>
      <c r="B63" s="157">
        <f>'将来負担比率（分子）の構造'!I$44</f>
        <v>35</v>
      </c>
      <c r="C63" s="157"/>
      <c r="D63" s="157"/>
      <c r="E63" s="157">
        <f>'将来負担比率（分子）の構造'!J$44</f>
        <v>31</v>
      </c>
      <c r="F63" s="157"/>
      <c r="G63" s="157"/>
      <c r="H63" s="157">
        <f>'将来負担比率（分子）の構造'!K$44</f>
        <v>26</v>
      </c>
      <c r="I63" s="157"/>
      <c r="J63" s="157"/>
      <c r="K63" s="157">
        <f>'将来負担比率（分子）の構造'!L$44</f>
        <v>22</v>
      </c>
      <c r="L63" s="157"/>
      <c r="M63" s="157"/>
      <c r="N63" s="157">
        <f>'将来負担比率（分子）の構造'!M$44</f>
        <v>16</v>
      </c>
      <c r="O63" s="157"/>
      <c r="P63" s="157"/>
    </row>
    <row r="64" spans="1:16" x14ac:dyDescent="0.2">
      <c r="A64" s="157" t="s">
        <v>33</v>
      </c>
      <c r="B64" s="157">
        <f>'将来負担比率（分子）の構造'!I$43</f>
        <v>18581</v>
      </c>
      <c r="C64" s="157"/>
      <c r="D64" s="157"/>
      <c r="E64" s="157">
        <f>'将来負担比率（分子）の構造'!J$43</f>
        <v>11669</v>
      </c>
      <c r="F64" s="157"/>
      <c r="G64" s="157"/>
      <c r="H64" s="157">
        <f>'将来負担比率（分子）の構造'!K$43</f>
        <v>4295</v>
      </c>
      <c r="I64" s="157"/>
      <c r="J64" s="157"/>
      <c r="K64" s="157">
        <f>'将来負担比率（分子）の構造'!L$43</f>
        <v>4629</v>
      </c>
      <c r="L64" s="157"/>
      <c r="M64" s="157"/>
      <c r="N64" s="157">
        <f>'将来負担比率（分子）の構造'!M$43</f>
        <v>4628</v>
      </c>
      <c r="O64" s="157"/>
      <c r="P64" s="157"/>
    </row>
    <row r="65" spans="1:16" x14ac:dyDescent="0.2">
      <c r="A65" s="157" t="s">
        <v>32</v>
      </c>
      <c r="B65" s="157">
        <f>'将来負担比率（分子）の構造'!I$42</f>
        <v>4873</v>
      </c>
      <c r="C65" s="157"/>
      <c r="D65" s="157"/>
      <c r="E65" s="157">
        <f>'将来負担比率（分子）の構造'!J$42</f>
        <v>3727</v>
      </c>
      <c r="F65" s="157"/>
      <c r="G65" s="157"/>
      <c r="H65" s="157">
        <f>'将来負担比率（分子）の構造'!K$42</f>
        <v>2755</v>
      </c>
      <c r="I65" s="157"/>
      <c r="J65" s="157"/>
      <c r="K65" s="157">
        <f>'将来負担比率（分子）の構造'!L$42</f>
        <v>2010</v>
      </c>
      <c r="L65" s="157"/>
      <c r="M65" s="157"/>
      <c r="N65" s="157">
        <f>'将来負担比率（分子）の構造'!M$42</f>
        <v>1430</v>
      </c>
      <c r="O65" s="157"/>
      <c r="P65" s="157"/>
    </row>
    <row r="66" spans="1:16" x14ac:dyDescent="0.2">
      <c r="A66" s="157" t="s">
        <v>31</v>
      </c>
      <c r="B66" s="157">
        <f>'将来負担比率（分子）の構造'!I$41</f>
        <v>136369</v>
      </c>
      <c r="C66" s="157"/>
      <c r="D66" s="157"/>
      <c r="E66" s="157">
        <f>'将来負担比率（分子）の構造'!J$41</f>
        <v>140230</v>
      </c>
      <c r="F66" s="157"/>
      <c r="G66" s="157"/>
      <c r="H66" s="157">
        <f>'将来負担比率（分子）の構造'!K$41</f>
        <v>137707</v>
      </c>
      <c r="I66" s="157"/>
      <c r="J66" s="157"/>
      <c r="K66" s="157">
        <f>'将来負担比率（分子）の構造'!L$41</f>
        <v>133674</v>
      </c>
      <c r="L66" s="157"/>
      <c r="M66" s="157"/>
      <c r="N66" s="157">
        <f>'将来負担比率（分子）の構造'!M$41</f>
        <v>130546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19734</v>
      </c>
      <c r="C72" s="161">
        <f>基金残高に係る経年分析!G55</f>
        <v>24723</v>
      </c>
      <c r="D72" s="161">
        <f>基金残高に係る経年分析!H55</f>
        <v>28442</v>
      </c>
    </row>
    <row r="73" spans="1:16" x14ac:dyDescent="0.2">
      <c r="A73" s="160" t="s">
        <v>74</v>
      </c>
      <c r="B73" s="161">
        <f>基金残高に係る経年分析!F56</f>
        <v>4</v>
      </c>
      <c r="C73" s="161">
        <f>基金残高に係る経年分析!G56</f>
        <v>4</v>
      </c>
      <c r="D73" s="161">
        <f>基金残高に係る経年分析!H56</f>
        <v>4</v>
      </c>
    </row>
    <row r="74" spans="1:16" x14ac:dyDescent="0.2">
      <c r="A74" s="160" t="s">
        <v>75</v>
      </c>
      <c r="B74" s="161">
        <f>基金残高に係る経年分析!F57</f>
        <v>15999</v>
      </c>
      <c r="C74" s="161">
        <f>基金残高に係る経年分析!G57</f>
        <v>17491</v>
      </c>
      <c r="D74" s="161">
        <f>基金残高に係る経年分析!H57</f>
        <v>18145</v>
      </c>
    </row>
  </sheetData>
  <sheetProtection algorithmName="SHA-512" hashValue="RFIz49o771ziBxigTBPsIdujrOweXWChZ6ujBAp/TKa4FqLwPdt2RS0s+jzcvh9zVkhV+7tfsNUERhYT6g/IoA==" saltValue="GmUkjKz+8RqWbrBPGRDaL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93105170</v>
      </c>
      <c r="S5" s="600"/>
      <c r="T5" s="600"/>
      <c r="U5" s="600"/>
      <c r="V5" s="600"/>
      <c r="W5" s="600"/>
      <c r="X5" s="600"/>
      <c r="Y5" s="601"/>
      <c r="Z5" s="602">
        <v>38.5</v>
      </c>
      <c r="AA5" s="602"/>
      <c r="AB5" s="602"/>
      <c r="AC5" s="602"/>
      <c r="AD5" s="603">
        <v>85876751</v>
      </c>
      <c r="AE5" s="603"/>
      <c r="AF5" s="603"/>
      <c r="AG5" s="603"/>
      <c r="AH5" s="603"/>
      <c r="AI5" s="603"/>
      <c r="AJ5" s="603"/>
      <c r="AK5" s="603"/>
      <c r="AL5" s="604">
        <v>70.900000000000006</v>
      </c>
      <c r="AM5" s="605"/>
      <c r="AN5" s="605"/>
      <c r="AO5" s="606"/>
      <c r="AP5" s="596" t="s">
        <v>216</v>
      </c>
      <c r="AQ5" s="597"/>
      <c r="AR5" s="597"/>
      <c r="AS5" s="597"/>
      <c r="AT5" s="597"/>
      <c r="AU5" s="597"/>
      <c r="AV5" s="597"/>
      <c r="AW5" s="597"/>
      <c r="AX5" s="597"/>
      <c r="AY5" s="597"/>
      <c r="AZ5" s="597"/>
      <c r="BA5" s="597"/>
      <c r="BB5" s="597"/>
      <c r="BC5" s="597"/>
      <c r="BD5" s="597"/>
      <c r="BE5" s="597"/>
      <c r="BF5" s="598"/>
      <c r="BG5" s="610">
        <v>83619844</v>
      </c>
      <c r="BH5" s="611"/>
      <c r="BI5" s="611"/>
      <c r="BJ5" s="611"/>
      <c r="BK5" s="611"/>
      <c r="BL5" s="611"/>
      <c r="BM5" s="611"/>
      <c r="BN5" s="612"/>
      <c r="BO5" s="613">
        <v>89.8</v>
      </c>
      <c r="BP5" s="613"/>
      <c r="BQ5" s="613"/>
      <c r="BR5" s="613"/>
      <c r="BS5" s="614">
        <v>679197</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1080517</v>
      </c>
      <c r="S6" s="611"/>
      <c r="T6" s="611"/>
      <c r="U6" s="611"/>
      <c r="V6" s="611"/>
      <c r="W6" s="611"/>
      <c r="X6" s="611"/>
      <c r="Y6" s="612"/>
      <c r="Z6" s="613">
        <v>0.4</v>
      </c>
      <c r="AA6" s="613"/>
      <c r="AB6" s="613"/>
      <c r="AC6" s="613"/>
      <c r="AD6" s="614">
        <v>1080517</v>
      </c>
      <c r="AE6" s="614"/>
      <c r="AF6" s="614"/>
      <c r="AG6" s="614"/>
      <c r="AH6" s="614"/>
      <c r="AI6" s="614"/>
      <c r="AJ6" s="614"/>
      <c r="AK6" s="614"/>
      <c r="AL6" s="615">
        <v>0.9</v>
      </c>
      <c r="AM6" s="616"/>
      <c r="AN6" s="616"/>
      <c r="AO6" s="617"/>
      <c r="AP6" s="607" t="s">
        <v>221</v>
      </c>
      <c r="AQ6" s="608"/>
      <c r="AR6" s="608"/>
      <c r="AS6" s="608"/>
      <c r="AT6" s="608"/>
      <c r="AU6" s="608"/>
      <c r="AV6" s="608"/>
      <c r="AW6" s="608"/>
      <c r="AX6" s="608"/>
      <c r="AY6" s="608"/>
      <c r="AZ6" s="608"/>
      <c r="BA6" s="608"/>
      <c r="BB6" s="608"/>
      <c r="BC6" s="608"/>
      <c r="BD6" s="608"/>
      <c r="BE6" s="608"/>
      <c r="BF6" s="609"/>
      <c r="BG6" s="610">
        <v>83619844</v>
      </c>
      <c r="BH6" s="611"/>
      <c r="BI6" s="611"/>
      <c r="BJ6" s="611"/>
      <c r="BK6" s="611"/>
      <c r="BL6" s="611"/>
      <c r="BM6" s="611"/>
      <c r="BN6" s="612"/>
      <c r="BO6" s="613">
        <v>89.8</v>
      </c>
      <c r="BP6" s="613"/>
      <c r="BQ6" s="613"/>
      <c r="BR6" s="613"/>
      <c r="BS6" s="614">
        <v>679197</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741303</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740948</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216847</v>
      </c>
      <c r="S7" s="611"/>
      <c r="T7" s="611"/>
      <c r="U7" s="611"/>
      <c r="V7" s="611"/>
      <c r="W7" s="611"/>
      <c r="X7" s="611"/>
      <c r="Y7" s="612"/>
      <c r="Z7" s="613">
        <v>0.1</v>
      </c>
      <c r="AA7" s="613"/>
      <c r="AB7" s="613"/>
      <c r="AC7" s="613"/>
      <c r="AD7" s="614">
        <v>216847</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42064806</v>
      </c>
      <c r="BH7" s="611"/>
      <c r="BI7" s="611"/>
      <c r="BJ7" s="611"/>
      <c r="BK7" s="611"/>
      <c r="BL7" s="611"/>
      <c r="BM7" s="611"/>
      <c r="BN7" s="612"/>
      <c r="BO7" s="613">
        <v>45.2</v>
      </c>
      <c r="BP7" s="613"/>
      <c r="BQ7" s="613"/>
      <c r="BR7" s="613"/>
      <c r="BS7" s="614">
        <v>679197</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28602262</v>
      </c>
      <c r="CS7" s="611"/>
      <c r="CT7" s="611"/>
      <c r="CU7" s="611"/>
      <c r="CV7" s="611"/>
      <c r="CW7" s="611"/>
      <c r="CX7" s="611"/>
      <c r="CY7" s="612"/>
      <c r="CZ7" s="613">
        <v>12.1</v>
      </c>
      <c r="DA7" s="613"/>
      <c r="DB7" s="613"/>
      <c r="DC7" s="613"/>
      <c r="DD7" s="619">
        <v>5636585</v>
      </c>
      <c r="DE7" s="611"/>
      <c r="DF7" s="611"/>
      <c r="DG7" s="611"/>
      <c r="DH7" s="611"/>
      <c r="DI7" s="611"/>
      <c r="DJ7" s="611"/>
      <c r="DK7" s="611"/>
      <c r="DL7" s="611"/>
      <c r="DM7" s="611"/>
      <c r="DN7" s="611"/>
      <c r="DO7" s="611"/>
      <c r="DP7" s="612"/>
      <c r="DQ7" s="619">
        <v>22003495</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1112144</v>
      </c>
      <c r="S8" s="611"/>
      <c r="T8" s="611"/>
      <c r="U8" s="611"/>
      <c r="V8" s="611"/>
      <c r="W8" s="611"/>
      <c r="X8" s="611"/>
      <c r="Y8" s="612"/>
      <c r="Z8" s="613">
        <v>0.5</v>
      </c>
      <c r="AA8" s="613"/>
      <c r="AB8" s="613"/>
      <c r="AC8" s="613"/>
      <c r="AD8" s="614">
        <v>1112144</v>
      </c>
      <c r="AE8" s="614"/>
      <c r="AF8" s="614"/>
      <c r="AG8" s="614"/>
      <c r="AH8" s="614"/>
      <c r="AI8" s="614"/>
      <c r="AJ8" s="614"/>
      <c r="AK8" s="614"/>
      <c r="AL8" s="615">
        <v>0.9</v>
      </c>
      <c r="AM8" s="616"/>
      <c r="AN8" s="616"/>
      <c r="AO8" s="617"/>
      <c r="AP8" s="607" t="s">
        <v>227</v>
      </c>
      <c r="AQ8" s="608"/>
      <c r="AR8" s="608"/>
      <c r="AS8" s="608"/>
      <c r="AT8" s="608"/>
      <c r="AU8" s="608"/>
      <c r="AV8" s="608"/>
      <c r="AW8" s="608"/>
      <c r="AX8" s="608"/>
      <c r="AY8" s="608"/>
      <c r="AZ8" s="608"/>
      <c r="BA8" s="608"/>
      <c r="BB8" s="608"/>
      <c r="BC8" s="608"/>
      <c r="BD8" s="608"/>
      <c r="BE8" s="608"/>
      <c r="BF8" s="609"/>
      <c r="BG8" s="610">
        <v>882677</v>
      </c>
      <c r="BH8" s="611"/>
      <c r="BI8" s="611"/>
      <c r="BJ8" s="611"/>
      <c r="BK8" s="611"/>
      <c r="BL8" s="611"/>
      <c r="BM8" s="611"/>
      <c r="BN8" s="612"/>
      <c r="BO8" s="613">
        <v>0.9</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122423981</v>
      </c>
      <c r="CS8" s="611"/>
      <c r="CT8" s="611"/>
      <c r="CU8" s="611"/>
      <c r="CV8" s="611"/>
      <c r="CW8" s="611"/>
      <c r="CX8" s="611"/>
      <c r="CY8" s="612"/>
      <c r="CZ8" s="613">
        <v>51.8</v>
      </c>
      <c r="DA8" s="613"/>
      <c r="DB8" s="613"/>
      <c r="DC8" s="613"/>
      <c r="DD8" s="619">
        <v>1601308</v>
      </c>
      <c r="DE8" s="611"/>
      <c r="DF8" s="611"/>
      <c r="DG8" s="611"/>
      <c r="DH8" s="611"/>
      <c r="DI8" s="611"/>
      <c r="DJ8" s="611"/>
      <c r="DK8" s="611"/>
      <c r="DL8" s="611"/>
      <c r="DM8" s="611"/>
      <c r="DN8" s="611"/>
      <c r="DO8" s="611"/>
      <c r="DP8" s="612"/>
      <c r="DQ8" s="619">
        <v>54282506</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1616142</v>
      </c>
      <c r="S9" s="611"/>
      <c r="T9" s="611"/>
      <c r="U9" s="611"/>
      <c r="V9" s="611"/>
      <c r="W9" s="611"/>
      <c r="X9" s="611"/>
      <c r="Y9" s="612"/>
      <c r="Z9" s="613">
        <v>0.7</v>
      </c>
      <c r="AA9" s="613"/>
      <c r="AB9" s="613"/>
      <c r="AC9" s="613"/>
      <c r="AD9" s="614">
        <v>1616142</v>
      </c>
      <c r="AE9" s="614"/>
      <c r="AF9" s="614"/>
      <c r="AG9" s="614"/>
      <c r="AH9" s="614"/>
      <c r="AI9" s="614"/>
      <c r="AJ9" s="614"/>
      <c r="AK9" s="614"/>
      <c r="AL9" s="615">
        <v>1.3</v>
      </c>
      <c r="AM9" s="616"/>
      <c r="AN9" s="616"/>
      <c r="AO9" s="617"/>
      <c r="AP9" s="607" t="s">
        <v>230</v>
      </c>
      <c r="AQ9" s="608"/>
      <c r="AR9" s="608"/>
      <c r="AS9" s="608"/>
      <c r="AT9" s="608"/>
      <c r="AU9" s="608"/>
      <c r="AV9" s="608"/>
      <c r="AW9" s="608"/>
      <c r="AX9" s="608"/>
      <c r="AY9" s="608"/>
      <c r="AZ9" s="608"/>
      <c r="BA9" s="608"/>
      <c r="BB9" s="608"/>
      <c r="BC9" s="608"/>
      <c r="BD9" s="608"/>
      <c r="BE9" s="608"/>
      <c r="BF9" s="609"/>
      <c r="BG9" s="610">
        <v>35881303</v>
      </c>
      <c r="BH9" s="611"/>
      <c r="BI9" s="611"/>
      <c r="BJ9" s="611"/>
      <c r="BK9" s="611"/>
      <c r="BL9" s="611"/>
      <c r="BM9" s="611"/>
      <c r="BN9" s="612"/>
      <c r="BO9" s="613">
        <v>38.5</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18174629</v>
      </c>
      <c r="CS9" s="611"/>
      <c r="CT9" s="611"/>
      <c r="CU9" s="611"/>
      <c r="CV9" s="611"/>
      <c r="CW9" s="611"/>
      <c r="CX9" s="611"/>
      <c r="CY9" s="612"/>
      <c r="CZ9" s="613">
        <v>7.7</v>
      </c>
      <c r="DA9" s="613"/>
      <c r="DB9" s="613"/>
      <c r="DC9" s="613"/>
      <c r="DD9" s="619">
        <v>389496</v>
      </c>
      <c r="DE9" s="611"/>
      <c r="DF9" s="611"/>
      <c r="DG9" s="611"/>
      <c r="DH9" s="611"/>
      <c r="DI9" s="611"/>
      <c r="DJ9" s="611"/>
      <c r="DK9" s="611"/>
      <c r="DL9" s="611"/>
      <c r="DM9" s="611"/>
      <c r="DN9" s="611"/>
      <c r="DO9" s="611"/>
      <c r="DP9" s="612"/>
      <c r="DQ9" s="619">
        <v>13157636</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1519859</v>
      </c>
      <c r="BH10" s="611"/>
      <c r="BI10" s="611"/>
      <c r="BJ10" s="611"/>
      <c r="BK10" s="611"/>
      <c r="BL10" s="611"/>
      <c r="BM10" s="611"/>
      <c r="BN10" s="612"/>
      <c r="BO10" s="613">
        <v>1.6</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376415</v>
      </c>
      <c r="CS10" s="611"/>
      <c r="CT10" s="611"/>
      <c r="CU10" s="611"/>
      <c r="CV10" s="611"/>
      <c r="CW10" s="611"/>
      <c r="CX10" s="611"/>
      <c r="CY10" s="612"/>
      <c r="CZ10" s="613">
        <v>0.2</v>
      </c>
      <c r="DA10" s="613"/>
      <c r="DB10" s="613"/>
      <c r="DC10" s="613"/>
      <c r="DD10" s="619" t="s">
        <v>122</v>
      </c>
      <c r="DE10" s="611"/>
      <c r="DF10" s="611"/>
      <c r="DG10" s="611"/>
      <c r="DH10" s="611"/>
      <c r="DI10" s="611"/>
      <c r="DJ10" s="611"/>
      <c r="DK10" s="611"/>
      <c r="DL10" s="611"/>
      <c r="DM10" s="611"/>
      <c r="DN10" s="611"/>
      <c r="DO10" s="611"/>
      <c r="DP10" s="612"/>
      <c r="DQ10" s="619">
        <v>292793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14517657</v>
      </c>
      <c r="S11" s="611"/>
      <c r="T11" s="611"/>
      <c r="U11" s="611"/>
      <c r="V11" s="611"/>
      <c r="W11" s="611"/>
      <c r="X11" s="611"/>
      <c r="Y11" s="612"/>
      <c r="Z11" s="615">
        <v>6</v>
      </c>
      <c r="AA11" s="616"/>
      <c r="AB11" s="616"/>
      <c r="AC11" s="622"/>
      <c r="AD11" s="619">
        <v>14517657</v>
      </c>
      <c r="AE11" s="611"/>
      <c r="AF11" s="611"/>
      <c r="AG11" s="611"/>
      <c r="AH11" s="611"/>
      <c r="AI11" s="611"/>
      <c r="AJ11" s="611"/>
      <c r="AK11" s="612"/>
      <c r="AL11" s="615">
        <v>12</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3780967</v>
      </c>
      <c r="BH11" s="611"/>
      <c r="BI11" s="611"/>
      <c r="BJ11" s="611"/>
      <c r="BK11" s="611"/>
      <c r="BL11" s="611"/>
      <c r="BM11" s="611"/>
      <c r="BN11" s="612"/>
      <c r="BO11" s="613">
        <v>4.0999999999999996</v>
      </c>
      <c r="BP11" s="613"/>
      <c r="BQ11" s="613"/>
      <c r="BR11" s="613"/>
      <c r="BS11" s="614">
        <v>679197</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435703</v>
      </c>
      <c r="CS11" s="611"/>
      <c r="CT11" s="611"/>
      <c r="CU11" s="611"/>
      <c r="CV11" s="611"/>
      <c r="CW11" s="611"/>
      <c r="CX11" s="611"/>
      <c r="CY11" s="612"/>
      <c r="CZ11" s="613">
        <v>0.2</v>
      </c>
      <c r="DA11" s="613"/>
      <c r="DB11" s="613"/>
      <c r="DC11" s="613"/>
      <c r="DD11" s="619">
        <v>6270</v>
      </c>
      <c r="DE11" s="611"/>
      <c r="DF11" s="611"/>
      <c r="DG11" s="611"/>
      <c r="DH11" s="611"/>
      <c r="DI11" s="611"/>
      <c r="DJ11" s="611"/>
      <c r="DK11" s="611"/>
      <c r="DL11" s="611"/>
      <c r="DM11" s="611"/>
      <c r="DN11" s="611"/>
      <c r="DO11" s="611"/>
      <c r="DP11" s="612"/>
      <c r="DQ11" s="619">
        <v>306191</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93415</v>
      </c>
      <c r="S12" s="611"/>
      <c r="T12" s="611"/>
      <c r="U12" s="611"/>
      <c r="V12" s="611"/>
      <c r="W12" s="611"/>
      <c r="X12" s="611"/>
      <c r="Y12" s="612"/>
      <c r="Z12" s="613">
        <v>0</v>
      </c>
      <c r="AA12" s="613"/>
      <c r="AB12" s="613"/>
      <c r="AC12" s="613"/>
      <c r="AD12" s="614">
        <v>93415</v>
      </c>
      <c r="AE12" s="614"/>
      <c r="AF12" s="614"/>
      <c r="AG12" s="614"/>
      <c r="AH12" s="614"/>
      <c r="AI12" s="614"/>
      <c r="AJ12" s="614"/>
      <c r="AK12" s="614"/>
      <c r="AL12" s="615">
        <v>0.1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37085897</v>
      </c>
      <c r="BH12" s="611"/>
      <c r="BI12" s="611"/>
      <c r="BJ12" s="611"/>
      <c r="BK12" s="611"/>
      <c r="BL12" s="611"/>
      <c r="BM12" s="611"/>
      <c r="BN12" s="612"/>
      <c r="BO12" s="613">
        <v>39.799999999999997</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1404713</v>
      </c>
      <c r="CS12" s="611"/>
      <c r="CT12" s="611"/>
      <c r="CU12" s="611"/>
      <c r="CV12" s="611"/>
      <c r="CW12" s="611"/>
      <c r="CX12" s="611"/>
      <c r="CY12" s="612"/>
      <c r="CZ12" s="613">
        <v>0.6</v>
      </c>
      <c r="DA12" s="613"/>
      <c r="DB12" s="613"/>
      <c r="DC12" s="613"/>
      <c r="DD12" s="619">
        <v>7912</v>
      </c>
      <c r="DE12" s="611"/>
      <c r="DF12" s="611"/>
      <c r="DG12" s="611"/>
      <c r="DH12" s="611"/>
      <c r="DI12" s="611"/>
      <c r="DJ12" s="611"/>
      <c r="DK12" s="611"/>
      <c r="DL12" s="611"/>
      <c r="DM12" s="611"/>
      <c r="DN12" s="611"/>
      <c r="DO12" s="611"/>
      <c r="DP12" s="612"/>
      <c r="DQ12" s="619">
        <v>1133516</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3677</v>
      </c>
      <c r="S13" s="611"/>
      <c r="T13" s="611"/>
      <c r="U13" s="611"/>
      <c r="V13" s="611"/>
      <c r="W13" s="611"/>
      <c r="X13" s="611"/>
      <c r="Y13" s="612"/>
      <c r="Z13" s="613">
        <v>0</v>
      </c>
      <c r="AA13" s="613"/>
      <c r="AB13" s="613"/>
      <c r="AC13" s="613"/>
      <c r="AD13" s="614">
        <v>3677</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36284372</v>
      </c>
      <c r="BH13" s="611"/>
      <c r="BI13" s="611"/>
      <c r="BJ13" s="611"/>
      <c r="BK13" s="611"/>
      <c r="BL13" s="611"/>
      <c r="BM13" s="611"/>
      <c r="BN13" s="612"/>
      <c r="BO13" s="613">
        <v>39</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17513141</v>
      </c>
      <c r="CS13" s="611"/>
      <c r="CT13" s="611"/>
      <c r="CU13" s="611"/>
      <c r="CV13" s="611"/>
      <c r="CW13" s="611"/>
      <c r="CX13" s="611"/>
      <c r="CY13" s="612"/>
      <c r="CZ13" s="613">
        <v>7.4</v>
      </c>
      <c r="DA13" s="613"/>
      <c r="DB13" s="613"/>
      <c r="DC13" s="613"/>
      <c r="DD13" s="619">
        <v>7160137</v>
      </c>
      <c r="DE13" s="611"/>
      <c r="DF13" s="611"/>
      <c r="DG13" s="611"/>
      <c r="DH13" s="611"/>
      <c r="DI13" s="611"/>
      <c r="DJ13" s="611"/>
      <c r="DK13" s="611"/>
      <c r="DL13" s="611"/>
      <c r="DM13" s="611"/>
      <c r="DN13" s="611"/>
      <c r="DO13" s="611"/>
      <c r="DP13" s="612"/>
      <c r="DQ13" s="619">
        <v>12684850</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955707</v>
      </c>
      <c r="BH14" s="611"/>
      <c r="BI14" s="611"/>
      <c r="BJ14" s="611"/>
      <c r="BK14" s="611"/>
      <c r="BL14" s="611"/>
      <c r="BM14" s="611"/>
      <c r="BN14" s="612"/>
      <c r="BO14" s="613">
        <v>1</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6664488</v>
      </c>
      <c r="CS14" s="611"/>
      <c r="CT14" s="611"/>
      <c r="CU14" s="611"/>
      <c r="CV14" s="611"/>
      <c r="CW14" s="611"/>
      <c r="CX14" s="611"/>
      <c r="CY14" s="612"/>
      <c r="CZ14" s="613">
        <v>2.8</v>
      </c>
      <c r="DA14" s="613"/>
      <c r="DB14" s="613"/>
      <c r="DC14" s="613"/>
      <c r="DD14" s="619">
        <v>410651</v>
      </c>
      <c r="DE14" s="611"/>
      <c r="DF14" s="611"/>
      <c r="DG14" s="611"/>
      <c r="DH14" s="611"/>
      <c r="DI14" s="611"/>
      <c r="DJ14" s="611"/>
      <c r="DK14" s="611"/>
      <c r="DL14" s="611"/>
      <c r="DM14" s="611"/>
      <c r="DN14" s="611"/>
      <c r="DO14" s="611"/>
      <c r="DP14" s="612"/>
      <c r="DQ14" s="619">
        <v>4771051</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396536</v>
      </c>
      <c r="S15" s="611"/>
      <c r="T15" s="611"/>
      <c r="U15" s="611"/>
      <c r="V15" s="611"/>
      <c r="W15" s="611"/>
      <c r="X15" s="611"/>
      <c r="Y15" s="612"/>
      <c r="Z15" s="613">
        <v>0.2</v>
      </c>
      <c r="AA15" s="613"/>
      <c r="AB15" s="613"/>
      <c r="AC15" s="613"/>
      <c r="AD15" s="614">
        <v>396536</v>
      </c>
      <c r="AE15" s="614"/>
      <c r="AF15" s="614"/>
      <c r="AG15" s="614"/>
      <c r="AH15" s="614"/>
      <c r="AI15" s="614"/>
      <c r="AJ15" s="614"/>
      <c r="AK15" s="614"/>
      <c r="AL15" s="615">
        <v>0.3</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3513434</v>
      </c>
      <c r="BH15" s="611"/>
      <c r="BI15" s="611"/>
      <c r="BJ15" s="611"/>
      <c r="BK15" s="611"/>
      <c r="BL15" s="611"/>
      <c r="BM15" s="611"/>
      <c r="BN15" s="612"/>
      <c r="BO15" s="613">
        <v>3.8</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27103470</v>
      </c>
      <c r="CS15" s="611"/>
      <c r="CT15" s="611"/>
      <c r="CU15" s="611"/>
      <c r="CV15" s="611"/>
      <c r="CW15" s="611"/>
      <c r="CX15" s="611"/>
      <c r="CY15" s="612"/>
      <c r="CZ15" s="613">
        <v>11.5</v>
      </c>
      <c r="DA15" s="613"/>
      <c r="DB15" s="613"/>
      <c r="DC15" s="613"/>
      <c r="DD15" s="619">
        <v>6741262</v>
      </c>
      <c r="DE15" s="611"/>
      <c r="DF15" s="611"/>
      <c r="DG15" s="611"/>
      <c r="DH15" s="611"/>
      <c r="DI15" s="611"/>
      <c r="DJ15" s="611"/>
      <c r="DK15" s="611"/>
      <c r="DL15" s="611"/>
      <c r="DM15" s="611"/>
      <c r="DN15" s="611"/>
      <c r="DO15" s="611"/>
      <c r="DP15" s="612"/>
      <c r="DQ15" s="619">
        <v>19012325</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2664596</v>
      </c>
      <c r="S16" s="611"/>
      <c r="T16" s="611"/>
      <c r="U16" s="611"/>
      <c r="V16" s="611"/>
      <c r="W16" s="611"/>
      <c r="X16" s="611"/>
      <c r="Y16" s="612"/>
      <c r="Z16" s="613">
        <v>1.1000000000000001</v>
      </c>
      <c r="AA16" s="613"/>
      <c r="AB16" s="613"/>
      <c r="AC16" s="613"/>
      <c r="AD16" s="614">
        <v>2664596</v>
      </c>
      <c r="AE16" s="614"/>
      <c r="AF16" s="614"/>
      <c r="AG16" s="614"/>
      <c r="AH16" s="614"/>
      <c r="AI16" s="614"/>
      <c r="AJ16" s="614"/>
      <c r="AK16" s="614"/>
      <c r="AL16" s="615">
        <v>2.2000000000000002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42170</v>
      </c>
      <c r="CS16" s="611"/>
      <c r="CT16" s="611"/>
      <c r="CU16" s="611"/>
      <c r="CV16" s="611"/>
      <c r="CW16" s="611"/>
      <c r="CX16" s="611"/>
      <c r="CY16" s="612"/>
      <c r="CZ16" s="613">
        <v>0</v>
      </c>
      <c r="DA16" s="613"/>
      <c r="DB16" s="613"/>
      <c r="DC16" s="613"/>
      <c r="DD16" s="619" t="s">
        <v>122</v>
      </c>
      <c r="DE16" s="611"/>
      <c r="DF16" s="611"/>
      <c r="DG16" s="611"/>
      <c r="DH16" s="611"/>
      <c r="DI16" s="611"/>
      <c r="DJ16" s="611"/>
      <c r="DK16" s="611"/>
      <c r="DL16" s="611"/>
      <c r="DM16" s="611"/>
      <c r="DN16" s="611"/>
      <c r="DO16" s="611"/>
      <c r="DP16" s="612"/>
      <c r="DQ16" s="619">
        <v>9536</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3048166</v>
      </c>
      <c r="S17" s="611"/>
      <c r="T17" s="611"/>
      <c r="U17" s="611"/>
      <c r="V17" s="611"/>
      <c r="W17" s="611"/>
      <c r="X17" s="611"/>
      <c r="Y17" s="612"/>
      <c r="Z17" s="613">
        <v>1.3</v>
      </c>
      <c r="AA17" s="613"/>
      <c r="AB17" s="613"/>
      <c r="AC17" s="613"/>
      <c r="AD17" s="614">
        <v>3048166</v>
      </c>
      <c r="AE17" s="614"/>
      <c r="AF17" s="614"/>
      <c r="AG17" s="614"/>
      <c r="AH17" s="614"/>
      <c r="AI17" s="614"/>
      <c r="AJ17" s="614"/>
      <c r="AK17" s="614"/>
      <c r="AL17" s="615">
        <v>2.5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12747772</v>
      </c>
      <c r="CS17" s="611"/>
      <c r="CT17" s="611"/>
      <c r="CU17" s="611"/>
      <c r="CV17" s="611"/>
      <c r="CW17" s="611"/>
      <c r="CX17" s="611"/>
      <c r="CY17" s="612"/>
      <c r="CZ17" s="613">
        <v>5.4</v>
      </c>
      <c r="DA17" s="613"/>
      <c r="DB17" s="613"/>
      <c r="DC17" s="613"/>
      <c r="DD17" s="619" t="s">
        <v>122</v>
      </c>
      <c r="DE17" s="611"/>
      <c r="DF17" s="611"/>
      <c r="DG17" s="611"/>
      <c r="DH17" s="611"/>
      <c r="DI17" s="611"/>
      <c r="DJ17" s="611"/>
      <c r="DK17" s="611"/>
      <c r="DL17" s="611"/>
      <c r="DM17" s="611"/>
      <c r="DN17" s="611"/>
      <c r="DO17" s="611"/>
      <c r="DP17" s="612"/>
      <c r="DQ17" s="619">
        <v>12469165</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500435</v>
      </c>
      <c r="S18" s="611"/>
      <c r="T18" s="611"/>
      <c r="U18" s="611"/>
      <c r="V18" s="611"/>
      <c r="W18" s="611"/>
      <c r="X18" s="611"/>
      <c r="Y18" s="612"/>
      <c r="Z18" s="613">
        <v>0.2</v>
      </c>
      <c r="AA18" s="613"/>
      <c r="AB18" s="613"/>
      <c r="AC18" s="613"/>
      <c r="AD18" s="614">
        <v>500435</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2523703</v>
      </c>
      <c r="S19" s="611"/>
      <c r="T19" s="611"/>
      <c r="U19" s="611"/>
      <c r="V19" s="611"/>
      <c r="W19" s="611"/>
      <c r="X19" s="611"/>
      <c r="Y19" s="612"/>
      <c r="Z19" s="613">
        <v>1</v>
      </c>
      <c r="AA19" s="613"/>
      <c r="AB19" s="613"/>
      <c r="AC19" s="613"/>
      <c r="AD19" s="614">
        <v>2523703</v>
      </c>
      <c r="AE19" s="614"/>
      <c r="AF19" s="614"/>
      <c r="AG19" s="614"/>
      <c r="AH19" s="614"/>
      <c r="AI19" s="614"/>
      <c r="AJ19" s="614"/>
      <c r="AK19" s="614"/>
      <c r="AL19" s="615">
        <v>2.1</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9485326</v>
      </c>
      <c r="BH19" s="611"/>
      <c r="BI19" s="611"/>
      <c r="BJ19" s="611"/>
      <c r="BK19" s="611"/>
      <c r="BL19" s="611"/>
      <c r="BM19" s="611"/>
      <c r="BN19" s="612"/>
      <c r="BO19" s="613">
        <v>10.199999999999999</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24028</v>
      </c>
      <c r="S20" s="611"/>
      <c r="T20" s="611"/>
      <c r="U20" s="611"/>
      <c r="V20" s="611"/>
      <c r="W20" s="611"/>
      <c r="X20" s="611"/>
      <c r="Y20" s="612"/>
      <c r="Z20" s="613">
        <v>0</v>
      </c>
      <c r="AA20" s="613"/>
      <c r="AB20" s="613"/>
      <c r="AC20" s="613"/>
      <c r="AD20" s="614">
        <v>24028</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9485326</v>
      </c>
      <c r="BH20" s="611"/>
      <c r="BI20" s="611"/>
      <c r="BJ20" s="611"/>
      <c r="BK20" s="611"/>
      <c r="BL20" s="611"/>
      <c r="BM20" s="611"/>
      <c r="BN20" s="612"/>
      <c r="BO20" s="613">
        <v>10.199999999999999</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236230047</v>
      </c>
      <c r="CS20" s="611"/>
      <c r="CT20" s="611"/>
      <c r="CU20" s="611"/>
      <c r="CV20" s="611"/>
      <c r="CW20" s="611"/>
      <c r="CX20" s="611"/>
      <c r="CY20" s="612"/>
      <c r="CZ20" s="613">
        <v>100</v>
      </c>
      <c r="DA20" s="613"/>
      <c r="DB20" s="613"/>
      <c r="DC20" s="613"/>
      <c r="DD20" s="619">
        <v>21953621</v>
      </c>
      <c r="DE20" s="611"/>
      <c r="DF20" s="611"/>
      <c r="DG20" s="611"/>
      <c r="DH20" s="611"/>
      <c r="DI20" s="611"/>
      <c r="DJ20" s="611"/>
      <c r="DK20" s="611"/>
      <c r="DL20" s="611"/>
      <c r="DM20" s="611"/>
      <c r="DN20" s="611"/>
      <c r="DO20" s="611"/>
      <c r="DP20" s="612"/>
      <c r="DQ20" s="619">
        <v>140864012</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10685013</v>
      </c>
      <c r="S21" s="611"/>
      <c r="T21" s="611"/>
      <c r="U21" s="611"/>
      <c r="V21" s="611"/>
      <c r="W21" s="611"/>
      <c r="X21" s="611"/>
      <c r="Y21" s="612"/>
      <c r="Z21" s="613">
        <v>4.4000000000000004</v>
      </c>
      <c r="AA21" s="613"/>
      <c r="AB21" s="613"/>
      <c r="AC21" s="613"/>
      <c r="AD21" s="614">
        <v>9785794</v>
      </c>
      <c r="AE21" s="614"/>
      <c r="AF21" s="614"/>
      <c r="AG21" s="614"/>
      <c r="AH21" s="614"/>
      <c r="AI21" s="614"/>
      <c r="AJ21" s="614"/>
      <c r="AK21" s="614"/>
      <c r="AL21" s="615">
        <v>8.1</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9785794</v>
      </c>
      <c r="S22" s="611"/>
      <c r="T22" s="611"/>
      <c r="U22" s="611"/>
      <c r="V22" s="611"/>
      <c r="W22" s="611"/>
      <c r="X22" s="611"/>
      <c r="Y22" s="612"/>
      <c r="Z22" s="613">
        <v>4.0999999999999996</v>
      </c>
      <c r="AA22" s="613"/>
      <c r="AB22" s="613"/>
      <c r="AC22" s="613"/>
      <c r="AD22" s="614">
        <v>9785794</v>
      </c>
      <c r="AE22" s="614"/>
      <c r="AF22" s="614"/>
      <c r="AG22" s="614"/>
      <c r="AH22" s="614"/>
      <c r="AI22" s="614"/>
      <c r="AJ22" s="614"/>
      <c r="AK22" s="614"/>
      <c r="AL22" s="615">
        <v>8.1</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v>2256907</v>
      </c>
      <c r="BH22" s="611"/>
      <c r="BI22" s="611"/>
      <c r="BJ22" s="611"/>
      <c r="BK22" s="611"/>
      <c r="BL22" s="611"/>
      <c r="BM22" s="611"/>
      <c r="BN22" s="612"/>
      <c r="BO22" s="613">
        <v>2.4</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899119</v>
      </c>
      <c r="S23" s="611"/>
      <c r="T23" s="611"/>
      <c r="U23" s="611"/>
      <c r="V23" s="611"/>
      <c r="W23" s="611"/>
      <c r="X23" s="611"/>
      <c r="Y23" s="612"/>
      <c r="Z23" s="613">
        <v>0.4</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7228419</v>
      </c>
      <c r="BH23" s="611"/>
      <c r="BI23" s="611"/>
      <c r="BJ23" s="611"/>
      <c r="BK23" s="611"/>
      <c r="BL23" s="611"/>
      <c r="BM23" s="611"/>
      <c r="BN23" s="612"/>
      <c r="BO23" s="613">
        <v>7.8</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v>100</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131986533</v>
      </c>
      <c r="CS24" s="600"/>
      <c r="CT24" s="600"/>
      <c r="CU24" s="600"/>
      <c r="CV24" s="600"/>
      <c r="CW24" s="600"/>
      <c r="CX24" s="600"/>
      <c r="CY24" s="601"/>
      <c r="CZ24" s="604">
        <v>55.9</v>
      </c>
      <c r="DA24" s="605"/>
      <c r="DB24" s="605"/>
      <c r="DC24" s="621"/>
      <c r="DD24" s="645">
        <v>69029189</v>
      </c>
      <c r="DE24" s="600"/>
      <c r="DF24" s="600"/>
      <c r="DG24" s="600"/>
      <c r="DH24" s="600"/>
      <c r="DI24" s="600"/>
      <c r="DJ24" s="600"/>
      <c r="DK24" s="601"/>
      <c r="DL24" s="645">
        <v>62474138</v>
      </c>
      <c r="DM24" s="600"/>
      <c r="DN24" s="600"/>
      <c r="DO24" s="600"/>
      <c r="DP24" s="600"/>
      <c r="DQ24" s="600"/>
      <c r="DR24" s="600"/>
      <c r="DS24" s="600"/>
      <c r="DT24" s="600"/>
      <c r="DU24" s="600"/>
      <c r="DV24" s="601"/>
      <c r="DW24" s="604">
        <v>51.5</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128539880</v>
      </c>
      <c r="S25" s="611"/>
      <c r="T25" s="611"/>
      <c r="U25" s="611"/>
      <c r="V25" s="611"/>
      <c r="W25" s="611"/>
      <c r="X25" s="611"/>
      <c r="Y25" s="612"/>
      <c r="Z25" s="613">
        <v>53.2</v>
      </c>
      <c r="AA25" s="613"/>
      <c r="AB25" s="613"/>
      <c r="AC25" s="613"/>
      <c r="AD25" s="614">
        <v>120412242</v>
      </c>
      <c r="AE25" s="614"/>
      <c r="AF25" s="614"/>
      <c r="AG25" s="614"/>
      <c r="AH25" s="614"/>
      <c r="AI25" s="614"/>
      <c r="AJ25" s="614"/>
      <c r="AK25" s="614"/>
      <c r="AL25" s="615">
        <v>99.4</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30583767</v>
      </c>
      <c r="CS25" s="642"/>
      <c r="CT25" s="642"/>
      <c r="CU25" s="642"/>
      <c r="CV25" s="642"/>
      <c r="CW25" s="642"/>
      <c r="CX25" s="642"/>
      <c r="CY25" s="643"/>
      <c r="CZ25" s="615">
        <v>12.9</v>
      </c>
      <c r="DA25" s="640"/>
      <c r="DB25" s="640"/>
      <c r="DC25" s="644"/>
      <c r="DD25" s="619">
        <v>27229190</v>
      </c>
      <c r="DE25" s="642"/>
      <c r="DF25" s="642"/>
      <c r="DG25" s="642"/>
      <c r="DH25" s="642"/>
      <c r="DI25" s="642"/>
      <c r="DJ25" s="642"/>
      <c r="DK25" s="643"/>
      <c r="DL25" s="619">
        <v>26238419</v>
      </c>
      <c r="DM25" s="642"/>
      <c r="DN25" s="642"/>
      <c r="DO25" s="642"/>
      <c r="DP25" s="642"/>
      <c r="DQ25" s="642"/>
      <c r="DR25" s="642"/>
      <c r="DS25" s="642"/>
      <c r="DT25" s="642"/>
      <c r="DU25" s="642"/>
      <c r="DV25" s="643"/>
      <c r="DW25" s="615">
        <v>21.6</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61263</v>
      </c>
      <c r="S26" s="611"/>
      <c r="T26" s="611"/>
      <c r="U26" s="611"/>
      <c r="V26" s="611"/>
      <c r="W26" s="611"/>
      <c r="X26" s="611"/>
      <c r="Y26" s="612"/>
      <c r="Z26" s="613">
        <v>0</v>
      </c>
      <c r="AA26" s="613"/>
      <c r="AB26" s="613"/>
      <c r="AC26" s="613"/>
      <c r="AD26" s="614">
        <v>61263</v>
      </c>
      <c r="AE26" s="614"/>
      <c r="AF26" s="614"/>
      <c r="AG26" s="614"/>
      <c r="AH26" s="614"/>
      <c r="AI26" s="614"/>
      <c r="AJ26" s="614"/>
      <c r="AK26" s="614"/>
      <c r="AL26" s="615">
        <v>0.1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18113523</v>
      </c>
      <c r="CS26" s="611"/>
      <c r="CT26" s="611"/>
      <c r="CU26" s="611"/>
      <c r="CV26" s="611"/>
      <c r="CW26" s="611"/>
      <c r="CX26" s="611"/>
      <c r="CY26" s="612"/>
      <c r="CZ26" s="615">
        <v>7.7</v>
      </c>
      <c r="DA26" s="640"/>
      <c r="DB26" s="640"/>
      <c r="DC26" s="644"/>
      <c r="DD26" s="619">
        <v>16246013</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509474</v>
      </c>
      <c r="S27" s="611"/>
      <c r="T27" s="611"/>
      <c r="U27" s="611"/>
      <c r="V27" s="611"/>
      <c r="W27" s="611"/>
      <c r="X27" s="611"/>
      <c r="Y27" s="612"/>
      <c r="Z27" s="613">
        <v>0.2</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93105170</v>
      </c>
      <c r="BH27" s="611"/>
      <c r="BI27" s="611"/>
      <c r="BJ27" s="611"/>
      <c r="BK27" s="611"/>
      <c r="BL27" s="611"/>
      <c r="BM27" s="611"/>
      <c r="BN27" s="612"/>
      <c r="BO27" s="613">
        <v>100</v>
      </c>
      <c r="BP27" s="613"/>
      <c r="BQ27" s="613"/>
      <c r="BR27" s="613"/>
      <c r="BS27" s="614">
        <v>679197</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88654994</v>
      </c>
      <c r="CS27" s="642"/>
      <c r="CT27" s="642"/>
      <c r="CU27" s="642"/>
      <c r="CV27" s="642"/>
      <c r="CW27" s="642"/>
      <c r="CX27" s="642"/>
      <c r="CY27" s="643"/>
      <c r="CZ27" s="615">
        <v>37.5</v>
      </c>
      <c r="DA27" s="640"/>
      <c r="DB27" s="640"/>
      <c r="DC27" s="644"/>
      <c r="DD27" s="619">
        <v>29330834</v>
      </c>
      <c r="DE27" s="642"/>
      <c r="DF27" s="642"/>
      <c r="DG27" s="642"/>
      <c r="DH27" s="642"/>
      <c r="DI27" s="642"/>
      <c r="DJ27" s="642"/>
      <c r="DK27" s="643"/>
      <c r="DL27" s="619">
        <v>23766554</v>
      </c>
      <c r="DM27" s="642"/>
      <c r="DN27" s="642"/>
      <c r="DO27" s="642"/>
      <c r="DP27" s="642"/>
      <c r="DQ27" s="642"/>
      <c r="DR27" s="642"/>
      <c r="DS27" s="642"/>
      <c r="DT27" s="642"/>
      <c r="DU27" s="642"/>
      <c r="DV27" s="643"/>
      <c r="DW27" s="615">
        <v>19.600000000000001</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1763274</v>
      </c>
      <c r="S28" s="611"/>
      <c r="T28" s="611"/>
      <c r="U28" s="611"/>
      <c r="V28" s="611"/>
      <c r="W28" s="611"/>
      <c r="X28" s="611"/>
      <c r="Y28" s="612"/>
      <c r="Z28" s="613">
        <v>0.7</v>
      </c>
      <c r="AA28" s="613"/>
      <c r="AB28" s="613"/>
      <c r="AC28" s="613"/>
      <c r="AD28" s="614">
        <v>418464</v>
      </c>
      <c r="AE28" s="614"/>
      <c r="AF28" s="614"/>
      <c r="AG28" s="614"/>
      <c r="AH28" s="614"/>
      <c r="AI28" s="614"/>
      <c r="AJ28" s="614"/>
      <c r="AK28" s="614"/>
      <c r="AL28" s="615">
        <v>0.3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12747772</v>
      </c>
      <c r="CS28" s="611"/>
      <c r="CT28" s="611"/>
      <c r="CU28" s="611"/>
      <c r="CV28" s="611"/>
      <c r="CW28" s="611"/>
      <c r="CX28" s="611"/>
      <c r="CY28" s="612"/>
      <c r="CZ28" s="615">
        <v>5.4</v>
      </c>
      <c r="DA28" s="640"/>
      <c r="DB28" s="640"/>
      <c r="DC28" s="644"/>
      <c r="DD28" s="619">
        <v>12469165</v>
      </c>
      <c r="DE28" s="611"/>
      <c r="DF28" s="611"/>
      <c r="DG28" s="611"/>
      <c r="DH28" s="611"/>
      <c r="DI28" s="611"/>
      <c r="DJ28" s="611"/>
      <c r="DK28" s="612"/>
      <c r="DL28" s="619">
        <v>12469165</v>
      </c>
      <c r="DM28" s="611"/>
      <c r="DN28" s="611"/>
      <c r="DO28" s="611"/>
      <c r="DP28" s="611"/>
      <c r="DQ28" s="611"/>
      <c r="DR28" s="611"/>
      <c r="DS28" s="611"/>
      <c r="DT28" s="611"/>
      <c r="DU28" s="611"/>
      <c r="DV28" s="612"/>
      <c r="DW28" s="615">
        <v>10.3</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2340734</v>
      </c>
      <c r="S29" s="611"/>
      <c r="T29" s="611"/>
      <c r="U29" s="611"/>
      <c r="V29" s="611"/>
      <c r="W29" s="611"/>
      <c r="X29" s="611"/>
      <c r="Y29" s="612"/>
      <c r="Z29" s="613">
        <v>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12747662</v>
      </c>
      <c r="CS29" s="642"/>
      <c r="CT29" s="642"/>
      <c r="CU29" s="642"/>
      <c r="CV29" s="642"/>
      <c r="CW29" s="642"/>
      <c r="CX29" s="642"/>
      <c r="CY29" s="643"/>
      <c r="CZ29" s="615">
        <v>5.4</v>
      </c>
      <c r="DA29" s="640"/>
      <c r="DB29" s="640"/>
      <c r="DC29" s="644"/>
      <c r="DD29" s="619">
        <v>12469055</v>
      </c>
      <c r="DE29" s="642"/>
      <c r="DF29" s="642"/>
      <c r="DG29" s="642"/>
      <c r="DH29" s="642"/>
      <c r="DI29" s="642"/>
      <c r="DJ29" s="642"/>
      <c r="DK29" s="643"/>
      <c r="DL29" s="619">
        <v>12469055</v>
      </c>
      <c r="DM29" s="642"/>
      <c r="DN29" s="642"/>
      <c r="DO29" s="642"/>
      <c r="DP29" s="642"/>
      <c r="DQ29" s="642"/>
      <c r="DR29" s="642"/>
      <c r="DS29" s="642"/>
      <c r="DT29" s="642"/>
      <c r="DU29" s="642"/>
      <c r="DV29" s="643"/>
      <c r="DW29" s="615">
        <v>10.3</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52774856</v>
      </c>
      <c r="S30" s="611"/>
      <c r="T30" s="611"/>
      <c r="U30" s="611"/>
      <c r="V30" s="611"/>
      <c r="W30" s="611"/>
      <c r="X30" s="611"/>
      <c r="Y30" s="612"/>
      <c r="Z30" s="613">
        <v>21.9</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12185715</v>
      </c>
      <c r="CS30" s="611"/>
      <c r="CT30" s="611"/>
      <c r="CU30" s="611"/>
      <c r="CV30" s="611"/>
      <c r="CW30" s="611"/>
      <c r="CX30" s="611"/>
      <c r="CY30" s="612"/>
      <c r="CZ30" s="615">
        <v>5.2</v>
      </c>
      <c r="DA30" s="640"/>
      <c r="DB30" s="640"/>
      <c r="DC30" s="644"/>
      <c r="DD30" s="619">
        <v>11918694</v>
      </c>
      <c r="DE30" s="611"/>
      <c r="DF30" s="611"/>
      <c r="DG30" s="611"/>
      <c r="DH30" s="611"/>
      <c r="DI30" s="611"/>
      <c r="DJ30" s="611"/>
      <c r="DK30" s="612"/>
      <c r="DL30" s="619">
        <v>11918694</v>
      </c>
      <c r="DM30" s="611"/>
      <c r="DN30" s="611"/>
      <c r="DO30" s="611"/>
      <c r="DP30" s="611"/>
      <c r="DQ30" s="611"/>
      <c r="DR30" s="611"/>
      <c r="DS30" s="611"/>
      <c r="DT30" s="611"/>
      <c r="DU30" s="611"/>
      <c r="DV30" s="612"/>
      <c r="DW30" s="615">
        <v>9.8000000000000007</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99.9</v>
      </c>
      <c r="BH31" s="654"/>
      <c r="BI31" s="654"/>
      <c r="BJ31" s="654"/>
      <c r="BK31" s="654"/>
      <c r="BL31" s="654"/>
      <c r="BM31" s="605">
        <v>99.5</v>
      </c>
      <c r="BN31" s="654"/>
      <c r="BO31" s="654"/>
      <c r="BP31" s="654"/>
      <c r="BQ31" s="655"/>
      <c r="BR31" s="666">
        <v>99.8</v>
      </c>
      <c r="BS31" s="654"/>
      <c r="BT31" s="654"/>
      <c r="BU31" s="654"/>
      <c r="BV31" s="654"/>
      <c r="BW31" s="654"/>
      <c r="BX31" s="605">
        <v>99.4</v>
      </c>
      <c r="BY31" s="654"/>
      <c r="BZ31" s="654"/>
      <c r="CA31" s="654"/>
      <c r="CB31" s="655"/>
      <c r="CD31" s="648"/>
      <c r="CE31" s="649"/>
      <c r="CF31" s="607" t="s">
        <v>300</v>
      </c>
      <c r="CG31" s="608"/>
      <c r="CH31" s="608"/>
      <c r="CI31" s="608"/>
      <c r="CJ31" s="608"/>
      <c r="CK31" s="608"/>
      <c r="CL31" s="608"/>
      <c r="CM31" s="608"/>
      <c r="CN31" s="608"/>
      <c r="CO31" s="608"/>
      <c r="CP31" s="608"/>
      <c r="CQ31" s="609"/>
      <c r="CR31" s="610">
        <v>561947</v>
      </c>
      <c r="CS31" s="642"/>
      <c r="CT31" s="642"/>
      <c r="CU31" s="642"/>
      <c r="CV31" s="642"/>
      <c r="CW31" s="642"/>
      <c r="CX31" s="642"/>
      <c r="CY31" s="643"/>
      <c r="CZ31" s="615">
        <v>0.2</v>
      </c>
      <c r="DA31" s="640"/>
      <c r="DB31" s="640"/>
      <c r="DC31" s="644"/>
      <c r="DD31" s="619">
        <v>550361</v>
      </c>
      <c r="DE31" s="642"/>
      <c r="DF31" s="642"/>
      <c r="DG31" s="642"/>
      <c r="DH31" s="642"/>
      <c r="DI31" s="642"/>
      <c r="DJ31" s="642"/>
      <c r="DK31" s="643"/>
      <c r="DL31" s="619">
        <v>550361</v>
      </c>
      <c r="DM31" s="642"/>
      <c r="DN31" s="642"/>
      <c r="DO31" s="642"/>
      <c r="DP31" s="642"/>
      <c r="DQ31" s="642"/>
      <c r="DR31" s="642"/>
      <c r="DS31" s="642"/>
      <c r="DT31" s="642"/>
      <c r="DU31" s="642"/>
      <c r="DV31" s="643"/>
      <c r="DW31" s="615">
        <v>0.5</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33758918</v>
      </c>
      <c r="S32" s="611"/>
      <c r="T32" s="611"/>
      <c r="U32" s="611"/>
      <c r="V32" s="611"/>
      <c r="W32" s="611"/>
      <c r="X32" s="611"/>
      <c r="Y32" s="612"/>
      <c r="Z32" s="613">
        <v>14</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99.8</v>
      </c>
      <c r="BH32" s="642"/>
      <c r="BI32" s="642"/>
      <c r="BJ32" s="642"/>
      <c r="BK32" s="642"/>
      <c r="BL32" s="642"/>
      <c r="BM32" s="616">
        <v>99.1</v>
      </c>
      <c r="BN32" s="642"/>
      <c r="BO32" s="642"/>
      <c r="BP32" s="642"/>
      <c r="BQ32" s="665"/>
      <c r="BR32" s="667">
        <v>99.7</v>
      </c>
      <c r="BS32" s="642"/>
      <c r="BT32" s="642"/>
      <c r="BU32" s="642"/>
      <c r="BV32" s="642"/>
      <c r="BW32" s="642"/>
      <c r="BX32" s="616">
        <v>98.9</v>
      </c>
      <c r="BY32" s="642"/>
      <c r="BZ32" s="642"/>
      <c r="CA32" s="642"/>
      <c r="CB32" s="665"/>
      <c r="CD32" s="650"/>
      <c r="CE32" s="651"/>
      <c r="CF32" s="607" t="s">
        <v>304</v>
      </c>
      <c r="CG32" s="608"/>
      <c r="CH32" s="608"/>
      <c r="CI32" s="608"/>
      <c r="CJ32" s="608"/>
      <c r="CK32" s="608"/>
      <c r="CL32" s="608"/>
      <c r="CM32" s="608"/>
      <c r="CN32" s="608"/>
      <c r="CO32" s="608"/>
      <c r="CP32" s="608"/>
      <c r="CQ32" s="609"/>
      <c r="CR32" s="610">
        <v>110</v>
      </c>
      <c r="CS32" s="611"/>
      <c r="CT32" s="611"/>
      <c r="CU32" s="611"/>
      <c r="CV32" s="611"/>
      <c r="CW32" s="611"/>
      <c r="CX32" s="611"/>
      <c r="CY32" s="612"/>
      <c r="CZ32" s="615">
        <v>0</v>
      </c>
      <c r="DA32" s="640"/>
      <c r="DB32" s="640"/>
      <c r="DC32" s="644"/>
      <c r="DD32" s="619">
        <v>110</v>
      </c>
      <c r="DE32" s="611"/>
      <c r="DF32" s="611"/>
      <c r="DG32" s="611"/>
      <c r="DH32" s="611"/>
      <c r="DI32" s="611"/>
      <c r="DJ32" s="611"/>
      <c r="DK32" s="612"/>
      <c r="DL32" s="619">
        <v>110</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266234</v>
      </c>
      <c r="S33" s="611"/>
      <c r="T33" s="611"/>
      <c r="U33" s="611"/>
      <c r="V33" s="611"/>
      <c r="W33" s="611"/>
      <c r="X33" s="611"/>
      <c r="Y33" s="612"/>
      <c r="Z33" s="613">
        <v>0.1</v>
      </c>
      <c r="AA33" s="613"/>
      <c r="AB33" s="613"/>
      <c r="AC33" s="613"/>
      <c r="AD33" s="614">
        <v>94646</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99.9</v>
      </c>
      <c r="BH33" s="669"/>
      <c r="BI33" s="669"/>
      <c r="BJ33" s="669"/>
      <c r="BK33" s="669"/>
      <c r="BL33" s="669"/>
      <c r="BM33" s="670">
        <v>99.8</v>
      </c>
      <c r="BN33" s="669"/>
      <c r="BO33" s="669"/>
      <c r="BP33" s="669"/>
      <c r="BQ33" s="671"/>
      <c r="BR33" s="668">
        <v>99.9</v>
      </c>
      <c r="BS33" s="669"/>
      <c r="BT33" s="669"/>
      <c r="BU33" s="669"/>
      <c r="BV33" s="669"/>
      <c r="BW33" s="669"/>
      <c r="BX33" s="670">
        <v>99.8</v>
      </c>
      <c r="BY33" s="669"/>
      <c r="BZ33" s="669"/>
      <c r="CA33" s="669"/>
      <c r="CB33" s="671"/>
      <c r="CD33" s="607" t="s">
        <v>307</v>
      </c>
      <c r="CE33" s="608"/>
      <c r="CF33" s="608"/>
      <c r="CG33" s="608"/>
      <c r="CH33" s="608"/>
      <c r="CI33" s="608"/>
      <c r="CJ33" s="608"/>
      <c r="CK33" s="608"/>
      <c r="CL33" s="608"/>
      <c r="CM33" s="608"/>
      <c r="CN33" s="608"/>
      <c r="CO33" s="608"/>
      <c r="CP33" s="608"/>
      <c r="CQ33" s="609"/>
      <c r="CR33" s="610">
        <v>82247723</v>
      </c>
      <c r="CS33" s="642"/>
      <c r="CT33" s="642"/>
      <c r="CU33" s="642"/>
      <c r="CV33" s="642"/>
      <c r="CW33" s="642"/>
      <c r="CX33" s="642"/>
      <c r="CY33" s="643"/>
      <c r="CZ33" s="615">
        <v>34.799999999999997</v>
      </c>
      <c r="DA33" s="640"/>
      <c r="DB33" s="640"/>
      <c r="DC33" s="644"/>
      <c r="DD33" s="619">
        <v>63283955</v>
      </c>
      <c r="DE33" s="642"/>
      <c r="DF33" s="642"/>
      <c r="DG33" s="642"/>
      <c r="DH33" s="642"/>
      <c r="DI33" s="642"/>
      <c r="DJ33" s="642"/>
      <c r="DK33" s="643"/>
      <c r="DL33" s="619">
        <v>45934311</v>
      </c>
      <c r="DM33" s="642"/>
      <c r="DN33" s="642"/>
      <c r="DO33" s="642"/>
      <c r="DP33" s="642"/>
      <c r="DQ33" s="642"/>
      <c r="DR33" s="642"/>
      <c r="DS33" s="642"/>
      <c r="DT33" s="642"/>
      <c r="DU33" s="642"/>
      <c r="DV33" s="643"/>
      <c r="DW33" s="615">
        <v>37.9</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236368</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33654642</v>
      </c>
      <c r="CS34" s="611"/>
      <c r="CT34" s="611"/>
      <c r="CU34" s="611"/>
      <c r="CV34" s="611"/>
      <c r="CW34" s="611"/>
      <c r="CX34" s="611"/>
      <c r="CY34" s="612"/>
      <c r="CZ34" s="615">
        <v>14.2</v>
      </c>
      <c r="DA34" s="640"/>
      <c r="DB34" s="640"/>
      <c r="DC34" s="644"/>
      <c r="DD34" s="619">
        <v>23985568</v>
      </c>
      <c r="DE34" s="611"/>
      <c r="DF34" s="611"/>
      <c r="DG34" s="611"/>
      <c r="DH34" s="611"/>
      <c r="DI34" s="611"/>
      <c r="DJ34" s="611"/>
      <c r="DK34" s="612"/>
      <c r="DL34" s="619">
        <v>20697181</v>
      </c>
      <c r="DM34" s="611"/>
      <c r="DN34" s="611"/>
      <c r="DO34" s="611"/>
      <c r="DP34" s="611"/>
      <c r="DQ34" s="611"/>
      <c r="DR34" s="611"/>
      <c r="DS34" s="611"/>
      <c r="DT34" s="611"/>
      <c r="DU34" s="611"/>
      <c r="DV34" s="612"/>
      <c r="DW34" s="615">
        <v>17.100000000000001</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1089558</v>
      </c>
      <c r="S35" s="611"/>
      <c r="T35" s="611"/>
      <c r="U35" s="611"/>
      <c r="V35" s="611"/>
      <c r="W35" s="611"/>
      <c r="X35" s="611"/>
      <c r="Y35" s="612"/>
      <c r="Z35" s="613">
        <v>0.5</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2361047</v>
      </c>
      <c r="CS35" s="642"/>
      <c r="CT35" s="642"/>
      <c r="CU35" s="642"/>
      <c r="CV35" s="642"/>
      <c r="CW35" s="642"/>
      <c r="CX35" s="642"/>
      <c r="CY35" s="643"/>
      <c r="CZ35" s="615">
        <v>1</v>
      </c>
      <c r="DA35" s="640"/>
      <c r="DB35" s="640"/>
      <c r="DC35" s="644"/>
      <c r="DD35" s="619">
        <v>2075116</v>
      </c>
      <c r="DE35" s="642"/>
      <c r="DF35" s="642"/>
      <c r="DG35" s="642"/>
      <c r="DH35" s="642"/>
      <c r="DI35" s="642"/>
      <c r="DJ35" s="642"/>
      <c r="DK35" s="643"/>
      <c r="DL35" s="619">
        <v>2075116</v>
      </c>
      <c r="DM35" s="642"/>
      <c r="DN35" s="642"/>
      <c r="DO35" s="642"/>
      <c r="DP35" s="642"/>
      <c r="DQ35" s="642"/>
      <c r="DR35" s="642"/>
      <c r="DS35" s="642"/>
      <c r="DT35" s="642"/>
      <c r="DU35" s="642"/>
      <c r="DV35" s="643"/>
      <c r="DW35" s="615">
        <v>1.7</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8558050</v>
      </c>
      <c r="S36" s="611"/>
      <c r="T36" s="611"/>
      <c r="U36" s="611"/>
      <c r="V36" s="611"/>
      <c r="W36" s="611"/>
      <c r="X36" s="611"/>
      <c r="Y36" s="612"/>
      <c r="Z36" s="613">
        <v>3.5</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23581233</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933182</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18775145</v>
      </c>
      <c r="CS36" s="611"/>
      <c r="CT36" s="611"/>
      <c r="CU36" s="611"/>
      <c r="CV36" s="611"/>
      <c r="CW36" s="611"/>
      <c r="CX36" s="611"/>
      <c r="CY36" s="612"/>
      <c r="CZ36" s="615">
        <v>7.9</v>
      </c>
      <c r="DA36" s="640"/>
      <c r="DB36" s="640"/>
      <c r="DC36" s="644"/>
      <c r="DD36" s="619">
        <v>13822334</v>
      </c>
      <c r="DE36" s="611"/>
      <c r="DF36" s="611"/>
      <c r="DG36" s="611"/>
      <c r="DH36" s="611"/>
      <c r="DI36" s="611"/>
      <c r="DJ36" s="611"/>
      <c r="DK36" s="612"/>
      <c r="DL36" s="619">
        <v>7556379</v>
      </c>
      <c r="DM36" s="611"/>
      <c r="DN36" s="611"/>
      <c r="DO36" s="611"/>
      <c r="DP36" s="611"/>
      <c r="DQ36" s="611"/>
      <c r="DR36" s="611"/>
      <c r="DS36" s="611"/>
      <c r="DT36" s="611"/>
      <c r="DU36" s="611"/>
      <c r="DV36" s="612"/>
      <c r="DW36" s="615">
        <v>6.2</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2566700</v>
      </c>
      <c r="S37" s="611"/>
      <c r="T37" s="611"/>
      <c r="U37" s="611"/>
      <c r="V37" s="611"/>
      <c r="W37" s="611"/>
      <c r="X37" s="611"/>
      <c r="Y37" s="612"/>
      <c r="Z37" s="613">
        <v>1.1000000000000001</v>
      </c>
      <c r="AA37" s="613"/>
      <c r="AB37" s="613"/>
      <c r="AC37" s="613"/>
      <c r="AD37" s="614">
        <v>211357</v>
      </c>
      <c r="AE37" s="614"/>
      <c r="AF37" s="614"/>
      <c r="AG37" s="614"/>
      <c r="AH37" s="614"/>
      <c r="AI37" s="614"/>
      <c r="AJ37" s="614"/>
      <c r="AK37" s="614"/>
      <c r="AL37" s="615">
        <v>0.2</v>
      </c>
      <c r="AM37" s="616"/>
      <c r="AN37" s="616"/>
      <c r="AO37" s="617"/>
      <c r="AQ37" s="673" t="s">
        <v>319</v>
      </c>
      <c r="AR37" s="674"/>
      <c r="AS37" s="674"/>
      <c r="AT37" s="674"/>
      <c r="AU37" s="674"/>
      <c r="AV37" s="674"/>
      <c r="AW37" s="674"/>
      <c r="AX37" s="674"/>
      <c r="AY37" s="675"/>
      <c r="AZ37" s="610">
        <v>3142570</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322698</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1510420</v>
      </c>
      <c r="CS37" s="642"/>
      <c r="CT37" s="642"/>
      <c r="CU37" s="642"/>
      <c r="CV37" s="642"/>
      <c r="CW37" s="642"/>
      <c r="CX37" s="642"/>
      <c r="CY37" s="643"/>
      <c r="CZ37" s="615">
        <v>0.6</v>
      </c>
      <c r="DA37" s="640"/>
      <c r="DB37" s="640"/>
      <c r="DC37" s="644"/>
      <c r="DD37" s="619">
        <v>1210599</v>
      </c>
      <c r="DE37" s="642"/>
      <c r="DF37" s="642"/>
      <c r="DG37" s="642"/>
      <c r="DH37" s="642"/>
      <c r="DI37" s="642"/>
      <c r="DJ37" s="642"/>
      <c r="DK37" s="643"/>
      <c r="DL37" s="619">
        <v>1197575</v>
      </c>
      <c r="DM37" s="642"/>
      <c r="DN37" s="642"/>
      <c r="DO37" s="642"/>
      <c r="DP37" s="642"/>
      <c r="DQ37" s="642"/>
      <c r="DR37" s="642"/>
      <c r="DS37" s="642"/>
      <c r="DT37" s="642"/>
      <c r="DU37" s="642"/>
      <c r="DV37" s="643"/>
      <c r="DW37" s="615">
        <v>1</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9059300</v>
      </c>
      <c r="S38" s="611"/>
      <c r="T38" s="611"/>
      <c r="U38" s="611"/>
      <c r="V38" s="611"/>
      <c r="W38" s="611"/>
      <c r="X38" s="611"/>
      <c r="Y38" s="612"/>
      <c r="Z38" s="613">
        <v>3.8</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203195</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74800</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20438663</v>
      </c>
      <c r="CS38" s="611"/>
      <c r="CT38" s="611"/>
      <c r="CU38" s="611"/>
      <c r="CV38" s="611"/>
      <c r="CW38" s="611"/>
      <c r="CX38" s="611"/>
      <c r="CY38" s="612"/>
      <c r="CZ38" s="615">
        <v>8.6999999999999993</v>
      </c>
      <c r="DA38" s="640"/>
      <c r="DB38" s="640"/>
      <c r="DC38" s="644"/>
      <c r="DD38" s="619">
        <v>16639375</v>
      </c>
      <c r="DE38" s="611"/>
      <c r="DF38" s="611"/>
      <c r="DG38" s="611"/>
      <c r="DH38" s="611"/>
      <c r="DI38" s="611"/>
      <c r="DJ38" s="611"/>
      <c r="DK38" s="612"/>
      <c r="DL38" s="619">
        <v>15313531</v>
      </c>
      <c r="DM38" s="611"/>
      <c r="DN38" s="611"/>
      <c r="DO38" s="611"/>
      <c r="DP38" s="611"/>
      <c r="DQ38" s="611"/>
      <c r="DR38" s="611"/>
      <c r="DS38" s="611"/>
      <c r="DT38" s="611"/>
      <c r="DU38" s="611"/>
      <c r="DV38" s="612"/>
      <c r="DW38" s="615">
        <v>12.6</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1351</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104382</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5049663</v>
      </c>
      <c r="CS39" s="642"/>
      <c r="CT39" s="642"/>
      <c r="CU39" s="642"/>
      <c r="CV39" s="642"/>
      <c r="CW39" s="642"/>
      <c r="CX39" s="642"/>
      <c r="CY39" s="643"/>
      <c r="CZ39" s="615">
        <v>2.1</v>
      </c>
      <c r="DA39" s="640"/>
      <c r="DB39" s="640"/>
      <c r="DC39" s="644"/>
      <c r="DD39" s="619">
        <v>4792999</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5"/>
      <c r="BM40" s="608" t="s">
        <v>333</v>
      </c>
      <c r="BN40" s="608"/>
      <c r="BO40" s="608"/>
      <c r="BP40" s="608"/>
      <c r="BQ40" s="608"/>
      <c r="BR40" s="608"/>
      <c r="BS40" s="608"/>
      <c r="BT40" s="608"/>
      <c r="BU40" s="609"/>
      <c r="BV40" s="610">
        <v>128</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1968563</v>
      </c>
      <c r="CS40" s="611"/>
      <c r="CT40" s="611"/>
      <c r="CU40" s="611"/>
      <c r="CV40" s="611"/>
      <c r="CW40" s="611"/>
      <c r="CX40" s="611"/>
      <c r="CY40" s="612"/>
      <c r="CZ40" s="615">
        <v>0.8</v>
      </c>
      <c r="DA40" s="640"/>
      <c r="DB40" s="640"/>
      <c r="DC40" s="644"/>
      <c r="DD40" s="619">
        <v>1968563</v>
      </c>
      <c r="DE40" s="611"/>
      <c r="DF40" s="611"/>
      <c r="DG40" s="611"/>
      <c r="DH40" s="611"/>
      <c r="DI40" s="611"/>
      <c r="DJ40" s="611"/>
      <c r="DK40" s="612"/>
      <c r="DL40" s="619">
        <v>292104</v>
      </c>
      <c r="DM40" s="611"/>
      <c r="DN40" s="611"/>
      <c r="DO40" s="611"/>
      <c r="DP40" s="611"/>
      <c r="DQ40" s="611"/>
      <c r="DR40" s="611"/>
      <c r="DS40" s="611"/>
      <c r="DT40" s="611"/>
      <c r="DU40" s="611"/>
      <c r="DV40" s="612"/>
      <c r="DW40" s="615">
        <v>0.2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241524609</v>
      </c>
      <c r="S41" s="683"/>
      <c r="T41" s="683"/>
      <c r="U41" s="683"/>
      <c r="V41" s="683"/>
      <c r="W41" s="683"/>
      <c r="X41" s="683"/>
      <c r="Y41" s="687"/>
      <c r="Z41" s="688">
        <v>100</v>
      </c>
      <c r="AA41" s="688"/>
      <c r="AB41" s="688"/>
      <c r="AC41" s="688"/>
      <c r="AD41" s="689">
        <v>121197972</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4866000</v>
      </c>
      <c r="BA41" s="611"/>
      <c r="BB41" s="611"/>
      <c r="BC41" s="611"/>
      <c r="BD41" s="642"/>
      <c r="BE41" s="642"/>
      <c r="BF41" s="665"/>
      <c r="BG41" s="658"/>
      <c r="BH41" s="659"/>
      <c r="BI41" s="659"/>
      <c r="BJ41" s="659"/>
      <c r="BK41" s="659"/>
      <c r="BL41" s="205"/>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15368117</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342</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21995791</v>
      </c>
      <c r="CS42" s="642"/>
      <c r="CT42" s="642"/>
      <c r="CU42" s="642"/>
      <c r="CV42" s="642"/>
      <c r="CW42" s="642"/>
      <c r="CX42" s="642"/>
      <c r="CY42" s="643"/>
      <c r="CZ42" s="615">
        <v>9.3000000000000007</v>
      </c>
      <c r="DA42" s="640"/>
      <c r="DB42" s="640"/>
      <c r="DC42" s="644"/>
      <c r="DD42" s="619">
        <v>8550868</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746195</v>
      </c>
      <c r="CS43" s="642"/>
      <c r="CT43" s="642"/>
      <c r="CU43" s="642"/>
      <c r="CV43" s="642"/>
      <c r="CW43" s="642"/>
      <c r="CX43" s="642"/>
      <c r="CY43" s="643"/>
      <c r="CZ43" s="615">
        <v>0.3</v>
      </c>
      <c r="DA43" s="640"/>
      <c r="DB43" s="640"/>
      <c r="DC43" s="644"/>
      <c r="DD43" s="619">
        <v>746195</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21953621</v>
      </c>
      <c r="CS44" s="611"/>
      <c r="CT44" s="611"/>
      <c r="CU44" s="611"/>
      <c r="CV44" s="611"/>
      <c r="CW44" s="611"/>
      <c r="CX44" s="611"/>
      <c r="CY44" s="612"/>
      <c r="CZ44" s="615">
        <v>9.3000000000000007</v>
      </c>
      <c r="DA44" s="616"/>
      <c r="DB44" s="616"/>
      <c r="DC44" s="622"/>
      <c r="DD44" s="619">
        <v>8541332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3053971</v>
      </c>
      <c r="CS45" s="642"/>
      <c r="CT45" s="642"/>
      <c r="CU45" s="642"/>
      <c r="CV45" s="642"/>
      <c r="CW45" s="642"/>
      <c r="CX45" s="642"/>
      <c r="CY45" s="643"/>
      <c r="CZ45" s="615">
        <v>1.3</v>
      </c>
      <c r="DA45" s="640"/>
      <c r="DB45" s="640"/>
      <c r="DC45" s="644"/>
      <c r="DD45" s="619">
        <v>135121</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18897972</v>
      </c>
      <c r="CS46" s="611"/>
      <c r="CT46" s="611"/>
      <c r="CU46" s="611"/>
      <c r="CV46" s="611"/>
      <c r="CW46" s="611"/>
      <c r="CX46" s="611"/>
      <c r="CY46" s="612"/>
      <c r="CZ46" s="615">
        <v>8</v>
      </c>
      <c r="DA46" s="616"/>
      <c r="DB46" s="616"/>
      <c r="DC46" s="622"/>
      <c r="DD46" s="619">
        <v>8406133</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v>42170</v>
      </c>
      <c r="CS47" s="642"/>
      <c r="CT47" s="642"/>
      <c r="CU47" s="642"/>
      <c r="CV47" s="642"/>
      <c r="CW47" s="642"/>
      <c r="CX47" s="642"/>
      <c r="CY47" s="643"/>
      <c r="CZ47" s="615">
        <v>0</v>
      </c>
      <c r="DA47" s="640"/>
      <c r="DB47" s="640"/>
      <c r="DC47" s="644"/>
      <c r="DD47" s="619">
        <v>9536</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236230047</v>
      </c>
      <c r="CS49" s="669"/>
      <c r="CT49" s="669"/>
      <c r="CU49" s="669"/>
      <c r="CV49" s="669"/>
      <c r="CW49" s="669"/>
      <c r="CX49" s="669"/>
      <c r="CY49" s="698"/>
      <c r="CZ49" s="690">
        <v>100</v>
      </c>
      <c r="DA49" s="699"/>
      <c r="DB49" s="699"/>
      <c r="DC49" s="700"/>
      <c r="DD49" s="701">
        <v>140864012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bKahZM5xdbYk058DSNoJas1DYgHd+EgBvDHNiIo5ljHzz8yr1LvCpXUDJ9TNGXm4QSnmk/SWi+0Sl5t2M50vUg==" saltValue="HgDZBb7XkHrj9fSXbQSvQ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241407</v>
      </c>
      <c r="R7" s="740"/>
      <c r="S7" s="740"/>
      <c r="T7" s="740"/>
      <c r="U7" s="740"/>
      <c r="V7" s="740">
        <v>236289</v>
      </c>
      <c r="W7" s="740"/>
      <c r="X7" s="740"/>
      <c r="Y7" s="740"/>
      <c r="Z7" s="740"/>
      <c r="AA7" s="740">
        <v>5118</v>
      </c>
      <c r="AB7" s="740"/>
      <c r="AC7" s="740"/>
      <c r="AD7" s="740"/>
      <c r="AE7" s="741"/>
      <c r="AF7" s="742">
        <v>4156</v>
      </c>
      <c r="AG7" s="743"/>
      <c r="AH7" s="743"/>
      <c r="AI7" s="743"/>
      <c r="AJ7" s="744"/>
      <c r="AK7" s="745">
        <v>10101</v>
      </c>
      <c r="AL7" s="746"/>
      <c r="AM7" s="746"/>
      <c r="AN7" s="746"/>
      <c r="AO7" s="746"/>
      <c r="AP7" s="746">
        <v>130464</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558</v>
      </c>
      <c r="BT7" s="734"/>
      <c r="BU7" s="734"/>
      <c r="BV7" s="734"/>
      <c r="BW7" s="734"/>
      <c r="BX7" s="734"/>
      <c r="BY7" s="734"/>
      <c r="BZ7" s="734"/>
      <c r="CA7" s="734"/>
      <c r="CB7" s="734"/>
      <c r="CC7" s="734"/>
      <c r="CD7" s="734"/>
      <c r="CE7" s="734"/>
      <c r="CF7" s="734"/>
      <c r="CG7" s="749"/>
      <c r="CH7" s="730">
        <v>-2154</v>
      </c>
      <c r="CI7" s="731"/>
      <c r="CJ7" s="731"/>
      <c r="CK7" s="731"/>
      <c r="CL7" s="732"/>
      <c r="CM7" s="730">
        <v>832</v>
      </c>
      <c r="CN7" s="731"/>
      <c r="CO7" s="731"/>
      <c r="CP7" s="731"/>
      <c r="CQ7" s="732"/>
      <c r="CR7" s="730">
        <v>501</v>
      </c>
      <c r="CS7" s="731"/>
      <c r="CT7" s="731"/>
      <c r="CU7" s="731"/>
      <c r="CV7" s="732"/>
      <c r="CW7" s="730">
        <v>253</v>
      </c>
      <c r="CX7" s="731"/>
      <c r="CY7" s="731"/>
      <c r="CZ7" s="731"/>
      <c r="DA7" s="732"/>
      <c r="DB7" s="730" t="s">
        <v>548</v>
      </c>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6"/>
    </row>
    <row r="8" spans="1:131" s="217" customFormat="1" ht="26.25" customHeight="1" x14ac:dyDescent="0.2">
      <c r="A8" s="220">
        <v>2</v>
      </c>
      <c r="B8" s="767" t="s">
        <v>375</v>
      </c>
      <c r="C8" s="768"/>
      <c r="D8" s="768"/>
      <c r="E8" s="768"/>
      <c r="F8" s="768"/>
      <c r="G8" s="768"/>
      <c r="H8" s="768"/>
      <c r="I8" s="768"/>
      <c r="J8" s="768"/>
      <c r="K8" s="768"/>
      <c r="L8" s="768"/>
      <c r="M8" s="768"/>
      <c r="N8" s="768"/>
      <c r="O8" s="768"/>
      <c r="P8" s="769"/>
      <c r="Q8" s="770">
        <v>275</v>
      </c>
      <c r="R8" s="771"/>
      <c r="S8" s="771"/>
      <c r="T8" s="771"/>
      <c r="U8" s="771"/>
      <c r="V8" s="771">
        <v>98</v>
      </c>
      <c r="W8" s="771"/>
      <c r="X8" s="771"/>
      <c r="Y8" s="771"/>
      <c r="Z8" s="771"/>
      <c r="AA8" s="771" t="s">
        <v>490</v>
      </c>
      <c r="AB8" s="771"/>
      <c r="AC8" s="771"/>
      <c r="AD8" s="771"/>
      <c r="AE8" s="772"/>
      <c r="AF8" s="773" t="s">
        <v>122</v>
      </c>
      <c r="AG8" s="774"/>
      <c r="AH8" s="774"/>
      <c r="AI8" s="774"/>
      <c r="AJ8" s="775"/>
      <c r="AK8" s="756">
        <v>5</v>
      </c>
      <c r="AL8" s="757"/>
      <c r="AM8" s="757"/>
      <c r="AN8" s="757"/>
      <c r="AO8" s="757"/>
      <c r="AP8" s="757">
        <v>28</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t="s">
        <v>559</v>
      </c>
      <c r="BT8" s="761"/>
      <c r="BU8" s="761"/>
      <c r="BV8" s="761"/>
      <c r="BW8" s="761"/>
      <c r="BX8" s="761"/>
      <c r="BY8" s="761"/>
      <c r="BZ8" s="761"/>
      <c r="CA8" s="761"/>
      <c r="CB8" s="761"/>
      <c r="CC8" s="761"/>
      <c r="CD8" s="761"/>
      <c r="CE8" s="761"/>
      <c r="CF8" s="761"/>
      <c r="CG8" s="762"/>
      <c r="CH8" s="763">
        <v>-157</v>
      </c>
      <c r="CI8" s="764"/>
      <c r="CJ8" s="764"/>
      <c r="CK8" s="764"/>
      <c r="CL8" s="765"/>
      <c r="CM8" s="763">
        <v>6675</v>
      </c>
      <c r="CN8" s="764"/>
      <c r="CO8" s="764"/>
      <c r="CP8" s="764"/>
      <c r="CQ8" s="765"/>
      <c r="CR8" s="763">
        <v>204</v>
      </c>
      <c r="CS8" s="764"/>
      <c r="CT8" s="764"/>
      <c r="CU8" s="764"/>
      <c r="CV8" s="765"/>
      <c r="CW8" s="763" t="s">
        <v>548</v>
      </c>
      <c r="CX8" s="764"/>
      <c r="CY8" s="764"/>
      <c r="CZ8" s="764"/>
      <c r="DA8" s="765"/>
      <c r="DB8" s="763" t="s">
        <v>548</v>
      </c>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t="s">
        <v>376</v>
      </c>
      <c r="C9" s="768"/>
      <c r="D9" s="768"/>
      <c r="E9" s="768"/>
      <c r="F9" s="768"/>
      <c r="G9" s="768"/>
      <c r="H9" s="768"/>
      <c r="I9" s="768"/>
      <c r="J9" s="768"/>
      <c r="K9" s="768"/>
      <c r="L9" s="768"/>
      <c r="M9" s="768"/>
      <c r="N9" s="768"/>
      <c r="O9" s="768"/>
      <c r="P9" s="769"/>
      <c r="Q9" s="770">
        <v>56</v>
      </c>
      <c r="R9" s="771"/>
      <c r="S9" s="771"/>
      <c r="T9" s="771"/>
      <c r="U9" s="771"/>
      <c r="V9" s="771">
        <v>56</v>
      </c>
      <c r="W9" s="771"/>
      <c r="X9" s="771"/>
      <c r="Y9" s="771"/>
      <c r="Z9" s="771"/>
      <c r="AA9" s="771" t="s">
        <v>490</v>
      </c>
      <c r="AB9" s="771"/>
      <c r="AC9" s="771"/>
      <c r="AD9" s="771"/>
      <c r="AE9" s="772"/>
      <c r="AF9" s="773" t="s">
        <v>122</v>
      </c>
      <c r="AG9" s="774"/>
      <c r="AH9" s="774"/>
      <c r="AI9" s="774"/>
      <c r="AJ9" s="775"/>
      <c r="AK9" s="756" t="s">
        <v>548</v>
      </c>
      <c r="AL9" s="757"/>
      <c r="AM9" s="757"/>
      <c r="AN9" s="757"/>
      <c r="AO9" s="757"/>
      <c r="AP9" s="757">
        <v>55</v>
      </c>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t="s">
        <v>377</v>
      </c>
      <c r="C10" s="768"/>
      <c r="D10" s="768"/>
      <c r="E10" s="768"/>
      <c r="F10" s="768"/>
      <c r="G10" s="768"/>
      <c r="H10" s="768"/>
      <c r="I10" s="768"/>
      <c r="J10" s="768"/>
      <c r="K10" s="768"/>
      <c r="L10" s="768"/>
      <c r="M10" s="768"/>
      <c r="N10" s="768"/>
      <c r="O10" s="768"/>
      <c r="P10" s="769"/>
      <c r="Q10" s="770">
        <v>29858</v>
      </c>
      <c r="R10" s="771"/>
      <c r="S10" s="771"/>
      <c r="T10" s="771"/>
      <c r="U10" s="771"/>
      <c r="V10" s="771">
        <v>29858</v>
      </c>
      <c r="W10" s="771"/>
      <c r="X10" s="771"/>
      <c r="Y10" s="771"/>
      <c r="Z10" s="771"/>
      <c r="AA10" s="771" t="s">
        <v>490</v>
      </c>
      <c r="AB10" s="771"/>
      <c r="AC10" s="771"/>
      <c r="AD10" s="771"/>
      <c r="AE10" s="772"/>
      <c r="AF10" s="773" t="s">
        <v>122</v>
      </c>
      <c r="AG10" s="774"/>
      <c r="AH10" s="774"/>
      <c r="AI10" s="774"/>
      <c r="AJ10" s="775"/>
      <c r="AK10" s="756">
        <v>18811</v>
      </c>
      <c r="AL10" s="757"/>
      <c r="AM10" s="757"/>
      <c r="AN10" s="757"/>
      <c r="AO10" s="757"/>
      <c r="AP10" s="757" t="s">
        <v>548</v>
      </c>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378</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379</v>
      </c>
      <c r="B23" s="776" t="s">
        <v>380</v>
      </c>
      <c r="C23" s="777"/>
      <c r="D23" s="777"/>
      <c r="E23" s="777"/>
      <c r="F23" s="777"/>
      <c r="G23" s="777"/>
      <c r="H23" s="777"/>
      <c r="I23" s="777"/>
      <c r="J23" s="777"/>
      <c r="K23" s="777"/>
      <c r="L23" s="777"/>
      <c r="M23" s="777"/>
      <c r="N23" s="777"/>
      <c r="O23" s="777"/>
      <c r="P23" s="778"/>
      <c r="Q23" s="779">
        <v>241725</v>
      </c>
      <c r="R23" s="780"/>
      <c r="S23" s="780"/>
      <c r="T23" s="780"/>
      <c r="U23" s="780"/>
      <c r="V23" s="780">
        <v>236431</v>
      </c>
      <c r="W23" s="780"/>
      <c r="X23" s="780"/>
      <c r="Y23" s="780"/>
      <c r="Z23" s="780"/>
      <c r="AA23" s="780">
        <v>5295</v>
      </c>
      <c r="AB23" s="780"/>
      <c r="AC23" s="780"/>
      <c r="AD23" s="780"/>
      <c r="AE23" s="781"/>
      <c r="AF23" s="782">
        <v>4156</v>
      </c>
      <c r="AG23" s="780"/>
      <c r="AH23" s="780"/>
      <c r="AI23" s="780"/>
      <c r="AJ23" s="783"/>
      <c r="AK23" s="784"/>
      <c r="AL23" s="785"/>
      <c r="AM23" s="785"/>
      <c r="AN23" s="785"/>
      <c r="AO23" s="785"/>
      <c r="AP23" s="780">
        <v>130547</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381</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382</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383</v>
      </c>
      <c r="R26" s="721"/>
      <c r="S26" s="721"/>
      <c r="T26" s="721"/>
      <c r="U26" s="722"/>
      <c r="V26" s="720" t="s">
        <v>384</v>
      </c>
      <c r="W26" s="721"/>
      <c r="X26" s="721"/>
      <c r="Y26" s="721"/>
      <c r="Z26" s="722"/>
      <c r="AA26" s="720" t="s">
        <v>385</v>
      </c>
      <c r="AB26" s="721"/>
      <c r="AC26" s="721"/>
      <c r="AD26" s="721"/>
      <c r="AE26" s="721"/>
      <c r="AF26" s="801" t="s">
        <v>386</v>
      </c>
      <c r="AG26" s="802"/>
      <c r="AH26" s="802"/>
      <c r="AI26" s="802"/>
      <c r="AJ26" s="803"/>
      <c r="AK26" s="721" t="s">
        <v>387</v>
      </c>
      <c r="AL26" s="721"/>
      <c r="AM26" s="721"/>
      <c r="AN26" s="721"/>
      <c r="AO26" s="722"/>
      <c r="AP26" s="720" t="s">
        <v>388</v>
      </c>
      <c r="AQ26" s="721"/>
      <c r="AR26" s="721"/>
      <c r="AS26" s="721"/>
      <c r="AT26" s="722"/>
      <c r="AU26" s="720" t="s">
        <v>389</v>
      </c>
      <c r="AV26" s="721"/>
      <c r="AW26" s="721"/>
      <c r="AX26" s="721"/>
      <c r="AY26" s="722"/>
      <c r="AZ26" s="720" t="s">
        <v>390</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391</v>
      </c>
      <c r="C28" s="737"/>
      <c r="D28" s="737"/>
      <c r="E28" s="737"/>
      <c r="F28" s="737"/>
      <c r="G28" s="737"/>
      <c r="H28" s="737"/>
      <c r="I28" s="737"/>
      <c r="J28" s="737"/>
      <c r="K28" s="737"/>
      <c r="L28" s="737"/>
      <c r="M28" s="737"/>
      <c r="N28" s="737"/>
      <c r="O28" s="737"/>
      <c r="P28" s="738"/>
      <c r="Q28" s="809">
        <v>56735</v>
      </c>
      <c r="R28" s="810"/>
      <c r="S28" s="810"/>
      <c r="T28" s="810"/>
      <c r="U28" s="810"/>
      <c r="V28" s="810">
        <v>55802</v>
      </c>
      <c r="W28" s="810"/>
      <c r="X28" s="810"/>
      <c r="Y28" s="810"/>
      <c r="Z28" s="810"/>
      <c r="AA28" s="810">
        <v>933</v>
      </c>
      <c r="AB28" s="810"/>
      <c r="AC28" s="810"/>
      <c r="AD28" s="810"/>
      <c r="AE28" s="811"/>
      <c r="AF28" s="812">
        <v>933</v>
      </c>
      <c r="AG28" s="810"/>
      <c r="AH28" s="810"/>
      <c r="AI28" s="810"/>
      <c r="AJ28" s="813"/>
      <c r="AK28" s="814">
        <v>4866</v>
      </c>
      <c r="AL28" s="815"/>
      <c r="AM28" s="815"/>
      <c r="AN28" s="815"/>
      <c r="AO28" s="815"/>
      <c r="AP28" s="815" t="s">
        <v>490</v>
      </c>
      <c r="AQ28" s="815"/>
      <c r="AR28" s="815"/>
      <c r="AS28" s="815"/>
      <c r="AT28" s="815"/>
      <c r="AU28" s="815" t="s">
        <v>490</v>
      </c>
      <c r="AV28" s="815"/>
      <c r="AW28" s="815"/>
      <c r="AX28" s="815"/>
      <c r="AY28" s="815"/>
      <c r="AZ28" s="816" t="s">
        <v>490</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392</v>
      </c>
      <c r="C29" s="768"/>
      <c r="D29" s="768"/>
      <c r="E29" s="768"/>
      <c r="F29" s="768"/>
      <c r="G29" s="768"/>
      <c r="H29" s="768"/>
      <c r="I29" s="768"/>
      <c r="J29" s="768"/>
      <c r="K29" s="768"/>
      <c r="L29" s="768"/>
      <c r="M29" s="768"/>
      <c r="N29" s="768"/>
      <c r="O29" s="768"/>
      <c r="P29" s="769"/>
      <c r="Q29" s="770">
        <v>48290</v>
      </c>
      <c r="R29" s="771"/>
      <c r="S29" s="771"/>
      <c r="T29" s="771"/>
      <c r="U29" s="771"/>
      <c r="V29" s="771">
        <v>47828</v>
      </c>
      <c r="W29" s="771"/>
      <c r="X29" s="771"/>
      <c r="Y29" s="771"/>
      <c r="Z29" s="771"/>
      <c r="AA29" s="771">
        <v>462</v>
      </c>
      <c r="AB29" s="771"/>
      <c r="AC29" s="771"/>
      <c r="AD29" s="771"/>
      <c r="AE29" s="772"/>
      <c r="AF29" s="773">
        <v>462</v>
      </c>
      <c r="AG29" s="774"/>
      <c r="AH29" s="774"/>
      <c r="AI29" s="774"/>
      <c r="AJ29" s="775"/>
      <c r="AK29" s="821">
        <v>7337</v>
      </c>
      <c r="AL29" s="817"/>
      <c r="AM29" s="817"/>
      <c r="AN29" s="817"/>
      <c r="AO29" s="817"/>
      <c r="AP29" s="817" t="s">
        <v>490</v>
      </c>
      <c r="AQ29" s="817"/>
      <c r="AR29" s="817"/>
      <c r="AS29" s="817"/>
      <c r="AT29" s="817"/>
      <c r="AU29" s="817" t="s">
        <v>490</v>
      </c>
      <c r="AV29" s="817"/>
      <c r="AW29" s="817"/>
      <c r="AX29" s="817"/>
      <c r="AY29" s="817"/>
      <c r="AZ29" s="818" t="s">
        <v>490</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393</v>
      </c>
      <c r="C30" s="768"/>
      <c r="D30" s="768"/>
      <c r="E30" s="768"/>
      <c r="F30" s="768"/>
      <c r="G30" s="768"/>
      <c r="H30" s="768"/>
      <c r="I30" s="768"/>
      <c r="J30" s="768"/>
      <c r="K30" s="768"/>
      <c r="L30" s="768"/>
      <c r="M30" s="768"/>
      <c r="N30" s="768"/>
      <c r="O30" s="768"/>
      <c r="P30" s="769"/>
      <c r="Q30" s="770">
        <v>17532</v>
      </c>
      <c r="R30" s="771"/>
      <c r="S30" s="771"/>
      <c r="T30" s="771"/>
      <c r="U30" s="771"/>
      <c r="V30" s="771">
        <v>17461</v>
      </c>
      <c r="W30" s="771"/>
      <c r="X30" s="771"/>
      <c r="Y30" s="771"/>
      <c r="Z30" s="771"/>
      <c r="AA30" s="771">
        <v>71</v>
      </c>
      <c r="AB30" s="771"/>
      <c r="AC30" s="771"/>
      <c r="AD30" s="771"/>
      <c r="AE30" s="772"/>
      <c r="AF30" s="773">
        <v>71</v>
      </c>
      <c r="AG30" s="774"/>
      <c r="AH30" s="774"/>
      <c r="AI30" s="774"/>
      <c r="AJ30" s="775"/>
      <c r="AK30" s="821">
        <v>8060</v>
      </c>
      <c r="AL30" s="817"/>
      <c r="AM30" s="817"/>
      <c r="AN30" s="817"/>
      <c r="AO30" s="817"/>
      <c r="AP30" s="817" t="s">
        <v>490</v>
      </c>
      <c r="AQ30" s="817"/>
      <c r="AR30" s="817"/>
      <c r="AS30" s="817"/>
      <c r="AT30" s="817"/>
      <c r="AU30" s="817" t="s">
        <v>490</v>
      </c>
      <c r="AV30" s="817"/>
      <c r="AW30" s="817"/>
      <c r="AX30" s="817"/>
      <c r="AY30" s="817"/>
      <c r="AZ30" s="818" t="s">
        <v>490</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394</v>
      </c>
      <c r="C31" s="768"/>
      <c r="D31" s="768"/>
      <c r="E31" s="768"/>
      <c r="F31" s="768"/>
      <c r="G31" s="768"/>
      <c r="H31" s="768"/>
      <c r="I31" s="768"/>
      <c r="J31" s="768"/>
      <c r="K31" s="768"/>
      <c r="L31" s="768"/>
      <c r="M31" s="768"/>
      <c r="N31" s="768"/>
      <c r="O31" s="768"/>
      <c r="P31" s="769"/>
      <c r="Q31" s="770">
        <v>229</v>
      </c>
      <c r="R31" s="771"/>
      <c r="S31" s="771"/>
      <c r="T31" s="771"/>
      <c r="U31" s="771"/>
      <c r="V31" s="771">
        <v>224</v>
      </c>
      <c r="W31" s="771"/>
      <c r="X31" s="771"/>
      <c r="Y31" s="771"/>
      <c r="Z31" s="771"/>
      <c r="AA31" s="771">
        <v>5</v>
      </c>
      <c r="AB31" s="771"/>
      <c r="AC31" s="771"/>
      <c r="AD31" s="771"/>
      <c r="AE31" s="772"/>
      <c r="AF31" s="773">
        <v>5</v>
      </c>
      <c r="AG31" s="774"/>
      <c r="AH31" s="774"/>
      <c r="AI31" s="774"/>
      <c r="AJ31" s="775"/>
      <c r="AK31" s="821" t="s">
        <v>548</v>
      </c>
      <c r="AL31" s="817"/>
      <c r="AM31" s="817"/>
      <c r="AN31" s="817"/>
      <c r="AO31" s="817"/>
      <c r="AP31" s="817" t="s">
        <v>490</v>
      </c>
      <c r="AQ31" s="817"/>
      <c r="AR31" s="817"/>
      <c r="AS31" s="817"/>
      <c r="AT31" s="817"/>
      <c r="AU31" s="817" t="s">
        <v>490</v>
      </c>
      <c r="AV31" s="817"/>
      <c r="AW31" s="817"/>
      <c r="AX31" s="817"/>
      <c r="AY31" s="817"/>
      <c r="AZ31" s="818" t="s">
        <v>490</v>
      </c>
      <c r="BA31" s="818"/>
      <c r="BB31" s="818"/>
      <c r="BC31" s="818"/>
      <c r="BD31" s="818"/>
      <c r="BE31" s="819"/>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t="s">
        <v>395</v>
      </c>
      <c r="C32" s="768"/>
      <c r="D32" s="768"/>
      <c r="E32" s="768"/>
      <c r="F32" s="768"/>
      <c r="G32" s="768"/>
      <c r="H32" s="768"/>
      <c r="I32" s="768"/>
      <c r="J32" s="768"/>
      <c r="K32" s="768"/>
      <c r="L32" s="768"/>
      <c r="M32" s="768"/>
      <c r="N32" s="768"/>
      <c r="O32" s="768"/>
      <c r="P32" s="769"/>
      <c r="Q32" s="770">
        <v>35180</v>
      </c>
      <c r="R32" s="771"/>
      <c r="S32" s="771"/>
      <c r="T32" s="771"/>
      <c r="U32" s="771"/>
      <c r="V32" s="771">
        <v>35180</v>
      </c>
      <c r="W32" s="771"/>
      <c r="X32" s="771"/>
      <c r="Y32" s="771"/>
      <c r="Z32" s="771"/>
      <c r="AA32" s="771" t="s">
        <v>548</v>
      </c>
      <c r="AB32" s="771"/>
      <c r="AC32" s="771"/>
      <c r="AD32" s="771"/>
      <c r="AE32" s="772"/>
      <c r="AF32" s="773" t="s">
        <v>122</v>
      </c>
      <c r="AG32" s="774"/>
      <c r="AH32" s="774"/>
      <c r="AI32" s="774"/>
      <c r="AJ32" s="775"/>
      <c r="AK32" s="821" t="s">
        <v>548</v>
      </c>
      <c r="AL32" s="817"/>
      <c r="AM32" s="817"/>
      <c r="AN32" s="817"/>
      <c r="AO32" s="817"/>
      <c r="AP32" s="817" t="s">
        <v>490</v>
      </c>
      <c r="AQ32" s="817"/>
      <c r="AR32" s="817"/>
      <c r="AS32" s="817"/>
      <c r="AT32" s="817"/>
      <c r="AU32" s="817" t="s">
        <v>490</v>
      </c>
      <c r="AV32" s="817"/>
      <c r="AW32" s="817"/>
      <c r="AX32" s="817"/>
      <c r="AY32" s="817"/>
      <c r="AZ32" s="818" t="s">
        <v>490</v>
      </c>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t="s">
        <v>396</v>
      </c>
      <c r="C33" s="768"/>
      <c r="D33" s="768"/>
      <c r="E33" s="768"/>
      <c r="F33" s="768"/>
      <c r="G33" s="768"/>
      <c r="H33" s="768"/>
      <c r="I33" s="768"/>
      <c r="J33" s="768"/>
      <c r="K33" s="768"/>
      <c r="L33" s="768"/>
      <c r="M33" s="768"/>
      <c r="N33" s="768"/>
      <c r="O33" s="768"/>
      <c r="P33" s="769"/>
      <c r="Q33" s="770">
        <v>13326</v>
      </c>
      <c r="R33" s="771"/>
      <c r="S33" s="771"/>
      <c r="T33" s="771"/>
      <c r="U33" s="771"/>
      <c r="V33" s="771">
        <v>12277</v>
      </c>
      <c r="W33" s="771"/>
      <c r="X33" s="771"/>
      <c r="Y33" s="771"/>
      <c r="Z33" s="771"/>
      <c r="AA33" s="771">
        <v>1048</v>
      </c>
      <c r="AB33" s="771"/>
      <c r="AC33" s="771"/>
      <c r="AD33" s="771"/>
      <c r="AE33" s="772"/>
      <c r="AF33" s="773">
        <v>3374</v>
      </c>
      <c r="AG33" s="774"/>
      <c r="AH33" s="774"/>
      <c r="AI33" s="774"/>
      <c r="AJ33" s="775"/>
      <c r="AK33" s="821">
        <v>5130</v>
      </c>
      <c r="AL33" s="817"/>
      <c r="AM33" s="817"/>
      <c r="AN33" s="817"/>
      <c r="AO33" s="817"/>
      <c r="AP33" s="817">
        <v>41693</v>
      </c>
      <c r="AQ33" s="817"/>
      <c r="AR33" s="817"/>
      <c r="AS33" s="817"/>
      <c r="AT33" s="817"/>
      <c r="AU33" s="817">
        <v>4628</v>
      </c>
      <c r="AV33" s="817"/>
      <c r="AW33" s="817"/>
      <c r="AX33" s="817"/>
      <c r="AY33" s="817"/>
      <c r="AZ33" s="818" t="s">
        <v>490</v>
      </c>
      <c r="BA33" s="818"/>
      <c r="BB33" s="818"/>
      <c r="BC33" s="818"/>
      <c r="BD33" s="818"/>
      <c r="BE33" s="819" t="s">
        <v>397</v>
      </c>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398</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379</v>
      </c>
      <c r="B63" s="776" t="s">
        <v>399</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4845</v>
      </c>
      <c r="AG63" s="831"/>
      <c r="AH63" s="831"/>
      <c r="AI63" s="831"/>
      <c r="AJ63" s="832"/>
      <c r="AK63" s="833"/>
      <c r="AL63" s="828"/>
      <c r="AM63" s="828"/>
      <c r="AN63" s="828"/>
      <c r="AO63" s="828"/>
      <c r="AP63" s="831">
        <v>41693</v>
      </c>
      <c r="AQ63" s="831"/>
      <c r="AR63" s="831"/>
      <c r="AS63" s="831"/>
      <c r="AT63" s="831"/>
      <c r="AU63" s="831">
        <v>4628</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401</v>
      </c>
      <c r="B66" s="715"/>
      <c r="C66" s="715"/>
      <c r="D66" s="715"/>
      <c r="E66" s="715"/>
      <c r="F66" s="715"/>
      <c r="G66" s="715"/>
      <c r="H66" s="715"/>
      <c r="I66" s="715"/>
      <c r="J66" s="715"/>
      <c r="K66" s="715"/>
      <c r="L66" s="715"/>
      <c r="M66" s="715"/>
      <c r="N66" s="715"/>
      <c r="O66" s="715"/>
      <c r="P66" s="716"/>
      <c r="Q66" s="720" t="s">
        <v>383</v>
      </c>
      <c r="R66" s="721"/>
      <c r="S66" s="721"/>
      <c r="T66" s="721"/>
      <c r="U66" s="722"/>
      <c r="V66" s="720" t="s">
        <v>384</v>
      </c>
      <c r="W66" s="721"/>
      <c r="X66" s="721"/>
      <c r="Y66" s="721"/>
      <c r="Z66" s="722"/>
      <c r="AA66" s="720" t="s">
        <v>385</v>
      </c>
      <c r="AB66" s="721"/>
      <c r="AC66" s="721"/>
      <c r="AD66" s="721"/>
      <c r="AE66" s="722"/>
      <c r="AF66" s="841" t="s">
        <v>386</v>
      </c>
      <c r="AG66" s="802"/>
      <c r="AH66" s="802"/>
      <c r="AI66" s="802"/>
      <c r="AJ66" s="842"/>
      <c r="AK66" s="720" t="s">
        <v>387</v>
      </c>
      <c r="AL66" s="715"/>
      <c r="AM66" s="715"/>
      <c r="AN66" s="715"/>
      <c r="AO66" s="716"/>
      <c r="AP66" s="720" t="s">
        <v>388</v>
      </c>
      <c r="AQ66" s="721"/>
      <c r="AR66" s="721"/>
      <c r="AS66" s="721"/>
      <c r="AT66" s="722"/>
      <c r="AU66" s="720" t="s">
        <v>402</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549</v>
      </c>
      <c r="C68" s="857"/>
      <c r="D68" s="857"/>
      <c r="E68" s="857"/>
      <c r="F68" s="857"/>
      <c r="G68" s="857"/>
      <c r="H68" s="857"/>
      <c r="I68" s="857"/>
      <c r="J68" s="857"/>
      <c r="K68" s="857"/>
      <c r="L68" s="857"/>
      <c r="M68" s="857"/>
      <c r="N68" s="857"/>
      <c r="O68" s="857"/>
      <c r="P68" s="858"/>
      <c r="Q68" s="859">
        <v>326</v>
      </c>
      <c r="R68" s="853"/>
      <c r="S68" s="853"/>
      <c r="T68" s="853"/>
      <c r="U68" s="853"/>
      <c r="V68" s="853">
        <v>315</v>
      </c>
      <c r="W68" s="853"/>
      <c r="X68" s="853"/>
      <c r="Y68" s="853"/>
      <c r="Z68" s="853"/>
      <c r="AA68" s="853">
        <v>11</v>
      </c>
      <c r="AB68" s="853"/>
      <c r="AC68" s="853"/>
      <c r="AD68" s="853"/>
      <c r="AE68" s="853"/>
      <c r="AF68" s="853">
        <v>11</v>
      </c>
      <c r="AG68" s="853"/>
      <c r="AH68" s="853"/>
      <c r="AI68" s="853"/>
      <c r="AJ68" s="853"/>
      <c r="AK68" s="853" t="s">
        <v>548</v>
      </c>
      <c r="AL68" s="853"/>
      <c r="AM68" s="853"/>
      <c r="AN68" s="853"/>
      <c r="AO68" s="853"/>
      <c r="AP68" s="853" t="s">
        <v>490</v>
      </c>
      <c r="AQ68" s="853"/>
      <c r="AR68" s="853"/>
      <c r="AS68" s="853"/>
      <c r="AT68" s="853"/>
      <c r="AU68" s="853" t="s">
        <v>490</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550</v>
      </c>
      <c r="C69" s="861"/>
      <c r="D69" s="861"/>
      <c r="E69" s="861"/>
      <c r="F69" s="861"/>
      <c r="G69" s="861"/>
      <c r="H69" s="861"/>
      <c r="I69" s="861"/>
      <c r="J69" s="861"/>
      <c r="K69" s="861"/>
      <c r="L69" s="861"/>
      <c r="M69" s="861"/>
      <c r="N69" s="861"/>
      <c r="O69" s="861"/>
      <c r="P69" s="862"/>
      <c r="Q69" s="863">
        <v>9388</v>
      </c>
      <c r="R69" s="817"/>
      <c r="S69" s="817"/>
      <c r="T69" s="817"/>
      <c r="U69" s="817"/>
      <c r="V69" s="817">
        <v>9097</v>
      </c>
      <c r="W69" s="817"/>
      <c r="X69" s="817"/>
      <c r="Y69" s="817"/>
      <c r="Z69" s="817"/>
      <c r="AA69" s="817">
        <v>291</v>
      </c>
      <c r="AB69" s="817"/>
      <c r="AC69" s="817"/>
      <c r="AD69" s="817"/>
      <c r="AE69" s="817"/>
      <c r="AF69" s="817">
        <v>291</v>
      </c>
      <c r="AG69" s="817"/>
      <c r="AH69" s="817"/>
      <c r="AI69" s="817"/>
      <c r="AJ69" s="817"/>
      <c r="AK69" s="817" t="s">
        <v>548</v>
      </c>
      <c r="AL69" s="817"/>
      <c r="AM69" s="817"/>
      <c r="AN69" s="817"/>
      <c r="AO69" s="817"/>
      <c r="AP69" s="817">
        <v>125</v>
      </c>
      <c r="AQ69" s="817"/>
      <c r="AR69" s="817"/>
      <c r="AS69" s="817"/>
      <c r="AT69" s="817"/>
      <c r="AU69" s="817">
        <v>16</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551</v>
      </c>
      <c r="C70" s="861"/>
      <c r="D70" s="861"/>
      <c r="E70" s="861"/>
      <c r="F70" s="861"/>
      <c r="G70" s="861"/>
      <c r="H70" s="861"/>
      <c r="I70" s="861"/>
      <c r="J70" s="861"/>
      <c r="K70" s="861"/>
      <c r="L70" s="861"/>
      <c r="M70" s="861"/>
      <c r="N70" s="861"/>
      <c r="O70" s="861"/>
      <c r="P70" s="862"/>
      <c r="Q70" s="863">
        <v>1238</v>
      </c>
      <c r="R70" s="817"/>
      <c r="S70" s="817"/>
      <c r="T70" s="817"/>
      <c r="U70" s="817"/>
      <c r="V70" s="817">
        <v>1207</v>
      </c>
      <c r="W70" s="817"/>
      <c r="X70" s="817"/>
      <c r="Y70" s="817"/>
      <c r="Z70" s="817"/>
      <c r="AA70" s="817">
        <v>31</v>
      </c>
      <c r="AB70" s="817"/>
      <c r="AC70" s="817"/>
      <c r="AD70" s="817"/>
      <c r="AE70" s="817"/>
      <c r="AF70" s="817">
        <v>31</v>
      </c>
      <c r="AG70" s="817"/>
      <c r="AH70" s="817"/>
      <c r="AI70" s="817"/>
      <c r="AJ70" s="817"/>
      <c r="AK70" s="817">
        <v>76</v>
      </c>
      <c r="AL70" s="817"/>
      <c r="AM70" s="817"/>
      <c r="AN70" s="817"/>
      <c r="AO70" s="817"/>
      <c r="AP70" s="817" t="s">
        <v>548</v>
      </c>
      <c r="AQ70" s="817"/>
      <c r="AR70" s="817"/>
      <c r="AS70" s="817"/>
      <c r="AT70" s="817"/>
      <c r="AU70" s="817" t="s">
        <v>490</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552</v>
      </c>
      <c r="C71" s="861"/>
      <c r="D71" s="861"/>
      <c r="E71" s="861"/>
      <c r="F71" s="861"/>
      <c r="G71" s="861"/>
      <c r="H71" s="861"/>
      <c r="I71" s="861"/>
      <c r="J71" s="861"/>
      <c r="K71" s="861"/>
      <c r="L71" s="861"/>
      <c r="M71" s="861"/>
      <c r="N71" s="861"/>
      <c r="O71" s="861"/>
      <c r="P71" s="862"/>
      <c r="Q71" s="863">
        <v>271</v>
      </c>
      <c r="R71" s="817"/>
      <c r="S71" s="817"/>
      <c r="T71" s="817"/>
      <c r="U71" s="817"/>
      <c r="V71" s="817">
        <v>194</v>
      </c>
      <c r="W71" s="817"/>
      <c r="X71" s="817"/>
      <c r="Y71" s="817"/>
      <c r="Z71" s="817"/>
      <c r="AA71" s="817">
        <v>76</v>
      </c>
      <c r="AB71" s="817"/>
      <c r="AC71" s="817"/>
      <c r="AD71" s="817"/>
      <c r="AE71" s="817"/>
      <c r="AF71" s="817">
        <v>76</v>
      </c>
      <c r="AG71" s="817"/>
      <c r="AH71" s="817"/>
      <c r="AI71" s="817"/>
      <c r="AJ71" s="817"/>
      <c r="AK71" s="817">
        <v>70</v>
      </c>
      <c r="AL71" s="817"/>
      <c r="AM71" s="817"/>
      <c r="AN71" s="817"/>
      <c r="AO71" s="817"/>
      <c r="AP71" s="817" t="s">
        <v>490</v>
      </c>
      <c r="AQ71" s="817"/>
      <c r="AR71" s="817"/>
      <c r="AS71" s="817"/>
      <c r="AT71" s="817"/>
      <c r="AU71" s="817" t="s">
        <v>490</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553</v>
      </c>
      <c r="C72" s="861"/>
      <c r="D72" s="861"/>
      <c r="E72" s="861"/>
      <c r="F72" s="861"/>
      <c r="G72" s="861"/>
      <c r="H72" s="861"/>
      <c r="I72" s="861"/>
      <c r="J72" s="861"/>
      <c r="K72" s="861"/>
      <c r="L72" s="861"/>
      <c r="M72" s="861"/>
      <c r="N72" s="861"/>
      <c r="O72" s="861"/>
      <c r="P72" s="862"/>
      <c r="Q72" s="863">
        <v>2081</v>
      </c>
      <c r="R72" s="817"/>
      <c r="S72" s="817"/>
      <c r="T72" s="817"/>
      <c r="U72" s="817"/>
      <c r="V72" s="817">
        <v>2046</v>
      </c>
      <c r="W72" s="817"/>
      <c r="X72" s="817"/>
      <c r="Y72" s="817"/>
      <c r="Z72" s="817"/>
      <c r="AA72" s="817">
        <v>34</v>
      </c>
      <c r="AB72" s="817"/>
      <c r="AC72" s="817"/>
      <c r="AD72" s="817"/>
      <c r="AE72" s="817"/>
      <c r="AF72" s="817">
        <v>34</v>
      </c>
      <c r="AG72" s="817"/>
      <c r="AH72" s="817"/>
      <c r="AI72" s="817"/>
      <c r="AJ72" s="817"/>
      <c r="AK72" s="817">
        <v>403</v>
      </c>
      <c r="AL72" s="817"/>
      <c r="AM72" s="817"/>
      <c r="AN72" s="817"/>
      <c r="AO72" s="817"/>
      <c r="AP72" s="817" t="s">
        <v>548</v>
      </c>
      <c r="AQ72" s="817"/>
      <c r="AR72" s="817"/>
      <c r="AS72" s="817"/>
      <c r="AT72" s="817"/>
      <c r="AU72" s="817" t="s">
        <v>490</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554</v>
      </c>
      <c r="C73" s="861"/>
      <c r="D73" s="861"/>
      <c r="E73" s="861"/>
      <c r="F73" s="861"/>
      <c r="G73" s="861"/>
      <c r="H73" s="861"/>
      <c r="I73" s="861"/>
      <c r="J73" s="861"/>
      <c r="K73" s="861"/>
      <c r="L73" s="861"/>
      <c r="M73" s="861"/>
      <c r="N73" s="861"/>
      <c r="O73" s="861"/>
      <c r="P73" s="862"/>
      <c r="Q73" s="863">
        <v>34078</v>
      </c>
      <c r="R73" s="817"/>
      <c r="S73" s="817"/>
      <c r="T73" s="817"/>
      <c r="U73" s="817"/>
      <c r="V73" s="817">
        <v>33928</v>
      </c>
      <c r="W73" s="817"/>
      <c r="X73" s="817"/>
      <c r="Y73" s="817"/>
      <c r="Z73" s="817"/>
      <c r="AA73" s="817">
        <v>150</v>
      </c>
      <c r="AB73" s="817"/>
      <c r="AC73" s="817"/>
      <c r="AD73" s="817"/>
      <c r="AE73" s="817"/>
      <c r="AF73" s="817">
        <v>150</v>
      </c>
      <c r="AG73" s="817"/>
      <c r="AH73" s="817"/>
      <c r="AI73" s="817"/>
      <c r="AJ73" s="817"/>
      <c r="AK73" s="817">
        <v>330</v>
      </c>
      <c r="AL73" s="817"/>
      <c r="AM73" s="817"/>
      <c r="AN73" s="817"/>
      <c r="AO73" s="817"/>
      <c r="AP73" s="817" t="s">
        <v>548</v>
      </c>
      <c r="AQ73" s="817"/>
      <c r="AR73" s="817"/>
      <c r="AS73" s="817"/>
      <c r="AT73" s="817"/>
      <c r="AU73" s="817" t="s">
        <v>490</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555</v>
      </c>
      <c r="C74" s="861"/>
      <c r="D74" s="861"/>
      <c r="E74" s="861"/>
      <c r="F74" s="861"/>
      <c r="G74" s="861"/>
      <c r="H74" s="861"/>
      <c r="I74" s="861"/>
      <c r="J74" s="861"/>
      <c r="K74" s="861"/>
      <c r="L74" s="861"/>
      <c r="M74" s="861"/>
      <c r="N74" s="861"/>
      <c r="O74" s="861"/>
      <c r="P74" s="862"/>
      <c r="Q74" s="863">
        <v>49270</v>
      </c>
      <c r="R74" s="817"/>
      <c r="S74" s="817"/>
      <c r="T74" s="817"/>
      <c r="U74" s="817"/>
      <c r="V74" s="817">
        <v>48378</v>
      </c>
      <c r="W74" s="817"/>
      <c r="X74" s="817"/>
      <c r="Y74" s="817"/>
      <c r="Z74" s="817"/>
      <c r="AA74" s="817">
        <v>892</v>
      </c>
      <c r="AB74" s="817"/>
      <c r="AC74" s="817"/>
      <c r="AD74" s="817"/>
      <c r="AE74" s="817"/>
      <c r="AF74" s="817">
        <v>835</v>
      </c>
      <c r="AG74" s="817"/>
      <c r="AH74" s="817"/>
      <c r="AI74" s="817"/>
      <c r="AJ74" s="817"/>
      <c r="AK74" s="817" t="s">
        <v>548</v>
      </c>
      <c r="AL74" s="817"/>
      <c r="AM74" s="817"/>
      <c r="AN74" s="817"/>
      <c r="AO74" s="817"/>
      <c r="AP74" s="817" t="s">
        <v>548</v>
      </c>
      <c r="AQ74" s="817"/>
      <c r="AR74" s="817"/>
      <c r="AS74" s="817"/>
      <c r="AT74" s="817"/>
      <c r="AU74" s="817" t="s">
        <v>490</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556</v>
      </c>
      <c r="C75" s="861"/>
      <c r="D75" s="861"/>
      <c r="E75" s="861"/>
      <c r="F75" s="861"/>
      <c r="G75" s="861"/>
      <c r="H75" s="861"/>
      <c r="I75" s="861"/>
      <c r="J75" s="861"/>
      <c r="K75" s="861"/>
      <c r="L75" s="861"/>
      <c r="M75" s="861"/>
      <c r="N75" s="861"/>
      <c r="O75" s="861"/>
      <c r="P75" s="862"/>
      <c r="Q75" s="864">
        <v>11048</v>
      </c>
      <c r="R75" s="865">
        <v>6933</v>
      </c>
      <c r="S75" s="865">
        <v>6933</v>
      </c>
      <c r="T75" s="865">
        <v>6933</v>
      </c>
      <c r="U75" s="821">
        <v>6933</v>
      </c>
      <c r="V75" s="866">
        <v>10962</v>
      </c>
      <c r="W75" s="865">
        <v>6850</v>
      </c>
      <c r="X75" s="865">
        <v>6850</v>
      </c>
      <c r="Y75" s="865">
        <v>6850</v>
      </c>
      <c r="Z75" s="821">
        <v>6850</v>
      </c>
      <c r="AA75" s="866">
        <v>86</v>
      </c>
      <c r="AB75" s="865">
        <v>82</v>
      </c>
      <c r="AC75" s="865">
        <v>82</v>
      </c>
      <c r="AD75" s="865">
        <v>82</v>
      </c>
      <c r="AE75" s="821">
        <v>82</v>
      </c>
      <c r="AF75" s="866">
        <v>86</v>
      </c>
      <c r="AG75" s="865">
        <v>82</v>
      </c>
      <c r="AH75" s="865">
        <v>82</v>
      </c>
      <c r="AI75" s="865">
        <v>82</v>
      </c>
      <c r="AJ75" s="821">
        <v>82</v>
      </c>
      <c r="AK75" s="866">
        <v>4624</v>
      </c>
      <c r="AL75" s="865">
        <v>2485</v>
      </c>
      <c r="AM75" s="865">
        <v>2485</v>
      </c>
      <c r="AN75" s="865">
        <v>2485</v>
      </c>
      <c r="AO75" s="821">
        <v>2485</v>
      </c>
      <c r="AP75" s="866" t="s">
        <v>490</v>
      </c>
      <c r="AQ75" s="865"/>
      <c r="AR75" s="865"/>
      <c r="AS75" s="865"/>
      <c r="AT75" s="821"/>
      <c r="AU75" s="866" t="s">
        <v>490</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t="s">
        <v>557</v>
      </c>
      <c r="C76" s="861"/>
      <c r="D76" s="861"/>
      <c r="E76" s="861"/>
      <c r="F76" s="861"/>
      <c r="G76" s="861"/>
      <c r="H76" s="861"/>
      <c r="I76" s="861"/>
      <c r="J76" s="861"/>
      <c r="K76" s="861"/>
      <c r="L76" s="861"/>
      <c r="M76" s="861"/>
      <c r="N76" s="861"/>
      <c r="O76" s="861"/>
      <c r="P76" s="862"/>
      <c r="Q76" s="864">
        <v>1656633</v>
      </c>
      <c r="R76" s="865">
        <v>1385861</v>
      </c>
      <c r="S76" s="865">
        <v>1385861</v>
      </c>
      <c r="T76" s="865">
        <v>1385861</v>
      </c>
      <c r="U76" s="821">
        <v>1385861</v>
      </c>
      <c r="V76" s="866">
        <v>1631442</v>
      </c>
      <c r="W76" s="865">
        <v>1346246</v>
      </c>
      <c r="X76" s="865">
        <v>1346246</v>
      </c>
      <c r="Y76" s="865">
        <v>1346246</v>
      </c>
      <c r="Z76" s="821">
        <v>1346246</v>
      </c>
      <c r="AA76" s="866">
        <v>25191</v>
      </c>
      <c r="AB76" s="865">
        <v>39615</v>
      </c>
      <c r="AC76" s="865">
        <v>39615</v>
      </c>
      <c r="AD76" s="865">
        <v>39615</v>
      </c>
      <c r="AE76" s="821">
        <v>39615</v>
      </c>
      <c r="AF76" s="866">
        <v>25191</v>
      </c>
      <c r="AG76" s="865">
        <v>39615</v>
      </c>
      <c r="AH76" s="865">
        <v>39615</v>
      </c>
      <c r="AI76" s="865">
        <v>39615</v>
      </c>
      <c r="AJ76" s="821">
        <v>39615</v>
      </c>
      <c r="AK76" s="866">
        <v>23240</v>
      </c>
      <c r="AL76" s="865"/>
      <c r="AM76" s="865"/>
      <c r="AN76" s="865"/>
      <c r="AO76" s="821"/>
      <c r="AP76" s="866" t="s">
        <v>490</v>
      </c>
      <c r="AQ76" s="865"/>
      <c r="AR76" s="865"/>
      <c r="AS76" s="865"/>
      <c r="AT76" s="821"/>
      <c r="AU76" s="866" t="s">
        <v>490</v>
      </c>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379</v>
      </c>
      <c r="B88" s="776" t="s">
        <v>403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26705</v>
      </c>
      <c r="AG88" s="831"/>
      <c r="AH88" s="831"/>
      <c r="AI88" s="831"/>
      <c r="AJ88" s="831"/>
      <c r="AK88" s="828"/>
      <c r="AL88" s="828"/>
      <c r="AM88" s="828"/>
      <c r="AN88" s="828"/>
      <c r="AO88" s="828"/>
      <c r="AP88" s="831">
        <v>125</v>
      </c>
      <c r="AQ88" s="831"/>
      <c r="AR88" s="831"/>
      <c r="AS88" s="831"/>
      <c r="AT88" s="831"/>
      <c r="AU88" s="831">
        <v>16</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379</v>
      </c>
      <c r="BR102" s="776" t="s">
        <v>404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705</v>
      </c>
      <c r="CS102" s="839"/>
      <c r="CT102" s="839"/>
      <c r="CU102" s="839"/>
      <c r="CV102" s="878"/>
      <c r="CW102" s="877">
        <v>253</v>
      </c>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410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411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412</v>
      </c>
      <c r="AB109" s="880"/>
      <c r="AC109" s="880"/>
      <c r="AD109" s="880"/>
      <c r="AE109" s="881"/>
      <c r="AF109" s="879" t="s">
        <v>413</v>
      </c>
      <c r="AG109" s="880"/>
      <c r="AH109" s="880"/>
      <c r="AI109" s="880"/>
      <c r="AJ109" s="881"/>
      <c r="AK109" s="879" t="s">
        <v>294</v>
      </c>
      <c r="AL109" s="880"/>
      <c r="AM109" s="880"/>
      <c r="AN109" s="880"/>
      <c r="AO109" s="881"/>
      <c r="AP109" s="879" t="s">
        <v>414</v>
      </c>
      <c r="AQ109" s="880"/>
      <c r="AR109" s="880"/>
      <c r="AS109" s="880"/>
      <c r="AT109" s="882"/>
      <c r="AU109" s="899" t="s">
        <v>411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412</v>
      </c>
      <c r="BR109" s="880"/>
      <c r="BS109" s="880"/>
      <c r="BT109" s="880"/>
      <c r="BU109" s="881"/>
      <c r="BV109" s="879" t="s">
        <v>413</v>
      </c>
      <c r="BW109" s="880"/>
      <c r="BX109" s="880"/>
      <c r="BY109" s="880"/>
      <c r="BZ109" s="881"/>
      <c r="CA109" s="879" t="s">
        <v>294</v>
      </c>
      <c r="CB109" s="880"/>
      <c r="CC109" s="880"/>
      <c r="CD109" s="880"/>
      <c r="CE109" s="881"/>
      <c r="CF109" s="900" t="s">
        <v>414</v>
      </c>
      <c r="CG109" s="900"/>
      <c r="CH109" s="900"/>
      <c r="CI109" s="900"/>
      <c r="CJ109" s="900"/>
      <c r="CK109" s="879" t="s">
        <v>415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412</v>
      </c>
      <c r="DH109" s="880"/>
      <c r="DI109" s="880"/>
      <c r="DJ109" s="880"/>
      <c r="DK109" s="881"/>
      <c r="DL109" s="879" t="s">
        <v>413</v>
      </c>
      <c r="DM109" s="880"/>
      <c r="DN109" s="880"/>
      <c r="DO109" s="880"/>
      <c r="DP109" s="881"/>
      <c r="DQ109" s="879" t="s">
        <v>294</v>
      </c>
      <c r="DR109" s="880"/>
      <c r="DS109" s="880"/>
      <c r="DT109" s="880"/>
      <c r="DU109" s="881"/>
      <c r="DV109" s="879" t="s">
        <v>414</v>
      </c>
      <c r="DW109" s="880"/>
      <c r="DX109" s="880"/>
      <c r="DY109" s="880"/>
      <c r="DZ109" s="882"/>
    </row>
    <row r="110" spans="1:131" s="212" customFormat="1" ht="26.25" customHeight="1" x14ac:dyDescent="0.2">
      <c r="A110" s="883" t="s">
        <v>416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12600434</v>
      </c>
      <c r="AB110" s="887"/>
      <c r="AC110" s="887"/>
      <c r="AD110" s="887"/>
      <c r="AE110" s="888"/>
      <c r="AF110" s="889">
        <v>12578944</v>
      </c>
      <c r="AG110" s="887"/>
      <c r="AH110" s="887"/>
      <c r="AI110" s="887"/>
      <c r="AJ110" s="888"/>
      <c r="AK110" s="889">
        <v>12749013</v>
      </c>
      <c r="AL110" s="887"/>
      <c r="AM110" s="887"/>
      <c r="AN110" s="887"/>
      <c r="AO110" s="888"/>
      <c r="AP110" s="890">
        <v>11.6</v>
      </c>
      <c r="AQ110" s="891"/>
      <c r="AR110" s="891"/>
      <c r="AS110" s="891"/>
      <c r="AT110" s="892"/>
      <c r="AU110" s="893" t="s">
        <v>69</v>
      </c>
      <c r="AV110" s="894"/>
      <c r="AW110" s="894"/>
      <c r="AX110" s="894"/>
      <c r="AY110" s="894"/>
      <c r="AZ110" s="916" t="s">
        <v>417</v>
      </c>
      <c r="BA110" s="884"/>
      <c r="BB110" s="884"/>
      <c r="BC110" s="884"/>
      <c r="BD110" s="884"/>
      <c r="BE110" s="884"/>
      <c r="BF110" s="884"/>
      <c r="BG110" s="884"/>
      <c r="BH110" s="884"/>
      <c r="BI110" s="884"/>
      <c r="BJ110" s="884"/>
      <c r="BK110" s="884"/>
      <c r="BL110" s="884"/>
      <c r="BM110" s="884"/>
      <c r="BN110" s="884"/>
      <c r="BO110" s="884"/>
      <c r="BP110" s="885"/>
      <c r="BQ110" s="917">
        <v>137706927</v>
      </c>
      <c r="BR110" s="918"/>
      <c r="BS110" s="918"/>
      <c r="BT110" s="918"/>
      <c r="BU110" s="918"/>
      <c r="BV110" s="918">
        <v>133674029</v>
      </c>
      <c r="BW110" s="918"/>
      <c r="BX110" s="918"/>
      <c r="BY110" s="918"/>
      <c r="BZ110" s="918"/>
      <c r="CA110" s="918">
        <v>130546264</v>
      </c>
      <c r="CB110" s="918"/>
      <c r="CC110" s="918"/>
      <c r="CD110" s="918"/>
      <c r="CE110" s="918"/>
      <c r="CF110" s="931">
        <v>119.3</v>
      </c>
      <c r="CG110" s="932"/>
      <c r="CH110" s="932"/>
      <c r="CI110" s="932"/>
      <c r="CJ110" s="932"/>
      <c r="CK110" s="933" t="s">
        <v>418</v>
      </c>
      <c r="CL110" s="934"/>
      <c r="CM110" s="916" t="s">
        <v>419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1020272</v>
      </c>
      <c r="DH110" s="918"/>
      <c r="DI110" s="918"/>
      <c r="DJ110" s="918"/>
      <c r="DK110" s="918"/>
      <c r="DL110" s="918">
        <v>863658</v>
      </c>
      <c r="DM110" s="918"/>
      <c r="DN110" s="918"/>
      <c r="DO110" s="918"/>
      <c r="DP110" s="918"/>
      <c r="DQ110" s="918">
        <v>706918</v>
      </c>
      <c r="DR110" s="918"/>
      <c r="DS110" s="918"/>
      <c r="DT110" s="918"/>
      <c r="DU110" s="918"/>
      <c r="DV110" s="919">
        <v>0.6</v>
      </c>
      <c r="DW110" s="919"/>
      <c r="DX110" s="919"/>
      <c r="DY110" s="919"/>
      <c r="DZ110" s="920"/>
    </row>
    <row r="111" spans="1:131" s="212" customFormat="1" ht="26.25" customHeight="1" x14ac:dyDescent="0.2">
      <c r="A111" s="921" t="s">
        <v>420</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421</v>
      </c>
      <c r="BA111" s="910"/>
      <c r="BB111" s="910"/>
      <c r="BC111" s="910"/>
      <c r="BD111" s="910"/>
      <c r="BE111" s="910"/>
      <c r="BF111" s="910"/>
      <c r="BG111" s="910"/>
      <c r="BH111" s="910"/>
      <c r="BI111" s="910"/>
      <c r="BJ111" s="910"/>
      <c r="BK111" s="910"/>
      <c r="BL111" s="910"/>
      <c r="BM111" s="910"/>
      <c r="BN111" s="910"/>
      <c r="BO111" s="910"/>
      <c r="BP111" s="911"/>
      <c r="BQ111" s="912">
        <v>2754782</v>
      </c>
      <c r="BR111" s="913"/>
      <c r="BS111" s="913"/>
      <c r="BT111" s="913"/>
      <c r="BU111" s="913"/>
      <c r="BV111" s="913">
        <v>2009558</v>
      </c>
      <c r="BW111" s="913"/>
      <c r="BX111" s="913"/>
      <c r="BY111" s="913"/>
      <c r="BZ111" s="913"/>
      <c r="CA111" s="913">
        <v>1429647</v>
      </c>
      <c r="CB111" s="913"/>
      <c r="CC111" s="913"/>
      <c r="CD111" s="913"/>
      <c r="CE111" s="913"/>
      <c r="CF111" s="907">
        <v>1.3</v>
      </c>
      <c r="CG111" s="908"/>
      <c r="CH111" s="908"/>
      <c r="CI111" s="908"/>
      <c r="CJ111" s="908"/>
      <c r="CK111" s="935"/>
      <c r="CL111" s="936"/>
      <c r="CM111" s="909" t="s">
        <v>422</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v>1330193</v>
      </c>
      <c r="DH111" s="913"/>
      <c r="DI111" s="913"/>
      <c r="DJ111" s="913"/>
      <c r="DK111" s="913"/>
      <c r="DL111" s="913">
        <v>840396</v>
      </c>
      <c r="DM111" s="913"/>
      <c r="DN111" s="913"/>
      <c r="DO111" s="913"/>
      <c r="DP111" s="913"/>
      <c r="DQ111" s="913">
        <v>515392</v>
      </c>
      <c r="DR111" s="913"/>
      <c r="DS111" s="913"/>
      <c r="DT111" s="913"/>
      <c r="DU111" s="913"/>
      <c r="DV111" s="914">
        <v>0.5</v>
      </c>
      <c r="DW111" s="914"/>
      <c r="DX111" s="914"/>
      <c r="DY111" s="914"/>
      <c r="DZ111" s="915"/>
    </row>
    <row r="112" spans="1:131" s="212" customFormat="1" ht="26.25" customHeight="1" x14ac:dyDescent="0.2">
      <c r="A112" s="939" t="s">
        <v>423</v>
      </c>
      <c r="B112" s="940"/>
      <c r="C112" s="910" t="s">
        <v>424</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425</v>
      </c>
      <c r="BA112" s="910"/>
      <c r="BB112" s="910"/>
      <c r="BC112" s="910"/>
      <c r="BD112" s="910"/>
      <c r="BE112" s="910"/>
      <c r="BF112" s="910"/>
      <c r="BG112" s="910"/>
      <c r="BH112" s="910"/>
      <c r="BI112" s="910"/>
      <c r="BJ112" s="910"/>
      <c r="BK112" s="910"/>
      <c r="BL112" s="910"/>
      <c r="BM112" s="910"/>
      <c r="BN112" s="910"/>
      <c r="BO112" s="910"/>
      <c r="BP112" s="911"/>
      <c r="BQ112" s="912">
        <v>4294683</v>
      </c>
      <c r="BR112" s="913"/>
      <c r="BS112" s="913"/>
      <c r="BT112" s="913"/>
      <c r="BU112" s="913"/>
      <c r="BV112" s="913">
        <v>4629360</v>
      </c>
      <c r="BW112" s="913"/>
      <c r="BX112" s="913"/>
      <c r="BY112" s="913"/>
      <c r="BZ112" s="913"/>
      <c r="CA112" s="913">
        <v>4627903</v>
      </c>
      <c r="CB112" s="913"/>
      <c r="CC112" s="913"/>
      <c r="CD112" s="913"/>
      <c r="CE112" s="913"/>
      <c r="CF112" s="907">
        <v>4.2</v>
      </c>
      <c r="CG112" s="908"/>
      <c r="CH112" s="908"/>
      <c r="CI112" s="908"/>
      <c r="CJ112" s="908"/>
      <c r="CK112" s="935"/>
      <c r="CL112" s="936"/>
      <c r="CM112" s="909" t="s">
        <v>426</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427</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646425</v>
      </c>
      <c r="AB113" s="925"/>
      <c r="AC113" s="925"/>
      <c r="AD113" s="925"/>
      <c r="AE113" s="926"/>
      <c r="AF113" s="927">
        <v>647970</v>
      </c>
      <c r="AG113" s="925"/>
      <c r="AH113" s="925"/>
      <c r="AI113" s="925"/>
      <c r="AJ113" s="926"/>
      <c r="AK113" s="927">
        <v>639740</v>
      </c>
      <c r="AL113" s="925"/>
      <c r="AM113" s="925"/>
      <c r="AN113" s="925"/>
      <c r="AO113" s="926"/>
      <c r="AP113" s="928">
        <v>0.6</v>
      </c>
      <c r="AQ113" s="929"/>
      <c r="AR113" s="929"/>
      <c r="AS113" s="929"/>
      <c r="AT113" s="930"/>
      <c r="AU113" s="895"/>
      <c r="AV113" s="896"/>
      <c r="AW113" s="896"/>
      <c r="AX113" s="896"/>
      <c r="AY113" s="896"/>
      <c r="AZ113" s="909" t="s">
        <v>428</v>
      </c>
      <c r="BA113" s="910"/>
      <c r="BB113" s="910"/>
      <c r="BC113" s="910"/>
      <c r="BD113" s="910"/>
      <c r="BE113" s="910"/>
      <c r="BF113" s="910"/>
      <c r="BG113" s="910"/>
      <c r="BH113" s="910"/>
      <c r="BI113" s="910"/>
      <c r="BJ113" s="910"/>
      <c r="BK113" s="910"/>
      <c r="BL113" s="910"/>
      <c r="BM113" s="910"/>
      <c r="BN113" s="910"/>
      <c r="BO113" s="910"/>
      <c r="BP113" s="911"/>
      <c r="BQ113" s="912">
        <v>26173</v>
      </c>
      <c r="BR113" s="913"/>
      <c r="BS113" s="913"/>
      <c r="BT113" s="913"/>
      <c r="BU113" s="913"/>
      <c r="BV113" s="913">
        <v>21589</v>
      </c>
      <c r="BW113" s="913"/>
      <c r="BX113" s="913"/>
      <c r="BY113" s="913"/>
      <c r="BZ113" s="913"/>
      <c r="CA113" s="913">
        <v>16427</v>
      </c>
      <c r="CB113" s="913"/>
      <c r="CC113" s="913"/>
      <c r="CD113" s="913"/>
      <c r="CE113" s="913"/>
      <c r="CF113" s="907">
        <v>0</v>
      </c>
      <c r="CG113" s="908"/>
      <c r="CH113" s="908"/>
      <c r="CI113" s="908"/>
      <c r="CJ113" s="908"/>
      <c r="CK113" s="935"/>
      <c r="CL113" s="936"/>
      <c r="CM113" s="909" t="s">
        <v>429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430</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4237</v>
      </c>
      <c r="AB114" s="946"/>
      <c r="AC114" s="946"/>
      <c r="AD114" s="946"/>
      <c r="AE114" s="947"/>
      <c r="AF114" s="948">
        <v>4540</v>
      </c>
      <c r="AG114" s="946"/>
      <c r="AH114" s="946"/>
      <c r="AI114" s="946"/>
      <c r="AJ114" s="947"/>
      <c r="AK114" s="948">
        <v>3844</v>
      </c>
      <c r="AL114" s="946"/>
      <c r="AM114" s="946"/>
      <c r="AN114" s="946"/>
      <c r="AO114" s="947"/>
      <c r="AP114" s="949">
        <v>0</v>
      </c>
      <c r="AQ114" s="950"/>
      <c r="AR114" s="950"/>
      <c r="AS114" s="950"/>
      <c r="AT114" s="951"/>
      <c r="AU114" s="895"/>
      <c r="AV114" s="896"/>
      <c r="AW114" s="896"/>
      <c r="AX114" s="896"/>
      <c r="AY114" s="896"/>
      <c r="AZ114" s="909" t="s">
        <v>431</v>
      </c>
      <c r="BA114" s="910"/>
      <c r="BB114" s="910"/>
      <c r="BC114" s="910"/>
      <c r="BD114" s="910"/>
      <c r="BE114" s="910"/>
      <c r="BF114" s="910"/>
      <c r="BG114" s="910"/>
      <c r="BH114" s="910"/>
      <c r="BI114" s="910"/>
      <c r="BJ114" s="910"/>
      <c r="BK114" s="910"/>
      <c r="BL114" s="910"/>
      <c r="BM114" s="910"/>
      <c r="BN114" s="910"/>
      <c r="BO114" s="910"/>
      <c r="BP114" s="911"/>
      <c r="BQ114" s="912">
        <v>20069740</v>
      </c>
      <c r="BR114" s="913"/>
      <c r="BS114" s="913"/>
      <c r="BT114" s="913"/>
      <c r="BU114" s="913"/>
      <c r="BV114" s="913">
        <v>20295621</v>
      </c>
      <c r="BW114" s="913"/>
      <c r="BX114" s="913"/>
      <c r="BY114" s="913"/>
      <c r="BZ114" s="913"/>
      <c r="CA114" s="913">
        <v>20287092</v>
      </c>
      <c r="CB114" s="913"/>
      <c r="CC114" s="913"/>
      <c r="CD114" s="913"/>
      <c r="CE114" s="913"/>
      <c r="CF114" s="907">
        <v>18.5</v>
      </c>
      <c r="CG114" s="908"/>
      <c r="CH114" s="908"/>
      <c r="CI114" s="908"/>
      <c r="CJ114" s="908"/>
      <c r="CK114" s="935"/>
      <c r="CL114" s="936"/>
      <c r="CM114" s="909" t="s">
        <v>432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433</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749728</v>
      </c>
      <c r="AB115" s="925"/>
      <c r="AC115" s="925"/>
      <c r="AD115" s="925"/>
      <c r="AE115" s="926"/>
      <c r="AF115" s="927">
        <v>636173</v>
      </c>
      <c r="AG115" s="925"/>
      <c r="AH115" s="925"/>
      <c r="AI115" s="925"/>
      <c r="AJ115" s="926"/>
      <c r="AK115" s="927">
        <v>553613</v>
      </c>
      <c r="AL115" s="925"/>
      <c r="AM115" s="925"/>
      <c r="AN115" s="925"/>
      <c r="AO115" s="926"/>
      <c r="AP115" s="928">
        <v>0.5</v>
      </c>
      <c r="AQ115" s="929"/>
      <c r="AR115" s="929"/>
      <c r="AS115" s="929"/>
      <c r="AT115" s="930"/>
      <c r="AU115" s="895"/>
      <c r="AV115" s="896"/>
      <c r="AW115" s="896"/>
      <c r="AX115" s="896"/>
      <c r="AY115" s="896"/>
      <c r="AZ115" s="909" t="s">
        <v>434</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435</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436</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v>110</v>
      </c>
      <c r="AL116" s="946"/>
      <c r="AM116" s="946"/>
      <c r="AN116" s="946"/>
      <c r="AO116" s="947"/>
      <c r="AP116" s="949">
        <v>0</v>
      </c>
      <c r="AQ116" s="950"/>
      <c r="AR116" s="950"/>
      <c r="AS116" s="950"/>
      <c r="AT116" s="951"/>
      <c r="AU116" s="895"/>
      <c r="AV116" s="896"/>
      <c r="AW116" s="896"/>
      <c r="AX116" s="896"/>
      <c r="AY116" s="896"/>
      <c r="AZ116" s="954" t="s">
        <v>437</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438</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396981</v>
      </c>
      <c r="DH116" s="946"/>
      <c r="DI116" s="946"/>
      <c r="DJ116" s="946"/>
      <c r="DK116" s="947"/>
      <c r="DL116" s="948">
        <v>302159</v>
      </c>
      <c r="DM116" s="946"/>
      <c r="DN116" s="946"/>
      <c r="DO116" s="946"/>
      <c r="DP116" s="947"/>
      <c r="DQ116" s="948">
        <v>207337</v>
      </c>
      <c r="DR116" s="946"/>
      <c r="DS116" s="946"/>
      <c r="DT116" s="946"/>
      <c r="DU116" s="947"/>
      <c r="DV116" s="949">
        <v>0.2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439</v>
      </c>
      <c r="Z117" s="881"/>
      <c r="AA117" s="965">
        <v>14000824</v>
      </c>
      <c r="AB117" s="966"/>
      <c r="AC117" s="966"/>
      <c r="AD117" s="966"/>
      <c r="AE117" s="967"/>
      <c r="AF117" s="968">
        <v>13867627</v>
      </c>
      <c r="AG117" s="966"/>
      <c r="AH117" s="966"/>
      <c r="AI117" s="966"/>
      <c r="AJ117" s="967"/>
      <c r="AK117" s="968">
        <v>13946320</v>
      </c>
      <c r="AL117" s="966"/>
      <c r="AM117" s="966"/>
      <c r="AN117" s="966"/>
      <c r="AO117" s="967"/>
      <c r="AP117" s="969"/>
      <c r="AQ117" s="970"/>
      <c r="AR117" s="970"/>
      <c r="AS117" s="970"/>
      <c r="AT117" s="971"/>
      <c r="AU117" s="895"/>
      <c r="AV117" s="896"/>
      <c r="AW117" s="896"/>
      <c r="AX117" s="896"/>
      <c r="AY117" s="896"/>
      <c r="AZ117" s="961" t="s">
        <v>440</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441</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412</v>
      </c>
      <c r="AB118" s="880"/>
      <c r="AC118" s="880"/>
      <c r="AD118" s="880"/>
      <c r="AE118" s="881"/>
      <c r="AF118" s="879" t="s">
        <v>413</v>
      </c>
      <c r="AG118" s="880"/>
      <c r="AH118" s="880"/>
      <c r="AI118" s="880"/>
      <c r="AJ118" s="881"/>
      <c r="AK118" s="879" t="s">
        <v>294</v>
      </c>
      <c r="AL118" s="880"/>
      <c r="AM118" s="880"/>
      <c r="AN118" s="880"/>
      <c r="AO118" s="881"/>
      <c r="AP118" s="957" t="s">
        <v>414</v>
      </c>
      <c r="AQ118" s="958"/>
      <c r="AR118" s="958"/>
      <c r="AS118" s="958"/>
      <c r="AT118" s="959"/>
      <c r="AU118" s="895"/>
      <c r="AV118" s="896"/>
      <c r="AW118" s="896"/>
      <c r="AX118" s="896"/>
      <c r="AY118" s="896"/>
      <c r="AZ118" s="960" t="s">
        <v>442</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443</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418</v>
      </c>
      <c r="B119" s="934"/>
      <c r="C119" s="916" t="s">
        <v>419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156494</v>
      </c>
      <c r="AB119" s="887"/>
      <c r="AC119" s="887"/>
      <c r="AD119" s="887"/>
      <c r="AE119" s="888"/>
      <c r="AF119" s="889">
        <v>156614</v>
      </c>
      <c r="AG119" s="887"/>
      <c r="AH119" s="887"/>
      <c r="AI119" s="887"/>
      <c r="AJ119" s="888"/>
      <c r="AK119" s="889">
        <v>156740</v>
      </c>
      <c r="AL119" s="887"/>
      <c r="AM119" s="887"/>
      <c r="AN119" s="887"/>
      <c r="AO119" s="888"/>
      <c r="AP119" s="890">
        <v>0.1</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444</v>
      </c>
      <c r="BP119" s="992"/>
      <c r="BQ119" s="986">
        <v>164852305</v>
      </c>
      <c r="BR119" s="987"/>
      <c r="BS119" s="987"/>
      <c r="BT119" s="987"/>
      <c r="BU119" s="987"/>
      <c r="BV119" s="987">
        <v>160630157</v>
      </c>
      <c r="BW119" s="987"/>
      <c r="BX119" s="987"/>
      <c r="BY119" s="987"/>
      <c r="BZ119" s="987"/>
      <c r="CA119" s="987">
        <v>156907333</v>
      </c>
      <c r="CB119" s="987"/>
      <c r="CC119" s="987"/>
      <c r="CD119" s="987"/>
      <c r="CE119" s="987"/>
      <c r="CF119" s="988"/>
      <c r="CG119" s="989"/>
      <c r="CH119" s="989"/>
      <c r="CI119" s="989"/>
      <c r="CJ119" s="990"/>
      <c r="CK119" s="937"/>
      <c r="CL119" s="938"/>
      <c r="CM119" s="960" t="s">
        <v>445</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7336</v>
      </c>
      <c r="DH119" s="973"/>
      <c r="DI119" s="973"/>
      <c r="DJ119" s="973"/>
      <c r="DK119" s="974"/>
      <c r="DL119" s="972">
        <v>3345</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422</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v>382597</v>
      </c>
      <c r="AB120" s="946"/>
      <c r="AC120" s="946"/>
      <c r="AD120" s="946"/>
      <c r="AE120" s="947"/>
      <c r="AF120" s="948">
        <v>382741</v>
      </c>
      <c r="AG120" s="946"/>
      <c r="AH120" s="946"/>
      <c r="AI120" s="946"/>
      <c r="AJ120" s="947"/>
      <c r="AK120" s="948">
        <v>300378</v>
      </c>
      <c r="AL120" s="946"/>
      <c r="AM120" s="946"/>
      <c r="AN120" s="946"/>
      <c r="AO120" s="947"/>
      <c r="AP120" s="949">
        <v>0.3</v>
      </c>
      <c r="AQ120" s="950"/>
      <c r="AR120" s="950"/>
      <c r="AS120" s="950"/>
      <c r="AT120" s="951"/>
      <c r="AU120" s="978" t="s">
        <v>446</v>
      </c>
      <c r="AV120" s="979"/>
      <c r="AW120" s="979"/>
      <c r="AX120" s="979"/>
      <c r="AY120" s="980"/>
      <c r="AZ120" s="916" t="s">
        <v>447</v>
      </c>
      <c r="BA120" s="884"/>
      <c r="BB120" s="884"/>
      <c r="BC120" s="884"/>
      <c r="BD120" s="884"/>
      <c r="BE120" s="884"/>
      <c r="BF120" s="884"/>
      <c r="BG120" s="884"/>
      <c r="BH120" s="884"/>
      <c r="BI120" s="884"/>
      <c r="BJ120" s="884"/>
      <c r="BK120" s="884"/>
      <c r="BL120" s="884"/>
      <c r="BM120" s="884"/>
      <c r="BN120" s="884"/>
      <c r="BO120" s="884"/>
      <c r="BP120" s="885"/>
      <c r="BQ120" s="917">
        <v>40473578</v>
      </c>
      <c r="BR120" s="918"/>
      <c r="BS120" s="918"/>
      <c r="BT120" s="918"/>
      <c r="BU120" s="918"/>
      <c r="BV120" s="918">
        <v>47721416</v>
      </c>
      <c r="BW120" s="918"/>
      <c r="BX120" s="918"/>
      <c r="BY120" s="918"/>
      <c r="BZ120" s="918"/>
      <c r="CA120" s="918">
        <v>52516663</v>
      </c>
      <c r="CB120" s="918"/>
      <c r="CC120" s="918"/>
      <c r="CD120" s="918"/>
      <c r="CE120" s="918"/>
      <c r="CF120" s="931">
        <v>48</v>
      </c>
      <c r="CG120" s="932"/>
      <c r="CH120" s="932"/>
      <c r="CI120" s="932"/>
      <c r="CJ120" s="932"/>
      <c r="CK120" s="993" t="s">
        <v>448</v>
      </c>
      <c r="CL120" s="994"/>
      <c r="CM120" s="994"/>
      <c r="CN120" s="994"/>
      <c r="CO120" s="995"/>
      <c r="CP120" s="1001" t="s">
        <v>396</v>
      </c>
      <c r="CQ120" s="1002"/>
      <c r="CR120" s="1002"/>
      <c r="CS120" s="1002"/>
      <c r="CT120" s="1002"/>
      <c r="CU120" s="1002"/>
      <c r="CV120" s="1002"/>
      <c r="CW120" s="1002"/>
      <c r="CX120" s="1002"/>
      <c r="CY120" s="1002"/>
      <c r="CZ120" s="1002"/>
      <c r="DA120" s="1002"/>
      <c r="DB120" s="1002"/>
      <c r="DC120" s="1002"/>
      <c r="DD120" s="1002"/>
      <c r="DE120" s="1002"/>
      <c r="DF120" s="1003"/>
      <c r="DG120" s="917">
        <v>4294683</v>
      </c>
      <c r="DH120" s="918"/>
      <c r="DI120" s="918"/>
      <c r="DJ120" s="918"/>
      <c r="DK120" s="918"/>
      <c r="DL120" s="918">
        <v>4629360</v>
      </c>
      <c r="DM120" s="918"/>
      <c r="DN120" s="918"/>
      <c r="DO120" s="918"/>
      <c r="DP120" s="918"/>
      <c r="DQ120" s="918">
        <v>4627903</v>
      </c>
      <c r="DR120" s="918"/>
      <c r="DS120" s="918"/>
      <c r="DT120" s="918"/>
      <c r="DU120" s="918"/>
      <c r="DV120" s="919">
        <v>4.2</v>
      </c>
      <c r="DW120" s="919"/>
      <c r="DX120" s="919"/>
      <c r="DY120" s="919"/>
      <c r="DZ120" s="920"/>
    </row>
    <row r="121" spans="1:130" s="212" customFormat="1" ht="26.25" customHeight="1" x14ac:dyDescent="0.2">
      <c r="A121" s="1044"/>
      <c r="B121" s="936"/>
      <c r="C121" s="961" t="s">
        <v>449</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450</v>
      </c>
      <c r="BA121" s="910"/>
      <c r="BB121" s="910"/>
      <c r="BC121" s="910"/>
      <c r="BD121" s="910"/>
      <c r="BE121" s="910"/>
      <c r="BF121" s="910"/>
      <c r="BG121" s="910"/>
      <c r="BH121" s="910"/>
      <c r="BI121" s="910"/>
      <c r="BJ121" s="910"/>
      <c r="BK121" s="910"/>
      <c r="BL121" s="910"/>
      <c r="BM121" s="910"/>
      <c r="BN121" s="910"/>
      <c r="BO121" s="910"/>
      <c r="BP121" s="911"/>
      <c r="BQ121" s="912">
        <v>35089444</v>
      </c>
      <c r="BR121" s="913"/>
      <c r="BS121" s="913"/>
      <c r="BT121" s="913"/>
      <c r="BU121" s="913"/>
      <c r="BV121" s="913">
        <v>34713255</v>
      </c>
      <c r="BW121" s="913"/>
      <c r="BX121" s="913"/>
      <c r="BY121" s="913"/>
      <c r="BZ121" s="913"/>
      <c r="CA121" s="913">
        <v>34578697</v>
      </c>
      <c r="CB121" s="913"/>
      <c r="CC121" s="913"/>
      <c r="CD121" s="913"/>
      <c r="CE121" s="913"/>
      <c r="CF121" s="907">
        <v>31.6</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432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451</v>
      </c>
      <c r="BA122" s="952"/>
      <c r="BB122" s="952"/>
      <c r="BC122" s="952"/>
      <c r="BD122" s="952"/>
      <c r="BE122" s="952"/>
      <c r="BF122" s="952"/>
      <c r="BG122" s="952"/>
      <c r="BH122" s="952"/>
      <c r="BI122" s="952"/>
      <c r="BJ122" s="952"/>
      <c r="BK122" s="952"/>
      <c r="BL122" s="952"/>
      <c r="BM122" s="952"/>
      <c r="BN122" s="952"/>
      <c r="BO122" s="952"/>
      <c r="BP122" s="953"/>
      <c r="BQ122" s="986">
        <v>119331919</v>
      </c>
      <c r="BR122" s="987"/>
      <c r="BS122" s="987"/>
      <c r="BT122" s="987"/>
      <c r="BU122" s="987"/>
      <c r="BV122" s="987">
        <v>112523057</v>
      </c>
      <c r="BW122" s="987"/>
      <c r="BX122" s="987"/>
      <c r="BY122" s="987"/>
      <c r="BZ122" s="987"/>
      <c r="CA122" s="987">
        <v>104316315</v>
      </c>
      <c r="CB122" s="987"/>
      <c r="CC122" s="987"/>
      <c r="CD122" s="987"/>
      <c r="CE122" s="987"/>
      <c r="CF122" s="1004">
        <v>95.3</v>
      </c>
      <c r="CG122" s="1005"/>
      <c r="CH122" s="1005"/>
      <c r="CI122" s="1005"/>
      <c r="CJ122" s="1005"/>
      <c r="CK122" s="996"/>
      <c r="CL122" s="997"/>
      <c r="CM122" s="997"/>
      <c r="CN122" s="997"/>
      <c r="CO122" s="998"/>
      <c r="CP122" s="1006" t="s">
        <v>393</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438</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94822</v>
      </c>
      <c r="AB123" s="946"/>
      <c r="AC123" s="946"/>
      <c r="AD123" s="946"/>
      <c r="AE123" s="947"/>
      <c r="AF123" s="948">
        <v>94822</v>
      </c>
      <c r="AG123" s="946"/>
      <c r="AH123" s="946"/>
      <c r="AI123" s="946"/>
      <c r="AJ123" s="947"/>
      <c r="AK123" s="948">
        <v>94822</v>
      </c>
      <c r="AL123" s="946"/>
      <c r="AM123" s="946"/>
      <c r="AN123" s="946"/>
      <c r="AO123" s="947"/>
      <c r="AP123" s="949">
        <v>0.1</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452</v>
      </c>
      <c r="BP123" s="992"/>
      <c r="BQ123" s="1050">
        <v>194894941</v>
      </c>
      <c r="BR123" s="1051"/>
      <c r="BS123" s="1051"/>
      <c r="BT123" s="1051"/>
      <c r="BU123" s="1051"/>
      <c r="BV123" s="1051">
        <v>194957728</v>
      </c>
      <c r="BW123" s="1051"/>
      <c r="BX123" s="1051"/>
      <c r="BY123" s="1051"/>
      <c r="BZ123" s="1051"/>
      <c r="CA123" s="1051">
        <v>191411675</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441</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453</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454</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443</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455</v>
      </c>
      <c r="CL125" s="994"/>
      <c r="CM125" s="994"/>
      <c r="CN125" s="994"/>
      <c r="CO125" s="995"/>
      <c r="CP125" s="916" t="s">
        <v>456</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445</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115815</v>
      </c>
      <c r="AB126" s="946"/>
      <c r="AC126" s="946"/>
      <c r="AD126" s="946"/>
      <c r="AE126" s="947"/>
      <c r="AF126" s="948">
        <v>1996</v>
      </c>
      <c r="AG126" s="946"/>
      <c r="AH126" s="946"/>
      <c r="AI126" s="946"/>
      <c r="AJ126" s="947"/>
      <c r="AK126" s="948">
        <v>1673</v>
      </c>
      <c r="AL126" s="946"/>
      <c r="AM126" s="946"/>
      <c r="AN126" s="946"/>
      <c r="AO126" s="947"/>
      <c r="AP126" s="949">
        <v>0</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457</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459</v>
      </c>
      <c r="AY127" s="1019"/>
      <c r="AZ127" s="1019"/>
      <c r="BA127" s="1019"/>
      <c r="BB127" s="1019"/>
      <c r="BC127" s="1019"/>
      <c r="BD127" s="1019"/>
      <c r="BE127" s="1020"/>
      <c r="BF127" s="1021" t="s">
        <v>460</v>
      </c>
      <c r="BG127" s="1019"/>
      <c r="BH127" s="1019"/>
      <c r="BI127" s="1019"/>
      <c r="BJ127" s="1019"/>
      <c r="BK127" s="1019"/>
      <c r="BL127" s="1020"/>
      <c r="BM127" s="1021" t="s">
        <v>461</v>
      </c>
      <c r="BN127" s="1019"/>
      <c r="BO127" s="1019"/>
      <c r="BP127" s="1019"/>
      <c r="BQ127" s="1019"/>
      <c r="BR127" s="1019"/>
      <c r="BS127" s="1020"/>
      <c r="BT127" s="1021" t="s">
        <v>462</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463</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464</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465</v>
      </c>
      <c r="X128" s="1030"/>
      <c r="Y128" s="1030"/>
      <c r="Z128" s="1031"/>
      <c r="AA128" s="1032">
        <v>3260968</v>
      </c>
      <c r="AB128" s="1033"/>
      <c r="AC128" s="1033"/>
      <c r="AD128" s="1033"/>
      <c r="AE128" s="1034"/>
      <c r="AF128" s="1035">
        <v>2973389</v>
      </c>
      <c r="AG128" s="1033"/>
      <c r="AH128" s="1033"/>
      <c r="AI128" s="1033"/>
      <c r="AJ128" s="1034"/>
      <c r="AK128" s="1035">
        <v>2901565</v>
      </c>
      <c r="AL128" s="1033"/>
      <c r="AM128" s="1033"/>
      <c r="AN128" s="1033"/>
      <c r="AO128" s="1034"/>
      <c r="AP128" s="1036"/>
      <c r="AQ128" s="1037"/>
      <c r="AR128" s="1037"/>
      <c r="AS128" s="1037"/>
      <c r="AT128" s="1038"/>
      <c r="AU128" s="214"/>
      <c r="AV128" s="214"/>
      <c r="AW128" s="214"/>
      <c r="AX128" s="883" t="s">
        <v>466</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467</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468</v>
      </c>
      <c r="X129" s="1058"/>
      <c r="Y129" s="1058"/>
      <c r="Z129" s="1059"/>
      <c r="AA129" s="945">
        <v>113342333</v>
      </c>
      <c r="AB129" s="946"/>
      <c r="AC129" s="946"/>
      <c r="AD129" s="946"/>
      <c r="AE129" s="947"/>
      <c r="AF129" s="948">
        <v>116180045</v>
      </c>
      <c r="AG129" s="946"/>
      <c r="AH129" s="946"/>
      <c r="AI129" s="946"/>
      <c r="AJ129" s="947"/>
      <c r="AK129" s="948">
        <v>119828203</v>
      </c>
      <c r="AL129" s="946"/>
      <c r="AM129" s="946"/>
      <c r="AN129" s="946"/>
      <c r="AO129" s="947"/>
      <c r="AP129" s="1060"/>
      <c r="AQ129" s="1061"/>
      <c r="AR129" s="1061"/>
      <c r="AS129" s="1061"/>
      <c r="AT129" s="1062"/>
      <c r="AU129" s="215"/>
      <c r="AV129" s="215"/>
      <c r="AW129" s="215"/>
      <c r="AX129" s="1052" t="s">
        <v>469</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470</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471</v>
      </c>
      <c r="X130" s="1058"/>
      <c r="Y130" s="1058"/>
      <c r="Z130" s="1059"/>
      <c r="AA130" s="945">
        <v>11004907</v>
      </c>
      <c r="AB130" s="946"/>
      <c r="AC130" s="946"/>
      <c r="AD130" s="946"/>
      <c r="AE130" s="947"/>
      <c r="AF130" s="948">
        <v>10774506</v>
      </c>
      <c r="AG130" s="946"/>
      <c r="AH130" s="946"/>
      <c r="AI130" s="946"/>
      <c r="AJ130" s="947"/>
      <c r="AK130" s="948">
        <v>10362347</v>
      </c>
      <c r="AL130" s="946"/>
      <c r="AM130" s="946"/>
      <c r="AN130" s="946"/>
      <c r="AO130" s="947"/>
      <c r="AP130" s="1060"/>
      <c r="AQ130" s="1061"/>
      <c r="AR130" s="1061"/>
      <c r="AS130" s="1061"/>
      <c r="AT130" s="1062"/>
      <c r="AU130" s="215"/>
      <c r="AV130" s="215"/>
      <c r="AW130" s="215"/>
      <c r="AX130" s="1052" t="s">
        <v>472</v>
      </c>
      <c r="AY130" s="910"/>
      <c r="AZ130" s="910"/>
      <c r="BA130" s="910"/>
      <c r="BB130" s="910"/>
      <c r="BC130" s="910"/>
      <c r="BD130" s="910"/>
      <c r="BE130" s="911"/>
      <c r="BF130" s="1088">
        <v>0.1</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473</v>
      </c>
      <c r="X131" s="1095"/>
      <c r="Y131" s="1095"/>
      <c r="Z131" s="1096"/>
      <c r="AA131" s="991">
        <v>102337426</v>
      </c>
      <c r="AB131" s="973"/>
      <c r="AC131" s="973"/>
      <c r="AD131" s="973"/>
      <c r="AE131" s="974"/>
      <c r="AF131" s="972">
        <v>105405539</v>
      </c>
      <c r="AG131" s="973"/>
      <c r="AH131" s="973"/>
      <c r="AI131" s="973"/>
      <c r="AJ131" s="974"/>
      <c r="AK131" s="972">
        <v>109465856</v>
      </c>
      <c r="AL131" s="973"/>
      <c r="AM131" s="973"/>
      <c r="AN131" s="973"/>
      <c r="AO131" s="974"/>
      <c r="AP131" s="1097"/>
      <c r="AQ131" s="1098"/>
      <c r="AR131" s="1098"/>
      <c r="AS131" s="1098"/>
      <c r="AT131" s="1099"/>
      <c r="AU131" s="215"/>
      <c r="AV131" s="215"/>
      <c r="AW131" s="215"/>
      <c r="AX131" s="1070" t="s">
        <v>474</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475</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476</v>
      </c>
      <c r="W132" s="1081"/>
      <c r="X132" s="1081"/>
      <c r="Y132" s="1081"/>
      <c r="Z132" s="1082"/>
      <c r="AA132" s="1083">
        <v>-0.25899713400000002</v>
      </c>
      <c r="AB132" s="1084"/>
      <c r="AC132" s="1084"/>
      <c r="AD132" s="1084"/>
      <c r="AE132" s="1085"/>
      <c r="AF132" s="1086">
        <v>0.113591753</v>
      </c>
      <c r="AG132" s="1084"/>
      <c r="AH132" s="1084"/>
      <c r="AI132" s="1084"/>
      <c r="AJ132" s="1085"/>
      <c r="AK132" s="1086">
        <v>0.62339803900000001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477</v>
      </c>
      <c r="W133" s="1064"/>
      <c r="X133" s="1064"/>
      <c r="Y133" s="1064"/>
      <c r="Z133" s="1065"/>
      <c r="AA133" s="1066">
        <v>-0.4</v>
      </c>
      <c r="AB133" s="1067"/>
      <c r="AC133" s="1067"/>
      <c r="AD133" s="1067"/>
      <c r="AE133" s="1068"/>
      <c r="AF133" s="1066">
        <v>0</v>
      </c>
      <c r="AG133" s="1067"/>
      <c r="AH133" s="1067"/>
      <c r="AI133" s="1067"/>
      <c r="AJ133" s="1068"/>
      <c r="AK133" s="1066">
        <v>0.1</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4HqCj5AUFp5pxJ2Ah97y2ocUkMhdq2sU/p5HcCAlT3wV3PP+68yeCI9pUrP45yn6d0vcpiPF257pV9yrmDwHw==" saltValue="MG+NfrlKH8lCr4z2IE8y5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478</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bosPvJ5QCl15N9T3iaSuemwYfO17lJf9KFlGv1aw7ubhDwfcpRbb2LvcrdxfQSGqjy0Q6nHxzzXUkUMOvlLeBQ==" saltValue="fKswUS0jk4vQ8Ykgpphgp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LB+K5Bpo9xNUplEXDsr+hx44RfJdVS+cBhb7CV2gV8RoJ4T/lZ/YtpZd8E9FyQ4n0OgRQqFvtU3lMCRbo6XNA==" saltValue="6bDzuPkNLbzubynCA46My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480</v>
      </c>
      <c r="AL6" s="248"/>
      <c r="AM6" s="248"/>
      <c r="AN6" s="248"/>
    </row>
    <row r="7" spans="1:46" ht="13.5" customHeight="1" x14ac:dyDescent="0.2">
      <c r="A7" s="247"/>
      <c r="AK7" s="250"/>
      <c r="AL7" s="251"/>
      <c r="AM7" s="251"/>
      <c r="AN7" s="252"/>
      <c r="AO7" s="1101" t="s">
        <v>481</v>
      </c>
      <c r="AP7" s="253"/>
      <c r="AQ7" s="254" t="s">
        <v>482</v>
      </c>
      <c r="AR7" s="255"/>
    </row>
    <row r="8" spans="1:46" ht="13.2" x14ac:dyDescent="0.2">
      <c r="A8" s="247"/>
      <c r="AK8" s="256"/>
      <c r="AL8" s="257"/>
      <c r="AM8" s="257"/>
      <c r="AN8" s="258"/>
      <c r="AO8" s="1102"/>
      <c r="AP8" s="259" t="s">
        <v>483</v>
      </c>
      <c r="AQ8" s="260" t="s">
        <v>484</v>
      </c>
      <c r="AR8" s="261" t="s">
        <v>485</v>
      </c>
    </row>
    <row r="9" spans="1:46" ht="13.2" x14ac:dyDescent="0.2">
      <c r="A9" s="247"/>
      <c r="AK9" s="1103" t="s">
        <v>486</v>
      </c>
      <c r="AL9" s="1104"/>
      <c r="AM9" s="1104"/>
      <c r="AN9" s="1105"/>
      <c r="AO9" s="262">
        <v>30583767</v>
      </c>
      <c r="AP9" s="262">
        <v>54703</v>
      </c>
      <c r="AQ9" s="263">
        <v>69190</v>
      </c>
      <c r="AR9" s="264">
        <v>-20.9</v>
      </c>
    </row>
    <row r="10" spans="1:46" ht="13.5" customHeight="1" x14ac:dyDescent="0.2">
      <c r="A10" s="247"/>
      <c r="AK10" s="1103" t="s">
        <v>487</v>
      </c>
      <c r="AL10" s="1104"/>
      <c r="AM10" s="1104"/>
      <c r="AN10" s="1105"/>
      <c r="AO10" s="265">
        <v>125580</v>
      </c>
      <c r="AP10" s="265">
        <v>225</v>
      </c>
      <c r="AQ10" s="266">
        <v>1817</v>
      </c>
      <c r="AR10" s="267">
        <v>-87.6</v>
      </c>
    </row>
    <row r="11" spans="1:46" ht="13.5" customHeight="1" x14ac:dyDescent="0.2">
      <c r="A11" s="247"/>
      <c r="AK11" s="1103" t="s">
        <v>488</v>
      </c>
      <c r="AL11" s="1104"/>
      <c r="AM11" s="1104"/>
      <c r="AN11" s="1105"/>
      <c r="AO11" s="265">
        <v>69018</v>
      </c>
      <c r="AP11" s="265">
        <v>123</v>
      </c>
      <c r="AQ11" s="266">
        <v>711</v>
      </c>
      <c r="AR11" s="267">
        <v>-82.7</v>
      </c>
    </row>
    <row r="12" spans="1:46" ht="13.5" customHeight="1" x14ac:dyDescent="0.2">
      <c r="A12" s="247"/>
      <c r="AK12" s="1103" t="s">
        <v>489</v>
      </c>
      <c r="AL12" s="1104"/>
      <c r="AM12" s="1104"/>
      <c r="AN12" s="1105"/>
      <c r="AO12" s="265" t="s">
        <v>490</v>
      </c>
      <c r="AP12" s="265" t="s">
        <v>490</v>
      </c>
      <c r="AQ12" s="266">
        <v>19</v>
      </c>
      <c r="AR12" s="267" t="s">
        <v>490</v>
      </c>
    </row>
    <row r="13" spans="1:46" ht="13.5" customHeight="1" x14ac:dyDescent="0.2">
      <c r="A13" s="247"/>
      <c r="AK13" s="1103" t="s">
        <v>491</v>
      </c>
      <c r="AL13" s="1104"/>
      <c r="AM13" s="1104"/>
      <c r="AN13" s="1105"/>
      <c r="AO13" s="265">
        <v>1585037</v>
      </c>
      <c r="AP13" s="265">
        <v>2835</v>
      </c>
      <c r="AQ13" s="266">
        <v>2094</v>
      </c>
      <c r="AR13" s="267">
        <v>35.4</v>
      </c>
    </row>
    <row r="14" spans="1:46" ht="13.5" customHeight="1" x14ac:dyDescent="0.2">
      <c r="A14" s="247"/>
      <c r="AK14" s="1103" t="s">
        <v>492</v>
      </c>
      <c r="AL14" s="1104"/>
      <c r="AM14" s="1104"/>
      <c r="AN14" s="1105"/>
      <c r="AO14" s="265">
        <v>746195</v>
      </c>
      <c r="AP14" s="265">
        <v>1335</v>
      </c>
      <c r="AQ14" s="266">
        <v>1351</v>
      </c>
      <c r="AR14" s="267">
        <v>-1.2</v>
      </c>
    </row>
    <row r="15" spans="1:46" ht="13.5" customHeight="1" x14ac:dyDescent="0.2">
      <c r="A15" s="247"/>
      <c r="AK15" s="1106" t="s">
        <v>493</v>
      </c>
      <c r="AL15" s="1107"/>
      <c r="AM15" s="1107"/>
      <c r="AN15" s="1108"/>
      <c r="AO15" s="265">
        <v>-1934316</v>
      </c>
      <c r="AP15" s="265">
        <v>-3460</v>
      </c>
      <c r="AQ15" s="266">
        <v>-3935</v>
      </c>
      <c r="AR15" s="267">
        <v>-12.1</v>
      </c>
    </row>
    <row r="16" spans="1:46" ht="13.2" x14ac:dyDescent="0.2">
      <c r="A16" s="247"/>
      <c r="AK16" s="1106" t="s">
        <v>177</v>
      </c>
      <c r="AL16" s="1107"/>
      <c r="AM16" s="1107"/>
      <c r="AN16" s="1108"/>
      <c r="AO16" s="265">
        <v>31175281</v>
      </c>
      <c r="AP16" s="265">
        <v>55761</v>
      </c>
      <c r="AQ16" s="266">
        <v>71247</v>
      </c>
      <c r="AR16" s="267">
        <v>-21.7</v>
      </c>
    </row>
    <row r="17" spans="1:46" ht="13.2" x14ac:dyDescent="0.2">
      <c r="A17" s="247"/>
    </row>
    <row r="18" spans="1:46" ht="13.2" x14ac:dyDescent="0.2">
      <c r="A18" s="247"/>
      <c r="AQ18" s="268"/>
      <c r="AR18" s="268"/>
    </row>
    <row r="19" spans="1:46" ht="13.2" x14ac:dyDescent="0.2">
      <c r="A19" s="247"/>
      <c r="AK19" s="243" t="s">
        <v>494</v>
      </c>
    </row>
    <row r="20" spans="1:46" ht="13.2" x14ac:dyDescent="0.2">
      <c r="A20" s="247"/>
      <c r="AK20" s="269"/>
      <c r="AL20" s="270"/>
      <c r="AM20" s="270"/>
      <c r="AN20" s="271"/>
      <c r="AO20" s="272" t="s">
        <v>495</v>
      </c>
      <c r="AP20" s="273" t="s">
        <v>496</v>
      </c>
      <c r="AQ20" s="274" t="s">
        <v>497</v>
      </c>
      <c r="AR20" s="275"/>
    </row>
    <row r="21" spans="1:46" s="248" customFormat="1" ht="13.2" x14ac:dyDescent="0.2">
      <c r="A21" s="276"/>
      <c r="AK21" s="1109" t="s">
        <v>498</v>
      </c>
      <c r="AL21" s="1110"/>
      <c r="AM21" s="1110"/>
      <c r="AN21" s="1111"/>
      <c r="AO21" s="277">
        <v>4.8499999999999996</v>
      </c>
      <c r="AP21" s="278">
        <v>6.59</v>
      </c>
      <c r="AQ21" s="279">
        <v>-1.74</v>
      </c>
      <c r="AS21" s="280"/>
      <c r="AT21" s="276"/>
    </row>
    <row r="22" spans="1:46" s="248" customFormat="1" ht="13.2" x14ac:dyDescent="0.2">
      <c r="A22" s="276"/>
      <c r="AK22" s="1109" t="s">
        <v>499</v>
      </c>
      <c r="AL22" s="1110"/>
      <c r="AM22" s="1110"/>
      <c r="AN22" s="1111"/>
      <c r="AO22" s="281">
        <v>97</v>
      </c>
      <c r="AP22" s="282">
        <v>99.2</v>
      </c>
      <c r="AQ22" s="283">
        <v>-2.2000000000000002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500</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502</v>
      </c>
      <c r="AL29" s="248"/>
      <c r="AM29" s="248"/>
      <c r="AN29" s="248"/>
      <c r="AS29" s="290"/>
    </row>
    <row r="30" spans="1:46" ht="13.5" customHeight="1" x14ac:dyDescent="0.2">
      <c r="A30" s="247"/>
      <c r="AK30" s="250"/>
      <c r="AL30" s="251"/>
      <c r="AM30" s="251"/>
      <c r="AN30" s="252"/>
      <c r="AO30" s="1101" t="s">
        <v>481</v>
      </c>
      <c r="AP30" s="253"/>
      <c r="AQ30" s="254" t="s">
        <v>482</v>
      </c>
      <c r="AR30" s="255"/>
    </row>
    <row r="31" spans="1:46" ht="13.2" x14ac:dyDescent="0.2">
      <c r="A31" s="247"/>
      <c r="AK31" s="256"/>
      <c r="AL31" s="257"/>
      <c r="AM31" s="257"/>
      <c r="AN31" s="258"/>
      <c r="AO31" s="1102"/>
      <c r="AP31" s="259" t="s">
        <v>483</v>
      </c>
      <c r="AQ31" s="260" t="s">
        <v>484</v>
      </c>
      <c r="AR31" s="261" t="s">
        <v>485</v>
      </c>
    </row>
    <row r="32" spans="1:46" ht="27" customHeight="1" x14ac:dyDescent="0.2">
      <c r="A32" s="247"/>
      <c r="AK32" s="1117" t="s">
        <v>503</v>
      </c>
      <c r="AL32" s="1118"/>
      <c r="AM32" s="1118"/>
      <c r="AN32" s="1119"/>
      <c r="AO32" s="291">
        <v>12749013</v>
      </c>
      <c r="AP32" s="291">
        <v>22803</v>
      </c>
      <c r="AQ32" s="292">
        <v>37151</v>
      </c>
      <c r="AR32" s="293">
        <v>-38.6</v>
      </c>
    </row>
    <row r="33" spans="1:46" ht="13.5" customHeight="1" x14ac:dyDescent="0.2">
      <c r="A33" s="247"/>
      <c r="AK33" s="1117" t="s">
        <v>504</v>
      </c>
      <c r="AL33" s="1118"/>
      <c r="AM33" s="1118"/>
      <c r="AN33" s="1119"/>
      <c r="AO33" s="291" t="s">
        <v>490</v>
      </c>
      <c r="AP33" s="291" t="s">
        <v>490</v>
      </c>
      <c r="AQ33" s="292">
        <v>1</v>
      </c>
      <c r="AR33" s="293" t="s">
        <v>490</v>
      </c>
    </row>
    <row r="34" spans="1:46" ht="27" customHeight="1" x14ac:dyDescent="0.2">
      <c r="A34" s="247"/>
      <c r="AK34" s="1117" t="s">
        <v>505</v>
      </c>
      <c r="AL34" s="1118"/>
      <c r="AM34" s="1118"/>
      <c r="AN34" s="1119"/>
      <c r="AO34" s="291" t="s">
        <v>490</v>
      </c>
      <c r="AP34" s="291" t="s">
        <v>490</v>
      </c>
      <c r="AQ34" s="292">
        <v>48</v>
      </c>
      <c r="AR34" s="293" t="s">
        <v>490</v>
      </c>
    </row>
    <row r="35" spans="1:46" ht="27" customHeight="1" x14ac:dyDescent="0.2">
      <c r="A35" s="247"/>
      <c r="AK35" s="1117" t="s">
        <v>506</v>
      </c>
      <c r="AL35" s="1118"/>
      <c r="AM35" s="1118"/>
      <c r="AN35" s="1119"/>
      <c r="AO35" s="291">
        <v>639740</v>
      </c>
      <c r="AP35" s="291">
        <v>1144</v>
      </c>
      <c r="AQ35" s="292">
        <v>8181</v>
      </c>
      <c r="AR35" s="293">
        <v>-86</v>
      </c>
    </row>
    <row r="36" spans="1:46" ht="27" customHeight="1" x14ac:dyDescent="0.2">
      <c r="A36" s="247"/>
      <c r="AK36" s="1117" t="s">
        <v>507</v>
      </c>
      <c r="AL36" s="1118"/>
      <c r="AM36" s="1118"/>
      <c r="AN36" s="1119"/>
      <c r="AO36" s="291">
        <v>3844</v>
      </c>
      <c r="AP36" s="291">
        <v>7</v>
      </c>
      <c r="AQ36" s="292">
        <v>473</v>
      </c>
      <c r="AR36" s="293">
        <v>-98.5</v>
      </c>
    </row>
    <row r="37" spans="1:46" ht="13.5" customHeight="1" x14ac:dyDescent="0.2">
      <c r="A37" s="247"/>
      <c r="AK37" s="1117" t="s">
        <v>508</v>
      </c>
      <c r="AL37" s="1118"/>
      <c r="AM37" s="1118"/>
      <c r="AN37" s="1119"/>
      <c r="AO37" s="291">
        <v>553613</v>
      </c>
      <c r="AP37" s="291">
        <v>990</v>
      </c>
      <c r="AQ37" s="292">
        <v>499</v>
      </c>
      <c r="AR37" s="293">
        <v>98.4</v>
      </c>
    </row>
    <row r="38" spans="1:46" ht="27" customHeight="1" x14ac:dyDescent="0.2">
      <c r="A38" s="247"/>
      <c r="AK38" s="1120" t="s">
        <v>509</v>
      </c>
      <c r="AL38" s="1121"/>
      <c r="AM38" s="1121"/>
      <c r="AN38" s="1122"/>
      <c r="AO38" s="294">
        <v>110</v>
      </c>
      <c r="AP38" s="294">
        <v>0</v>
      </c>
      <c r="AQ38" s="295">
        <v>1</v>
      </c>
      <c r="AR38" s="283">
        <v>-100</v>
      </c>
      <c r="AS38" s="290"/>
    </row>
    <row r="39" spans="1:46" ht="13.2" x14ac:dyDescent="0.2">
      <c r="A39" s="247"/>
      <c r="AK39" s="1120" t="s">
        <v>510</v>
      </c>
      <c r="AL39" s="1121"/>
      <c r="AM39" s="1121"/>
      <c r="AN39" s="1122"/>
      <c r="AO39" s="291">
        <v>-2901565</v>
      </c>
      <c r="AP39" s="291">
        <v>-5190</v>
      </c>
      <c r="AQ39" s="292">
        <v>-8269</v>
      </c>
      <c r="AR39" s="293">
        <v>-37.200000000000003</v>
      </c>
      <c r="AS39" s="290"/>
    </row>
    <row r="40" spans="1:46" ht="27" customHeight="1" x14ac:dyDescent="0.2">
      <c r="A40" s="247"/>
      <c r="AK40" s="1117" t="s">
        <v>511</v>
      </c>
      <c r="AL40" s="1118"/>
      <c r="AM40" s="1118"/>
      <c r="AN40" s="1119"/>
      <c r="AO40" s="291">
        <v>-10362347</v>
      </c>
      <c r="AP40" s="291">
        <v>-18535</v>
      </c>
      <c r="AQ40" s="292">
        <v>-27482</v>
      </c>
      <c r="AR40" s="293">
        <v>-32.6</v>
      </c>
      <c r="AS40" s="290"/>
    </row>
    <row r="41" spans="1:46" ht="13.2" x14ac:dyDescent="0.2">
      <c r="A41" s="247"/>
      <c r="AK41" s="1123" t="s">
        <v>287</v>
      </c>
      <c r="AL41" s="1124"/>
      <c r="AM41" s="1124"/>
      <c r="AN41" s="1125"/>
      <c r="AO41" s="291">
        <v>682408</v>
      </c>
      <c r="AP41" s="291">
        <v>1221</v>
      </c>
      <c r="AQ41" s="292">
        <v>10602</v>
      </c>
      <c r="AR41" s="293">
        <v>-88.5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512</v>
      </c>
    </row>
    <row r="48" spans="1:46" ht="13.2" x14ac:dyDescent="0.2">
      <c r="A48" s="247"/>
      <c r="AK48" s="301" t="s">
        <v>513</v>
      </c>
      <c r="AL48" s="301"/>
      <c r="AM48" s="301"/>
      <c r="AN48" s="301"/>
      <c r="AO48" s="301"/>
      <c r="AP48" s="301"/>
      <c r="AQ48" s="302"/>
      <c r="AR48" s="301"/>
    </row>
    <row r="49" spans="1:44" ht="13.5" customHeight="1" x14ac:dyDescent="0.2">
      <c r="A49" s="247"/>
      <c r="AK49" s="303"/>
      <c r="AL49" s="304"/>
      <c r="AM49" s="1112" t="s">
        <v>481</v>
      </c>
      <c r="AN49" s="1114" t="s">
        <v>514</v>
      </c>
      <c r="AO49" s="1115"/>
      <c r="AP49" s="1115"/>
      <c r="AQ49" s="1115"/>
      <c r="AR49" s="1116"/>
    </row>
    <row r="50" spans="1:44" ht="13.2" x14ac:dyDescent="0.2">
      <c r="A50" s="247"/>
      <c r="AK50" s="305"/>
      <c r="AL50" s="306"/>
      <c r="AM50" s="1113"/>
      <c r="AN50" s="307" t="s">
        <v>515</v>
      </c>
      <c r="AO50" s="308" t="s">
        <v>516</v>
      </c>
      <c r="AP50" s="309" t="s">
        <v>517</v>
      </c>
      <c r="AQ50" s="310" t="s">
        <v>518</v>
      </c>
      <c r="AR50" s="311" t="s">
        <v>519</v>
      </c>
    </row>
    <row r="51" spans="1:44" ht="13.2" x14ac:dyDescent="0.2">
      <c r="A51" s="247"/>
      <c r="AK51" s="303" t="s">
        <v>520</v>
      </c>
      <c r="AL51" s="304"/>
      <c r="AM51" s="312">
        <v>19221685</v>
      </c>
      <c r="AN51" s="313">
        <v>34213</v>
      </c>
      <c r="AO51" s="314">
        <v>-21.6</v>
      </c>
      <c r="AP51" s="315">
        <v>52191</v>
      </c>
      <c r="AQ51" s="316">
        <v>0.7</v>
      </c>
      <c r="AR51" s="317">
        <v>-22.3</v>
      </c>
    </row>
    <row r="52" spans="1:44" ht="13.2" x14ac:dyDescent="0.2">
      <c r="A52" s="247"/>
      <c r="AK52" s="318"/>
      <c r="AL52" s="319" t="s">
        <v>521</v>
      </c>
      <c r="AM52" s="320">
        <v>12001240</v>
      </c>
      <c r="AN52" s="321">
        <v>21361</v>
      </c>
      <c r="AO52" s="322">
        <v>-31.5</v>
      </c>
      <c r="AP52" s="323">
        <v>26807</v>
      </c>
      <c r="AQ52" s="324">
        <v>1.8</v>
      </c>
      <c r="AR52" s="325">
        <v>-33.299999999999997</v>
      </c>
    </row>
    <row r="53" spans="1:44" ht="13.2" x14ac:dyDescent="0.2">
      <c r="A53" s="247"/>
      <c r="AK53" s="303" t="s">
        <v>522</v>
      </c>
      <c r="AL53" s="304"/>
      <c r="AM53" s="312">
        <v>31611375</v>
      </c>
      <c r="AN53" s="313">
        <v>56272</v>
      </c>
      <c r="AO53" s="314">
        <v>64.5</v>
      </c>
      <c r="AP53" s="315">
        <v>48105</v>
      </c>
      <c r="AQ53" s="316">
        <v>-7.8</v>
      </c>
      <c r="AR53" s="317">
        <v>72.3</v>
      </c>
    </row>
    <row r="54" spans="1:44" ht="13.2" x14ac:dyDescent="0.2">
      <c r="A54" s="247"/>
      <c r="AK54" s="318"/>
      <c r="AL54" s="319" t="s">
        <v>521</v>
      </c>
      <c r="AM54" s="320">
        <v>13989609</v>
      </c>
      <c r="AN54" s="321">
        <v>24903</v>
      </c>
      <c r="AO54" s="322">
        <v>16.600000000000001</v>
      </c>
      <c r="AP54" s="323">
        <v>24072</v>
      </c>
      <c r="AQ54" s="324">
        <v>-10.199999999999999</v>
      </c>
      <c r="AR54" s="325">
        <v>26.8</v>
      </c>
    </row>
    <row r="55" spans="1:44" ht="13.2" x14ac:dyDescent="0.2">
      <c r="A55" s="247"/>
      <c r="AK55" s="303" t="s">
        <v>523</v>
      </c>
      <c r="AL55" s="304"/>
      <c r="AM55" s="312">
        <v>18480860</v>
      </c>
      <c r="AN55" s="313">
        <v>32876</v>
      </c>
      <c r="AO55" s="314">
        <v>-41.6</v>
      </c>
      <c r="AP55" s="315">
        <v>47446</v>
      </c>
      <c r="AQ55" s="316">
        <v>-1.4</v>
      </c>
      <c r="AR55" s="317">
        <v>-40.200000000000003</v>
      </c>
    </row>
    <row r="56" spans="1:44" ht="13.2" x14ac:dyDescent="0.2">
      <c r="A56" s="247"/>
      <c r="AK56" s="318"/>
      <c r="AL56" s="319" t="s">
        <v>521</v>
      </c>
      <c r="AM56" s="320">
        <v>12083329</v>
      </c>
      <c r="AN56" s="321">
        <v>21495</v>
      </c>
      <c r="AO56" s="322">
        <v>-13.7</v>
      </c>
      <c r="AP56" s="323">
        <v>24371</v>
      </c>
      <c r="AQ56" s="324">
        <v>1.2</v>
      </c>
      <c r="AR56" s="325">
        <v>-14.9</v>
      </c>
    </row>
    <row r="57" spans="1:44" ht="13.2" x14ac:dyDescent="0.2">
      <c r="A57" s="247"/>
      <c r="AK57" s="303" t="s">
        <v>524</v>
      </c>
      <c r="AL57" s="304"/>
      <c r="AM57" s="312">
        <v>18828292</v>
      </c>
      <c r="AN57" s="313">
        <v>33580</v>
      </c>
      <c r="AO57" s="314">
        <v>2.1</v>
      </c>
      <c r="AP57" s="315">
        <v>48387</v>
      </c>
      <c r="AQ57" s="316">
        <v>2</v>
      </c>
      <c r="AR57" s="317">
        <v>0.1</v>
      </c>
    </row>
    <row r="58" spans="1:44" ht="13.2" x14ac:dyDescent="0.2">
      <c r="A58" s="247"/>
      <c r="AK58" s="318"/>
      <c r="AL58" s="319" t="s">
        <v>521</v>
      </c>
      <c r="AM58" s="320">
        <v>14244878</v>
      </c>
      <c r="AN58" s="321">
        <v>25406</v>
      </c>
      <c r="AO58" s="322">
        <v>18.2</v>
      </c>
      <c r="AP58" s="323">
        <v>25592</v>
      </c>
      <c r="AQ58" s="324">
        <v>5</v>
      </c>
      <c r="AR58" s="325">
        <v>13.2</v>
      </c>
    </row>
    <row r="59" spans="1:44" ht="13.2" x14ac:dyDescent="0.2">
      <c r="A59" s="247"/>
      <c r="AK59" s="303" t="s">
        <v>525</v>
      </c>
      <c r="AL59" s="304"/>
      <c r="AM59" s="312">
        <v>21953621</v>
      </c>
      <c r="AN59" s="313">
        <v>39267</v>
      </c>
      <c r="AO59" s="314">
        <v>16.899999999999999</v>
      </c>
      <c r="AP59" s="315">
        <v>49684</v>
      </c>
      <c r="AQ59" s="316">
        <v>2.7</v>
      </c>
      <c r="AR59" s="317">
        <v>14.2</v>
      </c>
    </row>
    <row r="60" spans="1:44" ht="13.2" x14ac:dyDescent="0.2">
      <c r="A60" s="247"/>
      <c r="AK60" s="318"/>
      <c r="AL60" s="319" t="s">
        <v>521</v>
      </c>
      <c r="AM60" s="320">
        <v>18897972</v>
      </c>
      <c r="AN60" s="321">
        <v>33802</v>
      </c>
      <c r="AO60" s="322">
        <v>33</v>
      </c>
      <c r="AP60" s="323">
        <v>28303</v>
      </c>
      <c r="AQ60" s="324">
        <v>10.6</v>
      </c>
      <c r="AR60" s="325">
        <v>22.4</v>
      </c>
    </row>
    <row r="61" spans="1:44" ht="13.2" x14ac:dyDescent="0.2">
      <c r="A61" s="247"/>
      <c r="AK61" s="303" t="s">
        <v>526</v>
      </c>
      <c r="AL61" s="326"/>
      <c r="AM61" s="312">
        <v>22019167</v>
      </c>
      <c r="AN61" s="313">
        <v>39242</v>
      </c>
      <c r="AO61" s="314">
        <v>4.0999999999999996</v>
      </c>
      <c r="AP61" s="315">
        <v>49163</v>
      </c>
      <c r="AQ61" s="327">
        <v>-0.8</v>
      </c>
      <c r="AR61" s="317">
        <v>4.9000000000000004</v>
      </c>
    </row>
    <row r="62" spans="1:44" ht="13.2" x14ac:dyDescent="0.2">
      <c r="A62" s="247"/>
      <c r="AK62" s="318"/>
      <c r="AL62" s="319" t="s">
        <v>521</v>
      </c>
      <c r="AM62" s="320">
        <v>14243406</v>
      </c>
      <c r="AN62" s="321">
        <v>25393</v>
      </c>
      <c r="AO62" s="322">
        <v>4.5</v>
      </c>
      <c r="AP62" s="323">
        <v>25829</v>
      </c>
      <c r="AQ62" s="324">
        <v>1.7</v>
      </c>
      <c r="AR62" s="325">
        <v>2.8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ZpF4U1vmT9xWQGjf61mArcITw8GXqdbcLPvAXJFcqq1KQnFyndAjnasYTjxF78LQkM7n+sPWCfAHo2oD+WjSHw==" saltValue="aWUEOZjXA0w5rErGZVOFC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478</v>
      </c>
    </row>
    <row r="121" spans="125:125" ht="13.5" hidden="1" customHeight="1" x14ac:dyDescent="0.2">
      <c r="DU121" s="241"/>
    </row>
  </sheetData>
  <sheetProtection algorithmName="SHA-512" hashValue="5KdgA8r0nQGYRU4oLt7YyE1mblXU2kJ087EYTwXvhIJyEbOZlbdaZ71Np1x2txpjGvnz0egUdCJ5IAQaBYhkmw==" saltValue="j3K7xeIFb9kmbyNM63iw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478</v>
      </c>
    </row>
  </sheetData>
  <sheetProtection algorithmName="SHA-512" hashValue="OO0UeURnvvxqiD5G6XuZFrDDIyveWxTKe32sMEcJbHTal82NO/Q8YKL/yj/i0O6Veu17Ly1cLnOxlEt4dKGZdQ==" saltValue="VmvuwqzDnZoChSmhY90s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26" t="s">
        <v>3</v>
      </c>
      <c r="D47" s="1126"/>
      <c r="E47" s="1127"/>
      <c r="F47" s="11">
        <v>9.9</v>
      </c>
      <c r="G47" s="12">
        <v>12.9</v>
      </c>
      <c r="H47" s="12">
        <v>17.41</v>
      </c>
      <c r="I47" s="12">
        <v>21.28</v>
      </c>
      <c r="J47" s="13">
        <v>23.74</v>
      </c>
    </row>
    <row r="48" spans="2:10" ht="57.75" customHeight="1" x14ac:dyDescent="0.2">
      <c r="B48" s="14"/>
      <c r="C48" s="1128" t="s">
        <v>4</v>
      </c>
      <c r="D48" s="1128"/>
      <c r="E48" s="1129"/>
      <c r="F48" s="15">
        <v>5.58</v>
      </c>
      <c r="G48" s="16">
        <v>6.52</v>
      </c>
      <c r="H48" s="16">
        <v>5.31</v>
      </c>
      <c r="I48" s="16">
        <v>5.7</v>
      </c>
      <c r="J48" s="17">
        <v>3.47</v>
      </c>
    </row>
    <row r="49" spans="2:10" ht="57.75" customHeight="1" thickBot="1" x14ac:dyDescent="0.25">
      <c r="B49" s="18"/>
      <c r="C49" s="1130" t="s">
        <v>5</v>
      </c>
      <c r="D49" s="1130"/>
      <c r="E49" s="1131"/>
      <c r="F49" s="19">
        <v>4.34</v>
      </c>
      <c r="G49" s="20">
        <v>4.62</v>
      </c>
      <c r="H49" s="20">
        <v>2.97</v>
      </c>
      <c r="I49" s="20">
        <v>4.8099999999999996</v>
      </c>
      <c r="J49" s="21">
        <v>1.05</v>
      </c>
    </row>
    <row r="50" spans="2:10" ht="13.2" x14ac:dyDescent="0.2"/>
  </sheetData>
  <sheetProtection algorithmName="SHA-512" hashValue="bDGV9Hk2rIvgKTovAe/mYJQ7Ngy1EIJo4VebTIw7q0GBgO9TksOW+V4+5MWeqdxEYp/MtA64jBxQnYU97HuBcA==" saltValue="+r6BNvPmvTiIsSqSfOdTB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戸島　佑穂</cp:lastModifiedBy>
  <cp:lastPrinted>2026-03-13T00:36:36Z</cp:lastPrinted>
  <dcterms:created xsi:type="dcterms:W3CDTF">2026-02-23T05:52:30Z</dcterms:created>
  <dcterms:modified xsi:type="dcterms:W3CDTF">2026-03-30T00:40:34Z</dcterms:modified>
  <cp:category/>
</cp:coreProperties>
</file>