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CD040D37-EAAA-4458-86E8-5F0E849C76F3}"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W36" i="10"/>
  <c r="BW37" i="10" s="1"/>
  <c r="BW38" i="10" s="1"/>
  <c r="BE36" i="10"/>
  <c r="AM36" i="10"/>
  <c r="C36" i="10"/>
  <c r="BE35" i="10"/>
  <c r="AM35" i="10"/>
  <c r="C35" i="10"/>
  <c r="CO34" i="10"/>
  <c r="CO35" i="10" s="1"/>
  <c r="CO36" i="10" s="1"/>
  <c r="BW34" i="10"/>
  <c r="BW35"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<sst xmlns="http://schemas.openxmlformats.org/spreadsheetml/2006/main" count="1127" uniqueCount="555">
  <si>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</si>
  <si>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</si>
  <si>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</si>
  <si>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</si>
  <si>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</si>
  <si>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</si>
  <si>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</si>
  <si>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</si>
  <si>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</si>
  <si>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</si>
  <si>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</si>
  <si>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</si>
  <si>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</si>
  <si>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</si>
  <si>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</si>
  <si>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</si>
  <si>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</si>
  <si>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</si>
  <si>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</si>
  <si>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</si>
  <si>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</si>
  <si>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</si>
  <si>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</si>
  <si>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</si>
  <si>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</si>
  <si>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</si>
  <si>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</si>
  <si>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</si>
  <si>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</si>
  <si>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</si>
  <si>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</si>
  <si>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</si>
  <si>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</si>
  <si>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</si>
  <si>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</si>
  <si>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</si>
  <si>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</si>
  <si>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</si>
  <si>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</si>
  <si>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</si>
  <si>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</si>
  <si>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</si>
  <si>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</si>
  <si>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</si>
  <si>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</si>
  <si>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</si>
  <si>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</si>
  <si>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</si>
  <si>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</si>
  <si>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</si>
  <si>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</si>
  <si>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</si>
  <si>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</si>
  <si>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</si>
  <si>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</si>
  <si>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</si>
  <si>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</si>
  <si>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</si>
  <si>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</si>
  <si>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</si>
  <si>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</si>
  <si>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</si>
  <si>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</si>
  <si>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</si>
  <si>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</si>
  <si>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</si>
  <si>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</si>
  <si>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</si>
  <si>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</si>
  <si>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</si>
  <si>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</si>
  <si>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</si>
  <si>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</si>
  <si>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</si>
  <si>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</si>
  <si>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</si>
  <si>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</si>
  <si>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</si>
  <si>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</si>
  <si>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</si>
  <si>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</si>
  <si>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</si>
  <si>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</si>
  <si>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</si>
  <si>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</si>
  <si>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</si>
  <si>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</si>
  <si>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</si>
  <si>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</si>
  <si>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</si>
  <si>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</si>
  <si>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</si>
  <si>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</si>
  <si>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</si>
  <si>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</si>
  <si>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</si>
  <si>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</si>
  <si>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</si>
  <si>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</si>
  <si>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</si>
  <si>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</si>
  <si>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</si>
  <si>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</si>
  <si>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</si>
  <si>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</si>
  <si>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</si>
  <si>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</si>
  <si>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</si>
  <si>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</si>
  <si>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</si>
  <si>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</si>
  <si>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</si>
  <si>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</si>
  <si>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</si>
  <si>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</si>
  <si>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</si>
  <si>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</si>
  <si>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</si>
  <si>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</si>
  <si>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</si>
  <si>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</si>
  <si>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</si>
  <si>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</si>
  <si>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</si>
  <si>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</si>
  <si>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</si>
  <si>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</si>
  <si>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</si>
  <si>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</si>
  <si>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</si>
  <si>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</si>
  <si>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</si>
  <si>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</si>
  <si>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</si>
  <si>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</si>
  <si>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</si>
  <si>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</si>
  <si>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</si>
  <si>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</si>
  <si>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</si>
  <si>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</si>
  <si>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</si>
  <si>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</si>
  <si>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</si>
  <si>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</si>
  <si>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</si>
  <si>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</si>
  <si>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</si>
  <si>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</si>
  <si>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</si>
  <si>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</si>
  <si>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</si>
  <si>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</si>
  <si>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</si>
  <si>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</si>
  <si>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</si>
  <si>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</si>
  <si>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</si>
  <si>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</si>
  <si>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</si>
  <si>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</si>
  <si>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</si>
  <si>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</si>
  <si>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</si>
  <si>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</si>
  <si>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</si>
  <si>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</si>
  <si>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</si>
  <si>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</si>
  <si>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</si>
  <si>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</si>
  <si>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</si>
  <si>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</si>
  <si>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</si>
  <si>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</si>
  <si>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</si>
  <si>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</si>
  <si>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</si>
  <si>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</si>
  <si>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</si>
  <si>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</si>
  <si>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</si>
  <si>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</si>
  <si>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</si>
  <si>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</si>
  <si>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</si>
  <si>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</si>
  <si>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</si>
  <si>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</si>
  <si>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</si>
  <si>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</si>
  <si>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</si>
  <si>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</si>
  <si>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</si>
  <si>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</si>
  <si>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</si>
  <si>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</si>
  <si>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</si>
  <si>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</si>
  <si>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</si>
  <si>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</si>
  <si>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</si>
  <si>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</si>
  <si>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東京都江東区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</si>
  <si>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</si>
  <si>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</si>
  <si>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</si>
  <si>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</si>
  <si>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</si>
  <si>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</si>
  <si>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</si>
  <si>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</si>
  <si>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</si>
  <si>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</si>
  <si>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</si>
  <si>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</si>
  <si>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</si>
  <si>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</si>
  <si>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</si>
  <si>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</si>
  <si>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</si>
  <si>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</si>
  <si>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</si>
  <si>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</si>
  <si>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</si>
  <si>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</si>
  <si>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</si>
  <si>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</si>
  <si>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</si>
  <si>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</si>
  <si>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</si>
  <si>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</si>
  <si>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</si>
  <si>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</si>
  <si>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</si>
  <si>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</si>
  <si>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</si>
  <si>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</si>
  <si>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</si>
  <si>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</si>
  <si>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</si>
  <si>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</si>
  <si>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</si>
  <si>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</si>
  <si>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</si>
  <si>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</si>
  <si>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</si>
  <si>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</si>
  <si>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</si>
  <si>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</si>
  <si>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</si>
  <si>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</si>
  <si>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</si>
  <si>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</si>
  <si>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</si>
  <si>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</si>
  <si>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</si>
  <si>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</si>
  <si>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</si>
  <si>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</si>
  <si>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</si>
  <si>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</si>
  <si>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</si>
  <si>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</si>
  <si>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</si>
  <si>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</si>
  <si>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</si>
  <si>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</si>
  <si>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</si>
  <si>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</si>
  <si>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</si>
  <si>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</si>
  <si>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</si>
  <si>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</si>
  <si>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</si>
  <si>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</si>
  <si>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</si>
  <si>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</si>
  <si>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</si>
  <si>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</si>
  <si>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</si>
  <si>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</si>
  <si>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</si>
  <si>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</si>
  <si>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</si>
  <si>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</si>
  <si>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</si>
  <si>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</si>
  <si>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</si>
  <si>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</si>
  <si>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</si>
  <si>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</si>
  <si>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</si>
  <si>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</si>
  <si>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</si>
  <si>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</si>
  <si>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</si>
  <si>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</si>
  <si>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</si>
  <si>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</si>
  <si>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</si>
  <si>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</si>
  <si>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</si>
  <si>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</si>
  <si>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</si>
  <si>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</si>
  <si>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</si>
  <si>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</si>
  <si>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</si>
  <si>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</si>
  <si>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</si>
  <si>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</si>
  <si>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</si>
  <si>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</si>
  <si>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</si>
  <si>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</si>
  <si>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</si>
  <si>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</si>
  <si>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</si>
  <si>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</si>
  <si>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</si>
  <si>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</si>
  <si>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</si>
  <si>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</si>
  <si>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</si>
  <si>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</si>
  <si>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</si>
  <si>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</si>
  <si>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</si>
  <si>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</si>
  <si>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</si>
  <si>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</si>
  <si>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</si>
  <si>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</si>
  <si>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</si>
  <si>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</si>
  <si>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</si>
  <si>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</si>
  <si>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</si>
  <si>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</si>
  <si>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</si>
  <si>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</si>
  <si>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</si>
  <si>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</si>
  <si>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</si>
  <si>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</si>
  <si>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</si>
  <si>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</si>
  <si>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</si>
  <si>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</si>
  <si>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</si>
  <si>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</si>
  <si>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</si>
  <si>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</si>
  <si>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東京都江東区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</si>
  <si>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</si>
  <si>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</si>
  <si>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</si>
  <si>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</si>
  <si>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</si>
  <si>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</si>
  <si>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</si>
  <si>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</si>
  <si>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</si>
  <si>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</si>
  <si>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</si>
  <si>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</si>
  <si>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</si>
  <si>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</si>
  <si>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</si>
  <si>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</si>
  <si>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</si>
  <si>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</si>
  <si>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</si>
  <si>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</si>
  <si>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</si>
  <si>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</si>
  <si>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</si>
  <si>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</si>
  <si>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</si>
  <si>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</si>
  <si>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</si>
  <si>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</si>
  <si>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</si>
  <si>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</si>
  <si>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</si>
  <si>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</si>
  <si>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</si>
  <si>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</si>
  <si>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</si>
  <si>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</si>
  <si>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</si>
  <si>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</si>
  <si>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</si>
  <si>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</si>
  <si>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</si>
  <si>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</si>
  <si>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</si>
  <si>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</si>
  <si>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</si>
  <si>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</si>
  <si>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</si>
  <si>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</si>
  <si>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</si>
  <si>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</si>
  <si>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</si>
  <si>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</si>
  <si>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</si>
  <si>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</si>
  <si>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</si>
  <si>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</si>
  <si>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</si>
  <si>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</si>
  <si>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</si>
  <si>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</si>
  <si>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</si>
  <si>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</si>
  <si>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</si>
  <si>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</si>
  <si>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</si>
  <si>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</si>
  <si>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</si>
  <si>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</si>
  <si>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</si>
  <si>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</si>
  <si>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</si>
  <si>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</si>
  <si>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</si>
  <si>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</si>
  <si>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</si>
  <si>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</si>
  <si>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</si>
  <si>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</si>
  <si>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</si>
  <si>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</si>
  <si>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</si>
  <si>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</si>
  <si>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</si>
  <si>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</si>
  <si>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</si>
  <si>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</si>
  <si>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</si>
  <si>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</si>
  <si>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</si>
  <si>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</si>
  <si>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</si>
  <si>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</si>
  <si>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</si>
  <si>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</si>
  <si>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</si>
  <si>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</si>
  <si>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</si>
  <si>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</si>
  <si>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</si>
  <si>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</si>
  <si>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</si>
  <si>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</si>
  <si>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</si>
  <si>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</si>
  <si>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</si>
  <si>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</si>
  <si>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</si>
  <si>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</si>
  <si>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</si>
  <si>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</si>
  <si>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</si>
  <si>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</si>
  <si>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</si>
  <si>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</si>
  <si>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</si>
  <si>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</si>
  <si>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</si>
  <si>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</si>
  <si>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</si>
  <si>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</si>
  <si>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</si>
  <si>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</si>
  <si>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</si>
  <si>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</si>
  <si>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</si>
  <si>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</si>
  <si>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</si>
  <si>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</si>
  <si>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</si>
  <si>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</si>
  <si>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</si>
  <si>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</si>
  <si>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</si>
  <si>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</si>
  <si>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</si>
  <si>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</si>
  <si>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</si>
  <si>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</si>
  <si>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</si>
  <si>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</si>
  <si>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</si>
  <si>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</si>
  <si>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</si>
  <si>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</si>
  <si>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</si>
  <si>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</si>
  <si>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</si>
  <si>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</si>
  <si>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</si>
  <si>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</si>
  <si>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</si>
  <si>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</si>
  <si>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</si>
  <si>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</si>
  <si>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</si>
  <si>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</si>
  <si>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</si>
  <si>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</si>
  <si>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</si>
  <si>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</si>
  <si>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</si>
  <si>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</si>
  <si>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</si>
  <si>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</si>
  <si>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</si>
  <si>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</si>
  <si>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</si>
  <si>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</si>
  <si>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</si>
  <si>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</si>
  <si>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</si>
  <si>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0.45</t>
  </si>
  <si>
    <t>一般会計</t>
  </si>
  <si>
    <t>国民健康保険会計</t>
  </si>
  <si>
    <t>介護保険会計</t>
  </si>
  <si>
    <t>後期高齢者医療会計</t>
  </si>
  <si>
    <t>その他会計（赤字）</t>
  </si>
  <si>
    <t>その他会計（黒字）</t>
  </si>
  <si>
    <t>R02</t>
    <phoneticPr fontId="5"/>
  </si>
  <si>
    <t>R03</t>
    <phoneticPr fontId="5"/>
  </si>
  <si>
    <t>R04</t>
    <phoneticPr fontId="5"/>
  </si>
  <si>
    <t>R05</t>
    <phoneticPr fontId="5"/>
  </si>
  <si>
    <t>R06</t>
    <phoneticPr fontId="5"/>
  </si>
  <si>
    <t>-</t>
    <phoneticPr fontId="2"/>
  </si>
  <si>
    <t>法適用</t>
    <rPh sb="0" eb="1">
      <t>ホウ</t>
    </rPh>
    <rPh sb="1" eb="3">
      <t>テキヨウ</t>
    </rPh>
    <phoneticPr fontId="6"/>
  </si>
  <si>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</si>
  <si>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</si>
  <si>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</si>
  <si>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</si>
  <si>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</si>
  <si>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江東区文化コミュニティ財団</t>
    <rPh sb="0" eb="3">
      <t>コウトウク</t>
    </rPh>
    <rPh sb="3" eb="5">
      <t>ブンカ</t>
    </rPh>
    <rPh sb="11" eb="13">
      <t>ザイダン</t>
    </rPh>
    <phoneticPr fontId="2"/>
  </si>
  <si>
    <t>江東区健康スポーツ公社</t>
    <rPh sb="0" eb="3">
      <t>コウトウク</t>
    </rPh>
    <rPh sb="3" eb="5">
      <t>ケンコウ</t>
    </rPh>
    <rPh sb="9" eb="11">
      <t>コウシャ</t>
    </rPh>
    <phoneticPr fontId="2"/>
  </si>
  <si>
    <t>江東区土地開発公社</t>
    <rPh sb="0" eb="3">
      <t>コウトウク</t>
    </rPh>
    <rPh sb="3" eb="7">
      <t>トチカイハツ</t>
    </rPh>
    <rPh sb="7" eb="9">
      <t>コウシャ</t>
    </rPh>
    <phoneticPr fontId="2"/>
  </si>
  <si>
    <t>〇</t>
    <phoneticPr fontId="2"/>
  </si>
  <si>
    <t>-</t>
    <phoneticPr fontId="2"/>
  </si>
  <si>
    <t>公共施設建設基金</t>
    <rPh sb="0" eb="4">
      <t>コウキョウシセツ</t>
    </rPh>
    <rPh sb="4" eb="6">
      <t>ケンセツ</t>
    </rPh>
    <rPh sb="6" eb="8">
      <t>キキン</t>
    </rPh>
    <phoneticPr fontId="5"/>
  </si>
  <si>
    <t>学校施設改築等基金</t>
    <rPh sb="0" eb="4">
      <t>ガッコウシセツ</t>
    </rPh>
    <rPh sb="4" eb="7">
      <t>カイチクトウ</t>
    </rPh>
    <rPh sb="7" eb="9">
      <t>キキン</t>
    </rPh>
    <phoneticPr fontId="38"/>
  </si>
  <si>
    <t>地下鉄8号線建設等基金</t>
    <rPh sb="0" eb="3">
      <t>チカテツ</t>
    </rPh>
    <rPh sb="4" eb="6">
      <t>ゴウセン</t>
    </rPh>
    <rPh sb="6" eb="9">
      <t>ケンセツトウ</t>
    </rPh>
    <rPh sb="9" eb="11">
      <t>キキン</t>
    </rPh>
    <phoneticPr fontId="38"/>
  </si>
  <si>
    <t>防災基金</t>
    <rPh sb="0" eb="4">
      <t>ボウサイキキン</t>
    </rPh>
    <phoneticPr fontId="38"/>
  </si>
  <si>
    <t>エコ・リサイクル基金</t>
    <rPh sb="8" eb="10">
      <t>キキン</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</si>
</sst>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1620-4C9E-B70C-8E2E5A854A7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30776</c:v>
                </c:pt>
                <c:pt idx="1">
                  <c:v>36683</c:v>
                </c:pt>
                <c:pt idx="2">
                  <c:v>33983</c:v>
                </c:pt>
                <c:pt idx="3">
                  <c:v>32368</c:v>
                </c:pt>
                <c:pt idx="4">
                  <c:v>52115</c:v>
                </c:pt>
              </c:numCache>
            </c:numRef>
          </c:val>
          <c:smooth val="0"/>
          <c:extLst>
            <c:ext xmlns:c16="http://schemas.microsoft.com/office/drawing/2014/chart" uri="{C3380CC4-5D6E-409C-BE32-E72D297353CC}">
              <c16:uniqueId val="{00000001-1620-4C9E-B70C-8E2E5A854A7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4.47</c:v>
                </c:pt>
                <c:pt idx="1">
                  <c:v>8.4600000000000009</c:v>
                </c:pt>
                <c:pt idx="2">
                  <c:v>5.87</c:v>
                </c:pt>
                <c:pt idx="3">
                  <c:v>5.0199999999999996</c:v>
                </c:pt>
                <c:pt idx="4">
                  <c:v>5.01</c:v>
                </c:pt>
              </c:numCache>
            </c:numRef>
          </c:val>
          <c:extLst>
            <c:ext xmlns:c16="http://schemas.microsoft.com/office/drawing/2014/chart" uri="{C3380CC4-5D6E-409C-BE32-E72D297353CC}">
              <c16:uniqueId val="{00000000-3FB1-423C-941E-245B9F246B6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26.83</c:v>
                </c:pt>
                <c:pt idx="1">
                  <c:v>28.89</c:v>
                </c:pt>
                <c:pt idx="2">
                  <c:v>31.6</c:v>
                </c:pt>
                <c:pt idx="3">
                  <c:v>31.8</c:v>
                </c:pt>
                <c:pt idx="4">
                  <c:v>28.97</c:v>
                </c:pt>
              </c:numCache>
            </c:numRef>
          </c:val>
          <c:extLst>
            <c:ext xmlns:c16="http://schemas.microsoft.com/office/drawing/2014/chart" uri="{C3380CC4-5D6E-409C-BE32-E72D297353CC}">
              <c16:uniqueId val="{00000001-3FB1-423C-941E-245B9F246B6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3.29</c:v>
                </c:pt>
                <c:pt idx="1">
                  <c:v>6.78</c:v>
                </c:pt>
                <c:pt idx="2">
                  <c:v>1.68</c:v>
                </c:pt>
                <c:pt idx="3">
                  <c:v>1.62</c:v>
                </c:pt>
                <c:pt idx="4">
                  <c:v>-0.45</c:v>
                </c:pt>
              </c:numCache>
            </c:numRef>
          </c:val>
          <c:smooth val="0"/>
          <c:extLst>
            <c:ext xmlns:c16="http://schemas.microsoft.com/office/drawing/2014/chart" uri="{C3380CC4-5D6E-409C-BE32-E72D297353CC}">
              <c16:uniqueId val="{00000002-3FB1-423C-941E-245B9F246B6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3A5-485C-94DC-2415C2E969D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3A5-485C-94DC-2415C2E969D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3A5-485C-94DC-2415C2E969D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3A5-485C-94DC-2415C2E969D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3A5-485C-94DC-2415C2E969DD}"/>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3A5-485C-94DC-2415C2E969DD}"/>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0.14000000000000001</c:v>
                </c:pt>
                <c:pt idx="2">
                  <c:v>#N/A</c:v>
                </c:pt>
                <c:pt idx="3">
                  <c:v>0.11</c:v>
                </c:pt>
                <c:pt idx="4">
                  <c:v>#N/A</c:v>
                </c:pt>
                <c:pt idx="5">
                  <c:v>0.14000000000000001</c:v>
                </c:pt>
                <c:pt idx="6">
                  <c:v>#N/A</c:v>
                </c:pt>
                <c:pt idx="7">
                  <c:v>0.1</c:v>
                </c:pt>
                <c:pt idx="8">
                  <c:v>#N/A</c:v>
                </c:pt>
                <c:pt idx="9">
                  <c:v>0.09</c:v>
                </c:pt>
              </c:numCache>
            </c:numRef>
          </c:val>
          <c:extLst>
            <c:ext xmlns:c16="http://schemas.microsoft.com/office/drawing/2014/chart" uri="{C3380CC4-5D6E-409C-BE32-E72D297353CC}">
              <c16:uniqueId val="{00000006-33A5-485C-94DC-2415C2E969DD}"/>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0.67</c:v>
                </c:pt>
                <c:pt idx="2">
                  <c:v>#N/A</c:v>
                </c:pt>
                <c:pt idx="3">
                  <c:v>0.79</c:v>
                </c:pt>
                <c:pt idx="4">
                  <c:v>#N/A</c:v>
                </c:pt>
                <c:pt idx="5">
                  <c:v>0.7</c:v>
                </c:pt>
                <c:pt idx="6">
                  <c:v>#N/A</c:v>
                </c:pt>
                <c:pt idx="7">
                  <c:v>0.47</c:v>
                </c:pt>
                <c:pt idx="8">
                  <c:v>#N/A</c:v>
                </c:pt>
                <c:pt idx="9">
                  <c:v>0.48</c:v>
                </c:pt>
              </c:numCache>
            </c:numRef>
          </c:val>
          <c:extLst>
            <c:ext xmlns:c16="http://schemas.microsoft.com/office/drawing/2014/chart" uri="{C3380CC4-5D6E-409C-BE32-E72D297353CC}">
              <c16:uniqueId val="{00000007-33A5-485C-94DC-2415C2E969DD}"/>
            </c:ext>
          </c:extLst>
        </c:ser>
        <c:ser>
          <c:idx val="8"/>
          <c:order val="8"/>
          <c:tx>
            <c:strRef>
              <c:f>データシート!$A$35</c:f>
              <c:strCache>
                <c:ptCount val="1"/>
                <c:pt idx="0">
                  <c:v>国民健康保険会計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1.46</c:v>
                </c:pt>
                <c:pt idx="2">
                  <c:v>#N/A</c:v>
                </c:pt>
                <c:pt idx="3">
                  <c:v>1.17</c:v>
                </c:pt>
                <c:pt idx="4">
                  <c:v>#N/A</c:v>
                </c:pt>
                <c:pt idx="5">
                  <c:v>1.08</c:v>
                </c:pt>
                <c:pt idx="6">
                  <c:v>#N/A</c:v>
                </c:pt>
                <c:pt idx="7">
                  <c:v>1.04</c:v>
                </c:pt>
                <c:pt idx="8">
                  <c:v>#N/A</c:v>
                </c:pt>
                <c:pt idx="9">
                  <c:v>0.84</c:v>
                </c:pt>
              </c:numCache>
            </c:numRef>
          </c:val>
          <c:extLst>
            <c:ext xmlns:c16="http://schemas.microsoft.com/office/drawing/2014/chart" uri="{C3380CC4-5D6E-409C-BE32-E72D297353CC}">
              <c16:uniqueId val="{00000008-33A5-485C-94DC-2415C2E969D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4.47</c:v>
                </c:pt>
                <c:pt idx="2">
                  <c:v>#N/A</c:v>
                </c:pt>
                <c:pt idx="3">
                  <c:v>8.4600000000000009</c:v>
                </c:pt>
                <c:pt idx="4">
                  <c:v>#N/A</c:v>
                </c:pt>
                <c:pt idx="5">
                  <c:v>5.87</c:v>
                </c:pt>
                <c:pt idx="6">
                  <c:v>#N/A</c:v>
                </c:pt>
                <c:pt idx="7">
                  <c:v>5.0199999999999996</c:v>
                </c:pt>
                <c:pt idx="8">
                  <c:v>#N/A</c:v>
                </c:pt>
                <c:pt idx="9">
                  <c:v>5.01</c:v>
                </c:pt>
              </c:numCache>
            </c:numRef>
          </c:val>
          <c:extLst>
            <c:ext xmlns:c16="http://schemas.microsoft.com/office/drawing/2014/chart" uri="{C3380CC4-5D6E-409C-BE32-E72D297353CC}">
              <c16:uniqueId val="{00000009-33A5-485C-94DC-2415C2E969D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6780</c:v>
                </c:pt>
                <c:pt idx="5">
                  <c:v>6560</c:v>
                </c:pt>
                <c:pt idx="8">
                  <c:v>6050</c:v>
                </c:pt>
                <c:pt idx="11">
                  <c:v>5520</c:v>
                </c:pt>
                <c:pt idx="14">
                  <c:v>4521</c:v>
                </c:pt>
              </c:numCache>
            </c:numRef>
          </c:val>
          <c:extLst>
            <c:ext xmlns:c16="http://schemas.microsoft.com/office/drawing/2014/chart" uri="{C3380CC4-5D6E-409C-BE32-E72D297353CC}">
              <c16:uniqueId val="{00000000-8D07-47DD-B680-CF962FB870C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D07-47DD-B680-CF962FB870C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53</c:v>
                </c:pt>
                <c:pt idx="3">
                  <c:v>20</c:v>
                </c:pt>
                <c:pt idx="6">
                  <c:v>17</c:v>
                </c:pt>
                <c:pt idx="9">
                  <c:v>15</c:v>
                </c:pt>
                <c:pt idx="12">
                  <c:v>14</c:v>
                </c:pt>
              </c:numCache>
            </c:numRef>
          </c:val>
          <c:extLst>
            <c:ext xmlns:c16="http://schemas.microsoft.com/office/drawing/2014/chart" uri="{C3380CC4-5D6E-409C-BE32-E72D297353CC}">
              <c16:uniqueId val="{00000002-8D07-47DD-B680-CF962FB870C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140</c:v>
                </c:pt>
                <c:pt idx="3">
                  <c:v>142</c:v>
                </c:pt>
                <c:pt idx="6">
                  <c:v>139</c:v>
                </c:pt>
                <c:pt idx="9">
                  <c:v>174</c:v>
                </c:pt>
                <c:pt idx="12">
                  <c:v>268</c:v>
                </c:pt>
              </c:numCache>
            </c:numRef>
          </c:val>
          <c:extLst>
            <c:ext xmlns:c16="http://schemas.microsoft.com/office/drawing/2014/chart" uri="{C3380CC4-5D6E-409C-BE32-E72D297353CC}">
              <c16:uniqueId val="{00000003-8D07-47DD-B680-CF962FB870C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D07-47DD-B680-CF962FB870C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56</c:v>
                </c:pt>
                <c:pt idx="3">
                  <c:v>53</c:v>
                </c:pt>
                <c:pt idx="6">
                  <c:v>16</c:v>
                </c:pt>
                <c:pt idx="9">
                  <c:v>0</c:v>
                </c:pt>
                <c:pt idx="12">
                  <c:v>0</c:v>
                </c:pt>
              </c:numCache>
            </c:numRef>
          </c:val>
          <c:extLst>
            <c:ext xmlns:c16="http://schemas.microsoft.com/office/drawing/2014/chart" uri="{C3380CC4-5D6E-409C-BE32-E72D297353CC}">
              <c16:uniqueId val="{00000005-8D07-47DD-B680-CF962FB870C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D07-47DD-B680-CF962FB870C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2192</c:v>
                </c:pt>
                <c:pt idx="3">
                  <c:v>2196</c:v>
                </c:pt>
                <c:pt idx="6">
                  <c:v>2134</c:v>
                </c:pt>
                <c:pt idx="9">
                  <c:v>2159</c:v>
                </c:pt>
                <c:pt idx="12">
                  <c:v>1994</c:v>
                </c:pt>
              </c:numCache>
            </c:numRef>
          </c:val>
          <c:extLst>
            <c:ext xmlns:c16="http://schemas.microsoft.com/office/drawing/2014/chart" uri="{C3380CC4-5D6E-409C-BE32-E72D297353CC}">
              <c16:uniqueId val="{00000007-8D07-47DD-B680-CF962FB870C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-4339</c:v>
                </c:pt>
                <c:pt idx="2">
                  <c:v>#N/A</c:v>
                </c:pt>
                <c:pt idx="3">
                  <c:v>#N/A</c:v>
                </c:pt>
                <c:pt idx="4">
                  <c:v>-4149</c:v>
                </c:pt>
                <c:pt idx="5">
                  <c:v>#N/A</c:v>
                </c:pt>
                <c:pt idx="6">
                  <c:v>#N/A</c:v>
                </c:pt>
                <c:pt idx="7">
                  <c:v>-3744</c:v>
                </c:pt>
                <c:pt idx="8">
                  <c:v>#N/A</c:v>
                </c:pt>
                <c:pt idx="9">
                  <c:v>#N/A</c:v>
                </c:pt>
                <c:pt idx="10">
                  <c:v>-3172</c:v>
                </c:pt>
                <c:pt idx="11">
                  <c:v>#N/A</c:v>
                </c:pt>
                <c:pt idx="12">
                  <c:v>#N/A</c:v>
                </c:pt>
                <c:pt idx="13">
                  <c:v>-2245</c:v>
                </c:pt>
                <c:pt idx="14">
                  <c:v>#N/A</c:v>
                </c:pt>
              </c:numCache>
            </c:numRef>
          </c:val>
          <c:smooth val="0"/>
          <c:extLst>
            <c:ext xmlns:c16="http://schemas.microsoft.com/office/drawing/2014/chart" uri="{C3380CC4-5D6E-409C-BE32-E72D297353CC}">
              <c16:uniqueId val="{00000008-8D07-47DD-B680-CF962FB870C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55849</c:v>
                </c:pt>
                <c:pt idx="5">
                  <c:v>57065</c:v>
                </c:pt>
                <c:pt idx="8">
                  <c:v>53362</c:v>
                </c:pt>
                <c:pt idx="11">
                  <c:v>49353</c:v>
                </c:pt>
                <c:pt idx="14">
                  <c:v>48218</c:v>
                </c:pt>
              </c:numCache>
            </c:numRef>
          </c:val>
          <c:extLst>
            <c:ext xmlns:c16="http://schemas.microsoft.com/office/drawing/2014/chart" uri="{C3380CC4-5D6E-409C-BE32-E72D297353CC}">
              <c16:uniqueId val="{00000000-7954-4324-9B18-12166E87B66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c:v>
                </c:pt>
                <c:pt idx="5">
                  <c:v>4</c:v>
                </c:pt>
                <c:pt idx="8">
                  <c:v>4</c:v>
                </c:pt>
                <c:pt idx="11">
                  <c:v>8</c:v>
                </c:pt>
                <c:pt idx="14">
                  <c:v>2</c:v>
                </c:pt>
              </c:numCache>
            </c:numRef>
          </c:val>
          <c:extLst>
            <c:ext xmlns:c16="http://schemas.microsoft.com/office/drawing/2014/chart" uri="{C3380CC4-5D6E-409C-BE32-E72D297353CC}">
              <c16:uniqueId val="{00000001-7954-4324-9B18-12166E87B66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155266</c:v>
                </c:pt>
                <c:pt idx="5">
                  <c:v>166809</c:v>
                </c:pt>
                <c:pt idx="8">
                  <c:v>186055</c:v>
                </c:pt>
                <c:pt idx="11">
                  <c:v>196173</c:v>
                </c:pt>
                <c:pt idx="14">
                  <c:v>214658</c:v>
                </c:pt>
              </c:numCache>
            </c:numRef>
          </c:val>
          <c:extLst>
            <c:ext xmlns:c16="http://schemas.microsoft.com/office/drawing/2014/chart" uri="{C3380CC4-5D6E-409C-BE32-E72D297353CC}">
              <c16:uniqueId val="{00000002-7954-4324-9B18-12166E87B66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954-4324-9B18-12166E87B66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954-4324-9B18-12166E87B66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954-4324-9B18-12166E87B66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16485</c:v>
                </c:pt>
                <c:pt idx="3">
                  <c:v>15633</c:v>
                </c:pt>
                <c:pt idx="6">
                  <c:v>15754</c:v>
                </c:pt>
                <c:pt idx="9">
                  <c:v>15876</c:v>
                </c:pt>
                <c:pt idx="12">
                  <c:v>15294</c:v>
                </c:pt>
              </c:numCache>
            </c:numRef>
          </c:val>
          <c:extLst>
            <c:ext xmlns:c16="http://schemas.microsoft.com/office/drawing/2014/chart" uri="{C3380CC4-5D6E-409C-BE32-E72D297353CC}">
              <c16:uniqueId val="{00000006-7954-4324-9B18-12166E87B66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1734</c:v>
                </c:pt>
                <c:pt idx="3">
                  <c:v>2081</c:v>
                </c:pt>
                <c:pt idx="6">
                  <c:v>2556</c:v>
                </c:pt>
                <c:pt idx="9">
                  <c:v>2732</c:v>
                </c:pt>
                <c:pt idx="12">
                  <c:v>3363</c:v>
                </c:pt>
              </c:numCache>
            </c:numRef>
          </c:val>
          <c:extLst>
            <c:ext xmlns:c16="http://schemas.microsoft.com/office/drawing/2014/chart" uri="{C3380CC4-5D6E-409C-BE32-E72D297353CC}">
              <c16:uniqueId val="{00000007-7954-4324-9B18-12166E87B66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954-4324-9B18-12166E87B66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71</c:v>
                </c:pt>
                <c:pt idx="3">
                  <c:v>52</c:v>
                </c:pt>
                <c:pt idx="6">
                  <c:v>35</c:v>
                </c:pt>
                <c:pt idx="9">
                  <c:v>197</c:v>
                </c:pt>
                <c:pt idx="12">
                  <c:v>365</c:v>
                </c:pt>
              </c:numCache>
            </c:numRef>
          </c:val>
          <c:extLst>
            <c:ext xmlns:c16="http://schemas.microsoft.com/office/drawing/2014/chart" uri="{C3380CC4-5D6E-409C-BE32-E72D297353CC}">
              <c16:uniqueId val="{00000009-7954-4324-9B18-12166E87B66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26469</c:v>
                </c:pt>
                <c:pt idx="3">
                  <c:v>24812</c:v>
                </c:pt>
                <c:pt idx="6">
                  <c:v>23801</c:v>
                </c:pt>
                <c:pt idx="9">
                  <c:v>25103</c:v>
                </c:pt>
                <c:pt idx="12">
                  <c:v>29571</c:v>
                </c:pt>
              </c:numCache>
            </c:numRef>
          </c:val>
          <c:extLst>
            <c:ext xmlns:c16="http://schemas.microsoft.com/office/drawing/2014/chart" uri="{C3380CC4-5D6E-409C-BE32-E72D297353CC}">
              <c16:uniqueId val="{0000000A-7954-4324-9B18-12166E87B66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954-4324-9B18-12166E87B66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42600</c:v>
                </c:pt>
                <c:pt idx="1">
                  <c:v>45625</c:v>
                </c:pt>
                <c:pt idx="2">
                  <c:v>44449</c:v>
                </c:pt>
              </c:numCache>
            </c:numRef>
          </c:val>
          <c:extLst>
            <c:ext xmlns:c16="http://schemas.microsoft.com/office/drawing/2014/chart" uri="{C3380CC4-5D6E-409C-BE32-E72D297353CC}">
              <c16:uniqueId val="{00000000-B9DE-4D92-A6F1-24313CBAB16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3110</c:v>
                </c:pt>
                <c:pt idx="1">
                  <c:v>3124</c:v>
                </c:pt>
                <c:pt idx="2">
                  <c:v>3146</c:v>
                </c:pt>
              </c:numCache>
            </c:numRef>
          </c:val>
          <c:extLst>
            <c:ext xmlns:c16="http://schemas.microsoft.com/office/drawing/2014/chart" uri="{C3380CC4-5D6E-409C-BE32-E72D297353CC}">
              <c16:uniqueId val="{00000001-B9DE-4D92-A6F1-24313CBAB16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125643</c:v>
                </c:pt>
                <c:pt idx="1">
                  <c:v>137365</c:v>
                </c:pt>
                <c:pt idx="2">
                  <c:v>157308</c:v>
                </c:pt>
              </c:numCache>
            </c:numRef>
          </c:val>
          <c:extLst>
            <c:ext xmlns:c16="http://schemas.microsoft.com/office/drawing/2014/chart" uri="{C3380CC4-5D6E-409C-BE32-E72D297353CC}">
              <c16:uniqueId val="{00000002-B9DE-4D92-A6F1-24313CBAB16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年度は、第三大島小学校の用地取得に係る元金償還の皆減などにより元利償還金が</a:t>
          </a:r>
          <a:r>
            <a:rPr kumimoji="1" lang="en-US" altLang="ja-JP" sz="1400">
              <a:latin typeface="ＭＳ ゴシック" pitchFamily="49" charset="-128"/>
              <a:ea typeface="ＭＳ ゴシック" pitchFamily="49" charset="-128"/>
            </a:rPr>
            <a:t>165</a:t>
          </a:r>
          <a:r>
            <a:rPr kumimoji="1" lang="ja-JP" altLang="en-US" sz="1400">
              <a:latin typeface="ＭＳ ゴシック" pitchFamily="49" charset="-128"/>
              <a:ea typeface="ＭＳ ゴシック" pitchFamily="49" charset="-128"/>
            </a:rPr>
            <a:t>百万円の減となった。また、算入公債費等が</a:t>
          </a:r>
          <a:r>
            <a:rPr kumimoji="1" lang="en-US" altLang="ja-JP" sz="1400">
              <a:latin typeface="ＭＳ ゴシック" pitchFamily="49" charset="-128"/>
              <a:ea typeface="ＭＳ ゴシック" pitchFamily="49" charset="-128"/>
            </a:rPr>
            <a:t>999</a:t>
          </a:r>
          <a:r>
            <a:rPr kumimoji="1" lang="ja-JP" altLang="en-US" sz="1400">
              <a:latin typeface="ＭＳ ゴシック" pitchFamily="49" charset="-128"/>
              <a:ea typeface="ＭＳ ゴシック" pitchFamily="49" charset="-128"/>
            </a:rPr>
            <a:t>百万円の減となった結果、実質公債費比率の分子は</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年度と比べて</a:t>
          </a:r>
          <a:r>
            <a:rPr kumimoji="1" lang="en-US" altLang="ja-JP" sz="1400">
              <a:latin typeface="ＭＳ ゴシック" pitchFamily="49" charset="-128"/>
              <a:ea typeface="ＭＳ ゴシック" pitchFamily="49" charset="-128"/>
            </a:rPr>
            <a:t>927</a:t>
          </a:r>
          <a:r>
            <a:rPr kumimoji="1" lang="ja-JP" altLang="en-US" sz="1400">
              <a:latin typeface="ＭＳ ゴシック" pitchFamily="49" charset="-128"/>
              <a:ea typeface="ＭＳ ゴシック" pitchFamily="49" charset="-128"/>
            </a:rPr>
            <a:t>百万円増加した。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減債基金積立相当額の積立ルールが</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年償還で毎年度の積立額を発行額の</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分の</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と設定しているのに対し、本区においては、</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年償還で毎年度の発行額の積立額を</a:t>
          </a:r>
          <a:r>
            <a:rPr kumimoji="1" lang="en-US" altLang="ja-JP" sz="1200">
              <a:latin typeface="ＭＳ ゴシック" pitchFamily="49" charset="-128"/>
              <a:ea typeface="ＭＳ ゴシック" pitchFamily="49" charset="-128"/>
            </a:rPr>
            <a:t>9</a:t>
          </a:r>
          <a:r>
            <a:rPr kumimoji="1" lang="ja-JP" altLang="en-US" sz="1200">
              <a:latin typeface="ＭＳ ゴシック" pitchFamily="49" charset="-128"/>
              <a:ea typeface="ＭＳ ゴシック" pitchFamily="49" charset="-128"/>
            </a:rPr>
            <a:t>分の</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としているため、減債基金残高と減債基金積立相当額に乖離が生じている。</a:t>
          </a:r>
        </a:p>
        <a:p>
          <a:r>
            <a:rPr kumimoji="1" lang="ja-JP" altLang="en-US" sz="1200">
              <a:latin typeface="ＭＳ ゴシック" pitchFamily="49" charset="-128"/>
              <a:ea typeface="ＭＳ ゴシック" pitchFamily="49" charset="-128"/>
            </a:rPr>
            <a:t>なお、</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年度で、すべての満期一括償還が終了。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将来負担比率については、将来負担額より充当可能財源等が上回っているため、「－」となっている。過去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年間を見ても、将来負担額と充当可能財源等の差額は、全てマイナスである。</a:t>
          </a:r>
        </a:p>
        <a:p>
          <a:r>
            <a:rPr kumimoji="1" lang="ja-JP" altLang="en-US" sz="1400">
              <a:latin typeface="ＭＳ ゴシック" pitchFamily="49" charset="-128"/>
              <a:ea typeface="ＭＳ ゴシック" pitchFamily="49" charset="-128"/>
            </a:rPr>
            <a:t>しかしながら、将来負担額には今後見込まれる公共施設等の更新に係る経費が含まれていないことなどから、必ずしも本区の財政状況を的確に捉えているとは言えない。地方債や退職手当といった構成要素について個別に着目するとともに、今後想定される将来負担について的確に対応できるように、充当可能基金の確保を図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学校施設改築等基金において、今後の改築・大規模改修経費の財源確保のための積立を実施したことなどによる増。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各基金の方針に基づき、適切な積立・活用を図る。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公共施設建設基金：公共施設の改修、改築及び新設等の経費の財源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学校施設改築等基金：学校施設の改築及び大規模改修経費の財源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地下鉄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号線建設等基金：地下鉄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号線建設等経費の財源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防災基金：災害の予防、応急対策及び復旧経費の財源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エコ・リサイクル基金：資源循環型社会の推進及び都市生態系の保全に寄与する事業の財源</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学校施設改築等基金において、今後の改築・大規模改修経費の財源確保のための積立を実施したことなどによる増。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公共施設建設基金については、今後の公共施設の更新需要に備え、積立・活用を図る。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その他の基金についても、各基金の方針に基づき、適切な積立・活用を図る。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年度における歳入不足額を財政調整基金取崩しにて財源を確保したことによる減。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景気の後退局面においても、安定した区民サービスを提供することに加え、計画事業の安定的な執行が可能となるよう適切な積立を実施する。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基金運用収入の積立による増。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基金運用収入の積立を行う。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541,685
502,124
42.99
269,479,421
261,747,729
7,689,955
153,424,577
29,522,187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年度の財政力指数は、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減となった。基準財政収入額が、所得環境の改善等に伴う特別区税の増等により増加している一方、基準財政需要額の増がそれを上回ったことが要因である。なお、類似団体内では低めの数値となっている。</a:t>
          </a:r>
        </a:p>
        <a:p>
          <a:r>
            <a:rPr kumimoji="1" lang="ja-JP" altLang="en-US" sz="1300">
              <a:latin typeface="ＭＳ Ｐゴシック" panose="020B0600070205080204" pitchFamily="50" charset="-128"/>
              <a:ea typeface="ＭＳ Ｐゴシック" panose="020B0600070205080204" pitchFamily="50" charset="-128"/>
            </a:rPr>
            <a:t>特別区税等を中心とした歳入は景気動向に左右されやすい構造であることに加え、本区においては、人口増加等に伴う行政需要の増加が予想されることから、引き続き歳出抑制に努めるなど、健全な財政運営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297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128815</xdr:rowOff>
    </xdr:from>
    <xdr:to>
      <xdr:col>19</xdr:col>
      <xdr:colOff>133350</xdr:colOff>
      <xdr:row>42</xdr:row>
      <xdr:rowOff>128815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297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128815</xdr:rowOff>
    </xdr:from>
    <xdr:to>
      <xdr:col>15</xdr:col>
      <xdr:colOff>82550</xdr:colOff>
      <xdr:row>42</xdr:row>
      <xdr:rowOff>128815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297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128815</xdr:rowOff>
    </xdr:from>
    <xdr:to>
      <xdr:col>11</xdr:col>
      <xdr:colOff>31750</xdr:colOff>
      <xdr:row>42</xdr:row>
      <xdr:rowOff>128815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297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164392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6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78015</xdr:rowOff>
    </xdr:from>
    <xdr:to>
      <xdr:col>15</xdr:col>
      <xdr:colOff>133350</xdr:colOff>
      <xdr:row>43</xdr:row>
      <xdr:rowOff>8165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164392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78015</xdr:rowOff>
    </xdr:from>
    <xdr:to>
      <xdr:col>11</xdr:col>
      <xdr:colOff>82550</xdr:colOff>
      <xdr:row>43</xdr:row>
      <xdr:rowOff>8165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164392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164392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生活保護事業などの扶助費、電子自治体構築事業などの物件費の増などにより経常経費が増となったものの、特別区交付金や特別区税の増などにより一般財源が増となったことにより、前年度と同値となった。その結果、本区の経常収支比率は引き続き適正水準（</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％）の範囲内であり、類似団体内でも上位の数値となった。</a:t>
          </a:r>
        </a:p>
        <a:p>
          <a:r>
            <a:rPr kumimoji="1" lang="ja-JP" altLang="en-US" sz="1300">
              <a:latin typeface="ＭＳ Ｐゴシック" panose="020B0600070205080204" pitchFamily="50" charset="-128"/>
              <a:ea typeface="ＭＳ Ｐゴシック" panose="020B0600070205080204" pitchFamily="50" charset="-128"/>
            </a:rPr>
            <a:t>歳入環境の先行きは不透明であるとともに、本区においては、人口増加等により今後も経常的経費の増加が見込まれることから、引き続き、効率的かつ効果的な行財政運営に取り組んでいく。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12277</xdr:rowOff>
    </xdr:from>
    <xdr:to>
      <xdr:col>23</xdr:col>
      <xdr:colOff>133350</xdr:colOff>
      <xdr:row>62</xdr:row>
      <xdr:rowOff>12277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6421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132097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93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12277</xdr:rowOff>
    </xdr:from>
    <xdr:to>
      <xdr:col>19</xdr:col>
      <xdr:colOff>133350</xdr:colOff>
      <xdr:row>62</xdr:row>
      <xdr:rowOff>140970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642177"/>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140970</xdr:rowOff>
    </xdr:from>
    <xdr:to>
      <xdr:col>15</xdr:col>
      <xdr:colOff>82550</xdr:colOff>
      <xdr:row>63</xdr:row>
      <xdr:rowOff>114300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77087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114300</xdr:rowOff>
    </xdr:from>
    <xdr:to>
      <xdr:col>11</xdr:col>
      <xdr:colOff>31750</xdr:colOff>
      <xdr:row>64</xdr:row>
      <xdr:rowOff>151977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915650"/>
          <a:ext cx="8890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132927</xdr:rowOff>
    </xdr:from>
    <xdr:to>
      <xdr:col>23</xdr:col>
      <xdr:colOff>184150</xdr:colOff>
      <xdr:row>62</xdr:row>
      <xdr:rowOff>63077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149454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132927</xdr:rowOff>
    </xdr:from>
    <xdr:to>
      <xdr:col>19</xdr:col>
      <xdr:colOff>184150</xdr:colOff>
      <xdr:row>62</xdr:row>
      <xdr:rowOff>63077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73254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36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90170</xdr:rowOff>
    </xdr:from>
    <xdr:to>
      <xdr:col>15</xdr:col>
      <xdr:colOff>133350</xdr:colOff>
      <xdr:row>63</xdr:row>
      <xdr:rowOff>20320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63500</xdr:rowOff>
    </xdr:from>
    <xdr:to>
      <xdr:col>11</xdr:col>
      <xdr:colOff>82550</xdr:colOff>
      <xdr:row>63</xdr:row>
      <xdr:rowOff>165100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101177</xdr:rowOff>
    </xdr:from>
    <xdr:to>
      <xdr:col>7</xdr:col>
      <xdr:colOff>31750</xdr:colOff>
      <xdr:row>65</xdr:row>
      <xdr:rowOff>31327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41504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[142,693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年度は、前年度と比べて</a:t>
          </a:r>
          <a:r>
            <a:rPr kumimoji="1" lang="en-US" altLang="ja-JP" sz="1300">
              <a:latin typeface="ＭＳ Ｐゴシック" panose="020B0600070205080204" pitchFamily="50" charset="-128"/>
              <a:ea typeface="ＭＳ Ｐゴシック" panose="020B0600070205080204" pitchFamily="50" charset="-128"/>
            </a:rPr>
            <a:t>5,194</a:t>
          </a:r>
          <a:r>
            <a:rPr kumimoji="1" lang="ja-JP" altLang="en-US" sz="1300">
              <a:latin typeface="ＭＳ Ｐゴシック" panose="020B0600070205080204" pitchFamily="50" charset="-128"/>
              <a:ea typeface="ＭＳ Ｐゴシック" panose="020B0600070205080204" pitchFamily="50" charset="-128"/>
            </a:rPr>
            <a:t>円の増となっている。これは、人口が増となったものの、人件費・物件費等の合計が増となったことが要因である。</a:t>
          </a:r>
        </a:p>
        <a:p>
          <a:r>
            <a:rPr kumimoji="1" lang="ja-JP" altLang="en-US" sz="1300">
              <a:latin typeface="ＭＳ Ｐゴシック" panose="020B0600070205080204" pitchFamily="50" charset="-128"/>
              <a:ea typeface="ＭＳ Ｐゴシック" panose="020B0600070205080204" pitchFamily="50" charset="-128"/>
            </a:rPr>
            <a:t>本区の数値は、全国平均、東京都平均、類似団体平均と比較すると低い数値となっている。少子化高齢化の進行や近年の物価高騰などにより物件費等の増加傾向が見込まれることから、行財改革の推進や既存事業の見直し、再構築など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64026</xdr:rowOff>
    </xdr:from>
    <xdr:to>
      <xdr:col>23</xdr:col>
      <xdr:colOff>133350</xdr:colOff>
      <xdr:row>81</xdr:row>
      <xdr:rowOff>84914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51476"/>
          <a:ext cx="838200" cy="20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64026</xdr:rowOff>
    </xdr:from>
    <xdr:to>
      <xdr:col>19</xdr:col>
      <xdr:colOff>133350</xdr:colOff>
      <xdr:row>81</xdr:row>
      <xdr:rowOff>86534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51476"/>
          <a:ext cx="889000" cy="2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73191</xdr:rowOff>
    </xdr:from>
    <xdr:to>
      <xdr:col>15</xdr:col>
      <xdr:colOff>82550</xdr:colOff>
      <xdr:row>81</xdr:row>
      <xdr:rowOff>86534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60641"/>
          <a:ext cx="889000" cy="1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33886</xdr:rowOff>
    </xdr:from>
    <xdr:to>
      <xdr:col>11</xdr:col>
      <xdr:colOff>31750</xdr:colOff>
      <xdr:row>81</xdr:row>
      <xdr:rowOff>73191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21336"/>
          <a:ext cx="889000" cy="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34114</xdr:rowOff>
    </xdr:from>
    <xdr:to>
      <xdr:col>23</xdr:col>
      <xdr:colOff>184150</xdr:colOff>
      <xdr:row>81</xdr:row>
      <xdr:rowOff>135714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2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126841</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4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13226</xdr:rowOff>
    </xdr:from>
    <xdr:to>
      <xdr:col>19</xdr:col>
      <xdr:colOff>184150</xdr:colOff>
      <xdr:row>81</xdr:row>
      <xdr:rowOff>114826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0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125003</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6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35734</xdr:rowOff>
    </xdr:from>
    <xdr:to>
      <xdr:col>15</xdr:col>
      <xdr:colOff>133350</xdr:colOff>
      <xdr:row>81</xdr:row>
      <xdr:rowOff>137334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2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147511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6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22391</xdr:rowOff>
    </xdr:from>
    <xdr:to>
      <xdr:col>11</xdr:col>
      <xdr:colOff>82550</xdr:colOff>
      <xdr:row>81</xdr:row>
      <xdr:rowOff>123991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0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134168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78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154536</xdr:rowOff>
    </xdr:from>
    <xdr:to>
      <xdr:col>7</xdr:col>
      <xdr:colOff>31750</xdr:colOff>
      <xdr:row>81</xdr:row>
      <xdr:rowOff>84686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7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94863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39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類似団体である特別区（東京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区）における給与制度は、特別区人事委員会の勧告に基づく統一的な取扱いとなっており、類似団体の指数と同様の動きをしている。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85</xdr:row>
      <xdr:rowOff>31750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3637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31750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60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100693</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6050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100693</xdr:rowOff>
    </xdr:from>
    <xdr:to>
      <xdr:col>68</xdr:col>
      <xdr:colOff>152400</xdr:colOff>
      <xdr:row>85</xdr:row>
      <xdr:rowOff>100693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15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49893</xdr:rowOff>
    </xdr:from>
    <xdr:to>
      <xdr:col>68</xdr:col>
      <xdr:colOff>203200</xdr:colOff>
      <xdr:row>85</xdr:row>
      <xdr:rowOff>151493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区では、江東区行財政改革計画における定員適正化計画に基づき技能系職員・児童指導職の退職不補充や公共施設の民営化等により、適正な人材配置に努めている結果として、類似団体平均を下回っている。今後も行政サービスの適正な水準を確保するために、事務事業の見直し等により、定員適正化に努める必要があ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14151</xdr:rowOff>
    </xdr:from>
    <xdr:to>
      <xdr:col>81</xdr:col>
      <xdr:colOff>44450</xdr:colOff>
      <xdr:row>59</xdr:row>
      <xdr:rowOff>19896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129701"/>
          <a:ext cx="8382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14151</xdr:rowOff>
    </xdr:from>
    <xdr:to>
      <xdr:col>77</xdr:col>
      <xdr:colOff>44450</xdr:colOff>
      <xdr:row>59</xdr:row>
      <xdr:rowOff>17599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129701"/>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17599</xdr:rowOff>
    </xdr:from>
    <xdr:to>
      <xdr:col>72</xdr:col>
      <xdr:colOff>203200</xdr:colOff>
      <xdr:row>59</xdr:row>
      <xdr:rowOff>32536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133149"/>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32536</xdr:rowOff>
    </xdr:from>
    <xdr:to>
      <xdr:col>68</xdr:col>
      <xdr:colOff>152400</xdr:colOff>
      <xdr:row>59</xdr:row>
      <xdr:rowOff>32536</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1480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140546</xdr:rowOff>
    </xdr:from>
    <xdr:to>
      <xdr:col>81</xdr:col>
      <xdr:colOff>95250</xdr:colOff>
      <xdr:row>59</xdr:row>
      <xdr:rowOff>70696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08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61823</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05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134801</xdr:rowOff>
    </xdr:from>
    <xdr:to>
      <xdr:col>77</xdr:col>
      <xdr:colOff>95250</xdr:colOff>
      <xdr:row>59</xdr:row>
      <xdr:rowOff>64951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07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75128</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847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138249</xdr:rowOff>
    </xdr:from>
    <xdr:to>
      <xdr:col>73</xdr:col>
      <xdr:colOff>44450</xdr:colOff>
      <xdr:row>59</xdr:row>
      <xdr:rowOff>68399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08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78576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85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153186</xdr:rowOff>
    </xdr:from>
    <xdr:to>
      <xdr:col>68</xdr:col>
      <xdr:colOff>203200</xdr:colOff>
      <xdr:row>59</xdr:row>
      <xdr:rowOff>83336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93513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8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153186</xdr:rowOff>
    </xdr:from>
    <xdr:to>
      <xdr:col>64</xdr:col>
      <xdr:colOff>152400</xdr:colOff>
      <xdr:row>59</xdr:row>
      <xdr:rowOff>83336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93513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8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こどもプラザ整備に係る償還の増等により公債費充当一般財源等が増となったことや、元利償還金・準元利償還金に係る基準財政需要額算入額の減や標準財政規模が増となったことにより、前年度と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今後の公共施設の改築・改修等を着実かつ計画的に進める必要があるため、後年度負担を考慮しつつ、適債事業への起債の活用を図っていく。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78317</xdr:rowOff>
    </xdr:from>
    <xdr:to>
      <xdr:col>81</xdr:col>
      <xdr:colOff>44450</xdr:colOff>
      <xdr:row>38</xdr:row>
      <xdr:rowOff>27517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421967"/>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149225</xdr:rowOff>
    </xdr:from>
    <xdr:to>
      <xdr:col>77</xdr:col>
      <xdr:colOff>44450</xdr:colOff>
      <xdr:row>37</xdr:row>
      <xdr:rowOff>78317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321425"/>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49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109008</xdr:rowOff>
    </xdr:from>
    <xdr:to>
      <xdr:col>72</xdr:col>
      <xdr:colOff>203200</xdr:colOff>
      <xdr:row>36</xdr:row>
      <xdr:rowOff>149225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2812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53569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68792</xdr:rowOff>
    </xdr:from>
    <xdr:to>
      <xdr:col>68</xdr:col>
      <xdr:colOff>152400</xdr:colOff>
      <xdr:row>36</xdr:row>
      <xdr:rowOff>109008</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2409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148167</xdr:rowOff>
    </xdr:from>
    <xdr:to>
      <xdr:col>81</xdr:col>
      <xdr:colOff>95250</xdr:colOff>
      <xdr:row>38</xdr:row>
      <xdr:rowOff>78316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164694</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27517</xdr:rowOff>
    </xdr:from>
    <xdr:to>
      <xdr:col>77</xdr:col>
      <xdr:colOff>95250</xdr:colOff>
      <xdr:row>37</xdr:row>
      <xdr:rowOff>129117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139294</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140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98425</xdr:rowOff>
    </xdr:from>
    <xdr:to>
      <xdr:col>73</xdr:col>
      <xdr:colOff>44450</xdr:colOff>
      <xdr:row>37</xdr:row>
      <xdr:rowOff>28575</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38752</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03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58208</xdr:rowOff>
    </xdr:from>
    <xdr:to>
      <xdr:col>68</xdr:col>
      <xdr:colOff>203200</xdr:colOff>
      <xdr:row>36</xdr:row>
      <xdr:rowOff>159808</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23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169985</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99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17992</xdr:rowOff>
    </xdr:from>
    <xdr:to>
      <xdr:col>64</xdr:col>
      <xdr:colOff>152400</xdr:colOff>
      <xdr:row>36</xdr:row>
      <xdr:rowOff>119592</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19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129769</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95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償還等の将来負担額よりも充当可能財源等の額が上回っているため、将来負担比率の数値は「－」となり、健全段階となっている。しかしながら、今後見込まれる公共施設等の更新に係る経費が含まれていないこと、また、地方交付税算入見込額が将来負担額から除かれており、不交付団体である本区においては、区税収入等で対応しなければならないことなど、必ずしも本区の財政状況を的確に捉えているとは言えな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541,685
502,124
42.99
269,479,421
261,747,729
7,689,955
153,424,577
29,522,187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人件費は、定年引上げに伴う退職金等の増などにより、前年度と比較して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本区では、江東区行財政改革計画に基づき、技能系職員・児童指導職の退職不補充や公共施設の民営化等により、定員適正化を積極的に推進してきた。引き続き、人口増加が見込まれており、限られた財源の中で多様化する区民ニーズに的確に対応するために、事務事業の見直し等により定員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69850</xdr:rowOff>
    </xdr:from>
    <xdr:to>
      <xdr:col>24</xdr:col>
      <xdr:colOff>25400</xdr:colOff>
      <xdr:row>34</xdr:row>
      <xdr:rowOff>88900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58991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69850</xdr:rowOff>
    </xdr:from>
    <xdr:to>
      <xdr:col>19</xdr:col>
      <xdr:colOff>187325</xdr:colOff>
      <xdr:row>34</xdr:row>
      <xdr:rowOff>155575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58991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155575</xdr:rowOff>
    </xdr:from>
    <xdr:to>
      <xdr:col>15</xdr:col>
      <xdr:colOff>98425</xdr:colOff>
      <xdr:row>35</xdr:row>
      <xdr:rowOff>117475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598487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117475</xdr:rowOff>
    </xdr:from>
    <xdr:to>
      <xdr:col>11</xdr:col>
      <xdr:colOff>9525</xdr:colOff>
      <xdr:row>36</xdr:row>
      <xdr:rowOff>60325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11822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38100</xdr:rowOff>
    </xdr:from>
    <xdr:to>
      <xdr:col>24</xdr:col>
      <xdr:colOff>76200</xdr:colOff>
      <xdr:row>34</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54627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57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19050</xdr:rowOff>
    </xdr:from>
    <xdr:to>
      <xdr:col>20</xdr:col>
      <xdr:colOff>38100</xdr:colOff>
      <xdr:row>34</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130827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61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104775</xdr:rowOff>
    </xdr:from>
    <xdr:to>
      <xdr:col>15</xdr:col>
      <xdr:colOff>149225</xdr:colOff>
      <xdr:row>35</xdr:row>
      <xdr:rowOff>34925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593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45102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66675</xdr:rowOff>
    </xdr:from>
    <xdr:to>
      <xdr:col>11</xdr:col>
      <xdr:colOff>60325</xdr:colOff>
      <xdr:row>35</xdr:row>
      <xdr:rowOff>168275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06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7002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583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9525</xdr:rowOff>
    </xdr:from>
    <xdr:to>
      <xdr:col>6</xdr:col>
      <xdr:colOff>171450</xdr:colOff>
      <xdr:row>36</xdr:row>
      <xdr:rowOff>111125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18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121302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595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物件費は、前年度と比較し</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ポイントの増となった。これは、電子自治体構築事業などが増となったことが主な要因である。物件費は近年の物価高騰の影響や、多様化する行政需要への対応や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推進等により、引き続き増加が見込まれる。行政サービスの適正な水準を確保するため、更なる効率化や歳出削減に努めていく。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102507</xdr:rowOff>
    </xdr:from>
    <xdr:to>
      <xdr:col>82</xdr:col>
      <xdr:colOff>107950</xdr:colOff>
      <xdr:row>15</xdr:row>
      <xdr:rowOff>151493</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674257"/>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102507</xdr:rowOff>
    </xdr:from>
    <xdr:to>
      <xdr:col>78</xdr:col>
      <xdr:colOff>69850</xdr:colOff>
      <xdr:row>16</xdr:row>
      <xdr:rowOff>78014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4782800" y="2674257"/>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78014</xdr:rowOff>
    </xdr:from>
    <xdr:to>
      <xdr:col>73</xdr:col>
      <xdr:colOff>180975</xdr:colOff>
      <xdr:row>16</xdr:row>
      <xdr:rowOff>159657</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flipV="1">
          <a:off x="13893800" y="2821214"/>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29029</xdr:rowOff>
    </xdr:from>
    <xdr:to>
      <xdr:col>69</xdr:col>
      <xdr:colOff>92075</xdr:colOff>
      <xdr:row>16</xdr:row>
      <xdr:rowOff>159657</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a:off x="13004800" y="2772229"/>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100693</xdr:rowOff>
    </xdr:from>
    <xdr:to>
      <xdr:col>82</xdr:col>
      <xdr:colOff>158750</xdr:colOff>
      <xdr:row>16</xdr:row>
      <xdr:rowOff>30843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72770</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64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51707</xdr:rowOff>
    </xdr:from>
    <xdr:to>
      <xdr:col>78</xdr:col>
      <xdr:colOff>120650</xdr:colOff>
      <xdr:row>15</xdr:row>
      <xdr:rowOff>153307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62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138084</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709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27214</xdr:rowOff>
    </xdr:from>
    <xdr:to>
      <xdr:col>74</xdr:col>
      <xdr:colOff>31750</xdr:colOff>
      <xdr:row>16</xdr:row>
      <xdr:rowOff>128814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113591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856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108857</xdr:rowOff>
    </xdr:from>
    <xdr:to>
      <xdr:col>69</xdr:col>
      <xdr:colOff>142875</xdr:colOff>
      <xdr:row>17</xdr:row>
      <xdr:rowOff>39007</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85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23784</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93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149679</xdr:rowOff>
    </xdr:from>
    <xdr:to>
      <xdr:col>65</xdr:col>
      <xdr:colOff>53975</xdr:colOff>
      <xdr:row>16</xdr:row>
      <xdr:rowOff>79829</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72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64606</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80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扶助費は、前年度と比較し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生活保護事業などが増となったものの、特別区交付金や特別区税などの経常的一般財源等が増となったことが主な要因である。引き続き、人口増加等に伴い、障害者福祉関連経費などの増加が見込まれているため、事業の緊急度や優先度などを見定め施策展開を図っていく。</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53522</xdr:rowOff>
    </xdr:from>
    <xdr:to>
      <xdr:col>24</xdr:col>
      <xdr:colOff>25400</xdr:colOff>
      <xdr:row>59</xdr:row>
      <xdr:rowOff>75293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101690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53522</xdr:rowOff>
    </xdr:from>
    <xdr:to>
      <xdr:col>19</xdr:col>
      <xdr:colOff>187325</xdr:colOff>
      <xdr:row>59</xdr:row>
      <xdr:rowOff>75293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101690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31750</xdr:rowOff>
    </xdr:from>
    <xdr:to>
      <xdr:col>15</xdr:col>
      <xdr:colOff>98425</xdr:colOff>
      <xdr:row>59</xdr:row>
      <xdr:rowOff>53522</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2209800" y="101473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31750</xdr:rowOff>
    </xdr:from>
    <xdr:to>
      <xdr:col>11</xdr:col>
      <xdr:colOff>9525</xdr:colOff>
      <xdr:row>60</xdr:row>
      <xdr:rowOff>12700</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10147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2722</xdr:rowOff>
    </xdr:from>
    <xdr:to>
      <xdr:col>24</xdr:col>
      <xdr:colOff>76200</xdr:colOff>
      <xdr:row>59</xdr:row>
      <xdr:rowOff>104322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146249</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24493</xdr:rowOff>
    </xdr:from>
    <xdr:to>
      <xdr:col>20</xdr:col>
      <xdr:colOff>38100</xdr:colOff>
      <xdr:row>59</xdr:row>
      <xdr:rowOff>126093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110870</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22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2722</xdr:rowOff>
    </xdr:from>
    <xdr:to>
      <xdr:col>15</xdr:col>
      <xdr:colOff>149225</xdr:colOff>
      <xdr:row>59</xdr:row>
      <xdr:rowOff>104322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89099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133350</xdr:rowOff>
    </xdr:from>
    <xdr:to>
      <xdr:col>6</xdr:col>
      <xdr:colOff>171450</xdr:colOff>
      <xdr:row>60</xdr:row>
      <xdr:rowOff>63500</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48277</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その他として、維持補修費、貸付金及び繰出金が構成要素としてあり、前年度と比較し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た。これは、維持補修費や繰出金が増となったことが主な要因である。社会保障経費など義務的経費の見直しは困難なため、各種保険料の収納率向上による歳入確保や医療費の適正化など、健全な財政運営のための取組みを引き続き推進する。</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69850</xdr:rowOff>
    </xdr:from>
    <xdr:to>
      <xdr:col>82</xdr:col>
      <xdr:colOff>107950</xdr:colOff>
      <xdr:row>58</xdr:row>
      <xdr:rowOff>88900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10013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69850</xdr:rowOff>
    </xdr:from>
    <xdr:to>
      <xdr:col>78</xdr:col>
      <xdr:colOff>69850</xdr:colOff>
      <xdr:row>58</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4782800" y="10013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58</xdr:row>
      <xdr:rowOff>88900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10033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59</xdr:row>
      <xdr:rowOff>31750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54627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19050</xdr:rowOff>
    </xdr:from>
    <xdr:to>
      <xdr:col>78</xdr:col>
      <xdr:colOff>120650</xdr:colOff>
      <xdr:row>58</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130827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732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38100</xdr:rowOff>
    </xdr:from>
    <xdr:to>
      <xdr:col>74</xdr:col>
      <xdr:colOff>31750</xdr:colOff>
      <xdr:row>58</xdr:row>
      <xdr:rowOff>139700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92727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補助費等は、前年度と比較し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これは、地球温暖化防止設備導入助成事業などが増となっているものの、特別区交付金や特別区税などの経常的一般財源等が増となったことが主な要因である。今後も、文化・スポーツ施設等の出資団体の事務効率化や職員体制の見直し等による更なる歳出削減に努めていく。</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115570</xdr:rowOff>
    </xdr:from>
    <xdr:to>
      <xdr:col>82</xdr:col>
      <xdr:colOff>107950</xdr:colOff>
      <xdr:row>33</xdr:row>
      <xdr:rowOff>161290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57734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115570</xdr:rowOff>
    </xdr:from>
    <xdr:to>
      <xdr:col>78</xdr:col>
      <xdr:colOff>69850</xdr:colOff>
      <xdr:row>33</xdr:row>
      <xdr:rowOff>161290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7734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115570</xdr:rowOff>
    </xdr:from>
    <xdr:to>
      <xdr:col>73</xdr:col>
      <xdr:colOff>180975</xdr:colOff>
      <xdr:row>33</xdr:row>
      <xdr:rowOff>115570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773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115570</xdr:rowOff>
    </xdr:from>
    <xdr:to>
      <xdr:col>69</xdr:col>
      <xdr:colOff>92075</xdr:colOff>
      <xdr:row>33</xdr:row>
      <xdr:rowOff>138430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773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64770</xdr:rowOff>
    </xdr:from>
    <xdr:to>
      <xdr:col>82</xdr:col>
      <xdr:colOff>158750</xdr:colOff>
      <xdr:row>33</xdr:row>
      <xdr:rowOff>166370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81297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56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110490</xdr:rowOff>
    </xdr:from>
    <xdr:to>
      <xdr:col>78</xdr:col>
      <xdr:colOff>120650</xdr:colOff>
      <xdr:row>34</xdr:row>
      <xdr:rowOff>40640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50817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53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64770</xdr:rowOff>
    </xdr:from>
    <xdr:to>
      <xdr:col>74</xdr:col>
      <xdr:colOff>31750</xdr:colOff>
      <xdr:row>33</xdr:row>
      <xdr:rowOff>166370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5097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64770</xdr:rowOff>
    </xdr:from>
    <xdr:to>
      <xdr:col>69</xdr:col>
      <xdr:colOff>142875</xdr:colOff>
      <xdr:row>33</xdr:row>
      <xdr:rowOff>166370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5097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87630</xdr:rowOff>
    </xdr:from>
    <xdr:to>
      <xdr:col>65</xdr:col>
      <xdr:colOff>53975</xdr:colOff>
      <xdr:row>34</xdr:row>
      <xdr:rowOff>17780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27957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公債費は、前年度と比較し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り、引き続き類似団体平均を下回っている。特別区債元金が減となったことが主な要因である。今後の公共施設の改築・改修等を着実かつ計画的に進める必要があるため、後年度負担を考慮しつつ適債事業への起債の活用を図っていく。</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50800</xdr:rowOff>
    </xdr:from>
    <xdr:to>
      <xdr:col>24</xdr:col>
      <xdr:colOff>25400</xdr:colOff>
      <xdr:row>74</xdr:row>
      <xdr:rowOff>88900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2738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88900</xdr:rowOff>
    </xdr:from>
    <xdr:to>
      <xdr:col>19</xdr:col>
      <xdr:colOff>187325</xdr:colOff>
      <xdr:row>74</xdr:row>
      <xdr:rowOff>107950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776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107950</xdr:rowOff>
    </xdr:from>
    <xdr:to>
      <xdr:col>15</xdr:col>
      <xdr:colOff>98425</xdr:colOff>
      <xdr:row>74</xdr:row>
      <xdr:rowOff>127000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795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127000</xdr:rowOff>
    </xdr:from>
    <xdr:to>
      <xdr:col>11</xdr:col>
      <xdr:colOff>9525</xdr:colOff>
      <xdr:row>74</xdr:row>
      <xdr:rowOff>146050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814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0</xdr:rowOff>
    </xdr:from>
    <xdr:to>
      <xdr:col>24</xdr:col>
      <xdr:colOff>76200</xdr:colOff>
      <xdr:row>74</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16527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38100</xdr:rowOff>
    </xdr:from>
    <xdr:to>
      <xdr:col>20</xdr:col>
      <xdr:colOff>38100</xdr:colOff>
      <xdr:row>74</xdr:row>
      <xdr:rowOff>139700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149877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49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57150</xdr:rowOff>
    </xdr:from>
    <xdr:to>
      <xdr:col>15</xdr:col>
      <xdr:colOff>149225</xdr:colOff>
      <xdr:row>74</xdr:row>
      <xdr:rowOff>158750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168927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51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76200</xdr:rowOff>
    </xdr:from>
    <xdr:to>
      <xdr:col>11</xdr:col>
      <xdr:colOff>60325</xdr:colOff>
      <xdr:row>75</xdr:row>
      <xdr:rowOff>6350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95250</xdr:rowOff>
    </xdr:from>
    <xdr:to>
      <xdr:col>6</xdr:col>
      <xdr:colOff>171450</xdr:colOff>
      <xdr:row>75</xdr:row>
      <xdr:rowOff>25400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78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35577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55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公債費以外では、前年度と比較し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これは、物件費や扶助費などが増となったことが主な要因である。本区では行財政改革計画の推進や既存事業の見直し等により、歳出抑制に努めてきたが、財政構造の弾力性を高め、多様化する区民ニーズに的確に対応するため、引き続き効率的かつ効果的な事業展開に取り組んでいく。</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161289</xdr:rowOff>
    </xdr:from>
    <xdr:to>
      <xdr:col>82</xdr:col>
      <xdr:colOff>107950</xdr:colOff>
      <xdr:row>76</xdr:row>
      <xdr:rowOff>5080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30200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161289</xdr:rowOff>
    </xdr:from>
    <xdr:to>
      <xdr:col>78</xdr:col>
      <xdr:colOff>69850</xdr:colOff>
      <xdr:row>76</xdr:row>
      <xdr:rowOff>104139</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4782800" y="130200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104139</xdr:rowOff>
    </xdr:from>
    <xdr:to>
      <xdr:col>73</xdr:col>
      <xdr:colOff>180975</xdr:colOff>
      <xdr:row>77</xdr:row>
      <xdr:rowOff>62230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3134339"/>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62230</xdr:rowOff>
    </xdr:from>
    <xdr:to>
      <xdr:col>69</xdr:col>
      <xdr:colOff>92075</xdr:colOff>
      <xdr:row>78</xdr:row>
      <xdr:rowOff>81280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26388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125730</xdr:rowOff>
    </xdr:from>
    <xdr:to>
      <xdr:col>82</xdr:col>
      <xdr:colOff>158750</xdr:colOff>
      <xdr:row>76</xdr:row>
      <xdr:rowOff>55880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142257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110490</xdr:rowOff>
    </xdr:from>
    <xdr:to>
      <xdr:col>78</xdr:col>
      <xdr:colOff>120650</xdr:colOff>
      <xdr:row>76</xdr:row>
      <xdr:rowOff>40639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53339</xdr:rowOff>
    </xdr:from>
    <xdr:to>
      <xdr:col>74</xdr:col>
      <xdr:colOff>31750</xdr:colOff>
      <xdr:row>76</xdr:row>
      <xdr:rowOff>154939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165117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11430</xdr:rowOff>
    </xdr:from>
    <xdr:to>
      <xdr:col>69</xdr:col>
      <xdr:colOff>142875</xdr:colOff>
      <xdr:row>77</xdr:row>
      <xdr:rowOff>113030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123207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77327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82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67150</xdr:rowOff>
    </xdr:from>
    <xdr:to>
      <xdr:col>29</xdr:col>
      <xdr:colOff>127000</xdr:colOff>
      <xdr:row>19</xdr:row>
      <xdr:rowOff>102007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72325"/>
          <a:ext cx="647700" cy="34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100885</xdr:rowOff>
    </xdr:from>
    <xdr:to>
      <xdr:col>26</xdr:col>
      <xdr:colOff>50800</xdr:colOff>
      <xdr:row>19</xdr:row>
      <xdr:rowOff>102007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406060"/>
          <a:ext cx="698500" cy="11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86832</xdr:rowOff>
    </xdr:from>
    <xdr:to>
      <xdr:col>22</xdr:col>
      <xdr:colOff>114300</xdr:colOff>
      <xdr:row>19</xdr:row>
      <xdr:rowOff>100885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392007"/>
          <a:ext cx="698500" cy="14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84731</xdr:rowOff>
    </xdr:from>
    <xdr:to>
      <xdr:col>18</xdr:col>
      <xdr:colOff>177800</xdr:colOff>
      <xdr:row>19</xdr:row>
      <xdr:rowOff>86832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389906"/>
          <a:ext cx="698500" cy="21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16350</xdr:rowOff>
    </xdr:from>
    <xdr:to>
      <xdr:col>29</xdr:col>
      <xdr:colOff>177800</xdr:colOff>
      <xdr:row>19</xdr:row>
      <xdr:rowOff>117950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321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96377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30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51207</xdr:rowOff>
    </xdr:from>
    <xdr:to>
      <xdr:col>26</xdr:col>
      <xdr:colOff>101600</xdr:colOff>
      <xdr:row>19</xdr:row>
      <xdr:rowOff>152807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356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137584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442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50085</xdr:rowOff>
    </xdr:from>
    <xdr:to>
      <xdr:col>22</xdr:col>
      <xdr:colOff>165100</xdr:colOff>
      <xdr:row>19</xdr:row>
      <xdr:rowOff>151685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55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136462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4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36032</xdr:rowOff>
    </xdr:from>
    <xdr:to>
      <xdr:col>19</xdr:col>
      <xdr:colOff>38100</xdr:colOff>
      <xdr:row>19</xdr:row>
      <xdr:rowOff>137632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41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122409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2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33931</xdr:rowOff>
    </xdr:from>
    <xdr:to>
      <xdr:col>15</xdr:col>
      <xdr:colOff>101600</xdr:colOff>
      <xdr:row>19</xdr:row>
      <xdr:rowOff>135531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39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120308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25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78080</xdr:rowOff>
    </xdr:from>
    <xdr:to>
      <xdr:col>29</xdr:col>
      <xdr:colOff>127000</xdr:colOff>
      <xdr:row>37</xdr:row>
      <xdr:rowOff>5956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031330"/>
          <a:ext cx="647700" cy="99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5956</xdr:rowOff>
    </xdr:from>
    <xdr:to>
      <xdr:col>26</xdr:col>
      <xdr:colOff>50800</xdr:colOff>
      <xdr:row>37</xdr:row>
      <xdr:rowOff>71393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30656"/>
          <a:ext cx="698500" cy="65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71393</xdr:rowOff>
    </xdr:from>
    <xdr:to>
      <xdr:col>22</xdr:col>
      <xdr:colOff>114300</xdr:colOff>
      <xdr:row>37</xdr:row>
      <xdr:rowOff>120714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96093"/>
          <a:ext cx="698500" cy="49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120714</xdr:rowOff>
    </xdr:from>
    <xdr:to>
      <xdr:col>18</xdr:col>
      <xdr:colOff>177800</xdr:colOff>
      <xdr:row>37</xdr:row>
      <xdr:rowOff>141001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45414"/>
          <a:ext cx="698500" cy="20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27280</xdr:rowOff>
    </xdr:from>
    <xdr:to>
      <xdr:col>29</xdr:col>
      <xdr:colOff>177800</xdr:colOff>
      <xdr:row>36</xdr:row>
      <xdr:rowOff>128880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80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342257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52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126606</xdr:rowOff>
    </xdr:from>
    <xdr:to>
      <xdr:col>26</xdr:col>
      <xdr:colOff>101600</xdr:colOff>
      <xdr:row>37</xdr:row>
      <xdr:rowOff>56756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79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41533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66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20593</xdr:rowOff>
    </xdr:from>
    <xdr:to>
      <xdr:col>22</xdr:col>
      <xdr:colOff>165100</xdr:colOff>
      <xdr:row>37</xdr:row>
      <xdr:rowOff>122193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45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303820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14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69914</xdr:rowOff>
    </xdr:from>
    <xdr:to>
      <xdr:col>19</xdr:col>
      <xdr:colOff>38100</xdr:colOff>
      <xdr:row>37</xdr:row>
      <xdr:rowOff>171514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946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156291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90201</xdr:rowOff>
    </xdr:from>
    <xdr:to>
      <xdr:col>15</xdr:col>
      <xdr:colOff>101600</xdr:colOff>
      <xdr:row>37</xdr:row>
      <xdr:rowOff>191801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14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176578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01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541,685
502,124
42.99
269,479,421
261,747,729
7,689,955
153,424,577
29,522,187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29210</xdr:rowOff>
    </xdr:from>
    <xdr:to>
      <xdr:col>24</xdr:col>
      <xdr:colOff>63500</xdr:colOff>
      <xdr:row>38</xdr:row>
      <xdr:rowOff>76955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544310"/>
          <a:ext cx="838200" cy="47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64186</xdr:rowOff>
    </xdr:from>
    <xdr:to>
      <xdr:col>19</xdr:col>
      <xdr:colOff>177800</xdr:colOff>
      <xdr:row>38</xdr:row>
      <xdr:rowOff>76955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579286"/>
          <a:ext cx="889000" cy="1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39704</xdr:rowOff>
    </xdr:from>
    <xdr:to>
      <xdr:col>15</xdr:col>
      <xdr:colOff>50800</xdr:colOff>
      <xdr:row>38</xdr:row>
      <xdr:rowOff>64186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54804"/>
          <a:ext cx="889000" cy="2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34947</xdr:rowOff>
    </xdr:from>
    <xdr:to>
      <xdr:col>10</xdr:col>
      <xdr:colOff>114300</xdr:colOff>
      <xdr:row>38</xdr:row>
      <xdr:rowOff>39704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50047"/>
          <a:ext cx="8890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149860</xdr:rowOff>
    </xdr:from>
    <xdr:to>
      <xdr:col>24</xdr:col>
      <xdr:colOff>114300</xdr:colOff>
      <xdr:row>38</xdr:row>
      <xdr:rowOff>80010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9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64787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0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26155</xdr:rowOff>
    </xdr:from>
    <xdr:to>
      <xdr:col>20</xdr:col>
      <xdr:colOff>38100</xdr:colOff>
      <xdr:row>38</xdr:row>
      <xdr:rowOff>127755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54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118882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63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13386</xdr:rowOff>
    </xdr:from>
    <xdr:to>
      <xdr:col>15</xdr:col>
      <xdr:colOff>101600</xdr:colOff>
      <xdr:row>38</xdr:row>
      <xdr:rowOff>114986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106113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62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160354</xdr:rowOff>
    </xdr:from>
    <xdr:to>
      <xdr:col>10</xdr:col>
      <xdr:colOff>165100</xdr:colOff>
      <xdr:row>38</xdr:row>
      <xdr:rowOff>90504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0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81631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9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155597</xdr:rowOff>
    </xdr:from>
    <xdr:to>
      <xdr:col>6</xdr:col>
      <xdr:colOff>38100</xdr:colOff>
      <xdr:row>38</xdr:row>
      <xdr:rowOff>85747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9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76874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9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74800</xdr:rowOff>
    </xdr:from>
    <xdr:to>
      <xdr:col>24</xdr:col>
      <xdr:colOff>63500</xdr:colOff>
      <xdr:row>56</xdr:row>
      <xdr:rowOff>82454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76000"/>
          <a:ext cx="838200" cy="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57308</xdr:rowOff>
    </xdr:from>
    <xdr:to>
      <xdr:col>19</xdr:col>
      <xdr:colOff>177800</xdr:colOff>
      <xdr:row>56</xdr:row>
      <xdr:rowOff>82454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5850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57308</xdr:rowOff>
    </xdr:from>
    <xdr:to>
      <xdr:col>15</xdr:col>
      <xdr:colOff>50800</xdr:colOff>
      <xdr:row>56</xdr:row>
      <xdr:rowOff>77415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58508"/>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77415</xdr:rowOff>
    </xdr:from>
    <xdr:to>
      <xdr:col>10</xdr:col>
      <xdr:colOff>114300</xdr:colOff>
      <xdr:row>56</xdr:row>
      <xdr:rowOff>129710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78615"/>
          <a:ext cx="889000" cy="5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24000</xdr:rowOff>
    </xdr:from>
    <xdr:to>
      <xdr:col>24</xdr:col>
      <xdr:colOff>114300</xdr:colOff>
      <xdr:row>56</xdr:row>
      <xdr:rowOff>125600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2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31654</xdr:rowOff>
    </xdr:from>
    <xdr:to>
      <xdr:col>20</xdr:col>
      <xdr:colOff>38100</xdr:colOff>
      <xdr:row>56</xdr:row>
      <xdr:rowOff>133254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3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124381</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2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6508</xdr:rowOff>
    </xdr:from>
    <xdr:to>
      <xdr:col>15</xdr:col>
      <xdr:colOff>101600</xdr:colOff>
      <xdr:row>56</xdr:row>
      <xdr:rowOff>108108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0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99235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0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26615</xdr:rowOff>
    </xdr:from>
    <xdr:to>
      <xdr:col>10</xdr:col>
      <xdr:colOff>165100</xdr:colOff>
      <xdr:row>56</xdr:row>
      <xdr:rowOff>128215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2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119342</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2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78910</xdr:rowOff>
    </xdr:from>
    <xdr:to>
      <xdr:col>6</xdr:col>
      <xdr:colOff>38100</xdr:colOff>
      <xdr:row>57</xdr:row>
      <xdr:rowOff>9060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8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25587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55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52146</xdr:rowOff>
    </xdr:from>
    <xdr:to>
      <xdr:col>24</xdr:col>
      <xdr:colOff>63500</xdr:colOff>
      <xdr:row>77</xdr:row>
      <xdr:rowOff>110286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53796"/>
          <a:ext cx="838200" cy="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106324</xdr:rowOff>
    </xdr:from>
    <xdr:to>
      <xdr:col>19</xdr:col>
      <xdr:colOff>177800</xdr:colOff>
      <xdr:row>77</xdr:row>
      <xdr:rowOff>110286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307974"/>
          <a:ext cx="8890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106324</xdr:rowOff>
    </xdr:from>
    <xdr:to>
      <xdr:col>15</xdr:col>
      <xdr:colOff>50800</xdr:colOff>
      <xdr:row>77</xdr:row>
      <xdr:rowOff>121793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307974"/>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68453</xdr:rowOff>
    </xdr:from>
    <xdr:to>
      <xdr:col>10</xdr:col>
      <xdr:colOff>114300</xdr:colOff>
      <xdr:row>77</xdr:row>
      <xdr:rowOff>121793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270103"/>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1346</xdr:rowOff>
    </xdr:from>
    <xdr:to>
      <xdr:col>24</xdr:col>
      <xdr:colOff>114300</xdr:colOff>
      <xdr:row>77</xdr:row>
      <xdr:rowOff>102946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24223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5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59486</xdr:rowOff>
    </xdr:from>
    <xdr:to>
      <xdr:col>20</xdr:col>
      <xdr:colOff>38100</xdr:colOff>
      <xdr:row>77</xdr:row>
      <xdr:rowOff>161086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6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152213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353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55524</xdr:rowOff>
    </xdr:from>
    <xdr:to>
      <xdr:col>15</xdr:col>
      <xdr:colOff>101600</xdr:colOff>
      <xdr:row>77</xdr:row>
      <xdr:rowOff>157124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148251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34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70993</xdr:rowOff>
    </xdr:from>
    <xdr:to>
      <xdr:col>10</xdr:col>
      <xdr:colOff>165100</xdr:colOff>
      <xdr:row>78</xdr:row>
      <xdr:rowOff>1143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7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163720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6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17653</xdr:rowOff>
    </xdr:from>
    <xdr:to>
      <xdr:col>6</xdr:col>
      <xdr:colOff>38100</xdr:colOff>
      <xdr:row>77</xdr:row>
      <xdr:rowOff>119253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1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135780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9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23800</xdr:rowOff>
    </xdr:from>
    <xdr:to>
      <xdr:col>24</xdr:col>
      <xdr:colOff>63500</xdr:colOff>
      <xdr:row>96</xdr:row>
      <xdr:rowOff>26848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311550"/>
          <a:ext cx="838200" cy="17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166507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111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26848</xdr:rowOff>
    </xdr:from>
    <xdr:to>
      <xdr:col>19</xdr:col>
      <xdr:colOff>177800</xdr:colOff>
      <xdr:row>96</xdr:row>
      <xdr:rowOff>133090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486048"/>
          <a:ext cx="889000" cy="10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148677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093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74834</xdr:rowOff>
    </xdr:from>
    <xdr:to>
      <xdr:col>15</xdr:col>
      <xdr:colOff>50800</xdr:colOff>
      <xdr:row>96</xdr:row>
      <xdr:rowOff>133090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34034"/>
          <a:ext cx="889000" cy="5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80306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19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74834</xdr:rowOff>
    </xdr:from>
    <xdr:to>
      <xdr:col>10</xdr:col>
      <xdr:colOff>114300</xdr:colOff>
      <xdr:row>97</xdr:row>
      <xdr:rowOff>165512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34034"/>
          <a:ext cx="889000" cy="26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95147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3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163726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45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144450</xdr:rowOff>
    </xdr:from>
    <xdr:to>
      <xdr:col>24</xdr:col>
      <xdr:colOff>114300</xdr:colOff>
      <xdr:row>95</xdr:row>
      <xdr:rowOff>74600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26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122877</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239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147498</xdr:rowOff>
    </xdr:from>
    <xdr:to>
      <xdr:col>20</xdr:col>
      <xdr:colOff>38100</xdr:colOff>
      <xdr:row>96</xdr:row>
      <xdr:rowOff>77648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3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68775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527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82290</xdr:rowOff>
    </xdr:from>
    <xdr:to>
      <xdr:col>15</xdr:col>
      <xdr:colOff>101600</xdr:colOff>
      <xdr:row>97</xdr:row>
      <xdr:rowOff>12440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3567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634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24034</xdr:rowOff>
    </xdr:from>
    <xdr:to>
      <xdr:col>10</xdr:col>
      <xdr:colOff>165100</xdr:colOff>
      <xdr:row>96</xdr:row>
      <xdr:rowOff>125634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8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116761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575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114712</xdr:rowOff>
    </xdr:from>
    <xdr:to>
      <xdr:col>6</xdr:col>
      <xdr:colOff>38100</xdr:colOff>
      <xdr:row>98</xdr:row>
      <xdr:rowOff>44862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4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35989</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83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152121</xdr:rowOff>
    </xdr:from>
    <xdr:to>
      <xdr:col>55</xdr:col>
      <xdr:colOff>0</xdr:colOff>
      <xdr:row>38</xdr:row>
      <xdr:rowOff>7539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495771"/>
          <a:ext cx="838200" cy="2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142506</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486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134488</xdr:rowOff>
    </xdr:from>
    <xdr:to>
      <xdr:col>50</xdr:col>
      <xdr:colOff>114300</xdr:colOff>
      <xdr:row>37</xdr:row>
      <xdr:rowOff>152121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478138"/>
          <a:ext cx="889000" cy="17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93601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60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134488</xdr:rowOff>
    </xdr:from>
    <xdr:to>
      <xdr:col>45</xdr:col>
      <xdr:colOff>177800</xdr:colOff>
      <xdr:row>38</xdr:row>
      <xdr:rowOff>23053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478138"/>
          <a:ext cx="889000" cy="6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102440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61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42393</xdr:rowOff>
    </xdr:from>
    <xdr:to>
      <xdr:col>41</xdr:col>
      <xdr:colOff>50800</xdr:colOff>
      <xdr:row>38</xdr:row>
      <xdr:rowOff>23053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185893"/>
          <a:ext cx="889000" cy="135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31452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106931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128189</xdr:rowOff>
    </xdr:from>
    <xdr:to>
      <xdr:col>55</xdr:col>
      <xdr:colOff>50800</xdr:colOff>
      <xdr:row>38</xdr:row>
      <xdr:rowOff>58339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47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151066</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23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101321</xdr:rowOff>
    </xdr:from>
    <xdr:to>
      <xdr:col>50</xdr:col>
      <xdr:colOff>165100</xdr:colOff>
      <xdr:row>38</xdr:row>
      <xdr:rowOff>31471</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44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47998</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22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83688</xdr:rowOff>
    </xdr:from>
    <xdr:to>
      <xdr:col>46</xdr:col>
      <xdr:colOff>38100</xdr:colOff>
      <xdr:row>38</xdr:row>
      <xdr:rowOff>13838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42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30365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20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143703</xdr:rowOff>
    </xdr:from>
    <xdr:to>
      <xdr:col>41</xdr:col>
      <xdr:colOff>101600</xdr:colOff>
      <xdr:row>38</xdr:row>
      <xdr:rowOff>73853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48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90380</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26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163043</xdr:rowOff>
    </xdr:from>
    <xdr:to>
      <xdr:col>36</xdr:col>
      <xdr:colOff>165100</xdr:colOff>
      <xdr:row>30</xdr:row>
      <xdr:rowOff>93193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13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84320</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227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161684</xdr:rowOff>
    </xdr:from>
    <xdr:to>
      <xdr:col>55</xdr:col>
      <xdr:colOff>0</xdr:colOff>
      <xdr:row>57</xdr:row>
      <xdr:rowOff>140706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762884"/>
          <a:ext cx="838200" cy="15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128400</xdr:rowOff>
    </xdr:from>
    <xdr:to>
      <xdr:col>50</xdr:col>
      <xdr:colOff>114300</xdr:colOff>
      <xdr:row>57</xdr:row>
      <xdr:rowOff>140706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901050"/>
          <a:ext cx="889000" cy="1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107825</xdr:rowOff>
    </xdr:from>
    <xdr:to>
      <xdr:col>45</xdr:col>
      <xdr:colOff>177800</xdr:colOff>
      <xdr:row>57</xdr:row>
      <xdr:rowOff>128400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880475"/>
          <a:ext cx="889000" cy="20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107825</xdr:rowOff>
    </xdr:from>
    <xdr:to>
      <xdr:col>41</xdr:col>
      <xdr:colOff>50800</xdr:colOff>
      <xdr:row>57</xdr:row>
      <xdr:rowOff>152837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880475"/>
          <a:ext cx="889000" cy="45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110884</xdr:rowOff>
    </xdr:from>
    <xdr:to>
      <xdr:col>55</xdr:col>
      <xdr:colOff>50800</xdr:colOff>
      <xdr:row>57</xdr:row>
      <xdr:rowOff>41034</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1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28488</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2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89906</xdr:rowOff>
    </xdr:from>
    <xdr:to>
      <xdr:col>50</xdr:col>
      <xdr:colOff>165100</xdr:colOff>
      <xdr:row>58</xdr:row>
      <xdr:rowOff>20056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6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11183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5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77600</xdr:rowOff>
    </xdr:from>
    <xdr:to>
      <xdr:col>46</xdr:col>
      <xdr:colOff>38100</xdr:colOff>
      <xdr:row>58</xdr:row>
      <xdr:rowOff>7750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5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170327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42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57025</xdr:rowOff>
    </xdr:from>
    <xdr:to>
      <xdr:col>41</xdr:col>
      <xdr:colOff>101600</xdr:colOff>
      <xdr:row>57</xdr:row>
      <xdr:rowOff>158625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2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149752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2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102037</xdr:rowOff>
    </xdr:from>
    <xdr:to>
      <xdr:col>36</xdr:col>
      <xdr:colOff>165100</xdr:colOff>
      <xdr:row>58</xdr:row>
      <xdr:rowOff>32187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7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23314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6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145024</xdr:rowOff>
    </xdr:from>
    <xdr:to>
      <xdr:col>55</xdr:col>
      <xdr:colOff>0</xdr:colOff>
      <xdr:row>79</xdr:row>
      <xdr:rowOff>20796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346674"/>
          <a:ext cx="838200" cy="218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138623</xdr:rowOff>
    </xdr:from>
    <xdr:to>
      <xdr:col>50</xdr:col>
      <xdr:colOff>114300</xdr:colOff>
      <xdr:row>77</xdr:row>
      <xdr:rowOff>145024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340273"/>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138623</xdr:rowOff>
    </xdr:from>
    <xdr:to>
      <xdr:col>45</xdr:col>
      <xdr:colOff>177800</xdr:colOff>
      <xdr:row>77</xdr:row>
      <xdr:rowOff>154950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340273"/>
          <a:ext cx="8890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70559</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44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154950</xdr:rowOff>
    </xdr:from>
    <xdr:to>
      <xdr:col>41</xdr:col>
      <xdr:colOff>50800</xdr:colOff>
      <xdr:row>78</xdr:row>
      <xdr:rowOff>17889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356600"/>
          <a:ext cx="889000" cy="3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141446</xdr:rowOff>
    </xdr:from>
    <xdr:to>
      <xdr:col>55</xdr:col>
      <xdr:colOff>50800</xdr:colOff>
      <xdr:row>79</xdr:row>
      <xdr:rowOff>71596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51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56373</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42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94224</xdr:rowOff>
    </xdr:from>
    <xdr:to>
      <xdr:col>50</xdr:col>
      <xdr:colOff>165100</xdr:colOff>
      <xdr:row>78</xdr:row>
      <xdr:rowOff>24374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2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15501</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38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87823</xdr:rowOff>
    </xdr:from>
    <xdr:to>
      <xdr:col>46</xdr:col>
      <xdr:colOff>38100</xdr:colOff>
      <xdr:row>78</xdr:row>
      <xdr:rowOff>17973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28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34500</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064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104150</xdr:rowOff>
    </xdr:from>
    <xdr:to>
      <xdr:col>41</xdr:col>
      <xdr:colOff>101600</xdr:colOff>
      <xdr:row>78</xdr:row>
      <xdr:rowOff>34300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30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25427</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39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138539</xdr:rowOff>
    </xdr:from>
    <xdr:to>
      <xdr:col>36</xdr:col>
      <xdr:colOff>165100</xdr:colOff>
      <xdr:row>78</xdr:row>
      <xdr:rowOff>68689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34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85216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115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15036</xdr:rowOff>
    </xdr:from>
    <xdr:to>
      <xdr:col>55</xdr:col>
      <xdr:colOff>0</xdr:colOff>
      <xdr:row>99</xdr:row>
      <xdr:rowOff>10122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474236"/>
          <a:ext cx="838200" cy="50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10122</xdr:rowOff>
    </xdr:from>
    <xdr:to>
      <xdr:col>50</xdr:col>
      <xdr:colOff>114300</xdr:colOff>
      <xdr:row>99</xdr:row>
      <xdr:rowOff>22600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983672"/>
          <a:ext cx="889000" cy="1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167590</xdr:rowOff>
    </xdr:from>
    <xdr:to>
      <xdr:col>45</xdr:col>
      <xdr:colOff>177800</xdr:colOff>
      <xdr:row>99</xdr:row>
      <xdr:rowOff>22600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969690"/>
          <a:ext cx="889000" cy="2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145057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167590</xdr:rowOff>
    </xdr:from>
    <xdr:to>
      <xdr:col>41</xdr:col>
      <xdr:colOff>50800</xdr:colOff>
      <xdr:row>99</xdr:row>
      <xdr:rowOff>76740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969690"/>
          <a:ext cx="889000" cy="8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19023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6259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3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135686</xdr:rowOff>
    </xdr:from>
    <xdr:to>
      <xdr:col>55</xdr:col>
      <xdr:colOff>50800</xdr:colOff>
      <xdr:row>96</xdr:row>
      <xdr:rowOff>65836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42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158563</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27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130772</xdr:rowOff>
    </xdr:from>
    <xdr:to>
      <xdr:col>50</xdr:col>
      <xdr:colOff>165100</xdr:colOff>
      <xdr:row>99</xdr:row>
      <xdr:rowOff>60922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93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52049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702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143250</xdr:rowOff>
    </xdr:from>
    <xdr:to>
      <xdr:col>46</xdr:col>
      <xdr:colOff>38100</xdr:colOff>
      <xdr:row>99</xdr:row>
      <xdr:rowOff>73400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94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64527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703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116790</xdr:rowOff>
    </xdr:from>
    <xdr:to>
      <xdr:col>41</xdr:col>
      <xdr:colOff>101600</xdr:colOff>
      <xdr:row>99</xdr:row>
      <xdr:rowOff>46940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91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38067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701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25940</xdr:rowOff>
    </xdr:from>
    <xdr:to>
      <xdr:col>36</xdr:col>
      <xdr:colOff>165100</xdr:colOff>
      <xdr:row>99</xdr:row>
      <xdr:rowOff>127540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99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118667</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709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83007</xdr:rowOff>
    </xdr:from>
    <xdr:to>
      <xdr:col>85</xdr:col>
      <xdr:colOff>127000</xdr:colOff>
      <xdr:row>77</xdr:row>
      <xdr:rowOff>107696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284657"/>
          <a:ext cx="8382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83007</xdr:rowOff>
    </xdr:from>
    <xdr:to>
      <xdr:col>81</xdr:col>
      <xdr:colOff>50800</xdr:colOff>
      <xdr:row>77</xdr:row>
      <xdr:rowOff>83159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284657"/>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70129</xdr:rowOff>
    </xdr:from>
    <xdr:to>
      <xdr:col>76</xdr:col>
      <xdr:colOff>114300</xdr:colOff>
      <xdr:row>77</xdr:row>
      <xdr:rowOff>83159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271779"/>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63195</xdr:rowOff>
    </xdr:from>
    <xdr:to>
      <xdr:col>71</xdr:col>
      <xdr:colOff>177800</xdr:colOff>
      <xdr:row>77</xdr:row>
      <xdr:rowOff>70129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264845"/>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56896</xdr:rowOff>
    </xdr:from>
    <xdr:to>
      <xdr:col>85</xdr:col>
      <xdr:colOff>177800</xdr:colOff>
      <xdr:row>77</xdr:row>
      <xdr:rowOff>158496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25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35323</xdr:rowOff>
    </xdr:from>
    <xdr:ext cx="469744"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236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32207</xdr:rowOff>
    </xdr:from>
    <xdr:to>
      <xdr:col>81</xdr:col>
      <xdr:colOff>101600</xdr:colOff>
      <xdr:row>77</xdr:row>
      <xdr:rowOff>133807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23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124934</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46428" y="1332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32359</xdr:rowOff>
    </xdr:from>
    <xdr:to>
      <xdr:col>76</xdr:col>
      <xdr:colOff>165100</xdr:colOff>
      <xdr:row>77</xdr:row>
      <xdr:rowOff>133959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23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125086</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57428" y="1332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19329</xdr:rowOff>
    </xdr:from>
    <xdr:to>
      <xdr:col>72</xdr:col>
      <xdr:colOff>38100</xdr:colOff>
      <xdr:row>77</xdr:row>
      <xdr:rowOff>120929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22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112056</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68428" y="1331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12395</xdr:rowOff>
    </xdr:from>
    <xdr:to>
      <xdr:col>67</xdr:col>
      <xdr:colOff>101600</xdr:colOff>
      <xdr:row>77</xdr:row>
      <xdr:rowOff>113995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21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105122</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79428" y="1330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68263</xdr:rowOff>
    </xdr:from>
    <xdr:to>
      <xdr:col>85</xdr:col>
      <xdr:colOff>127000</xdr:colOff>
      <xdr:row>95</xdr:row>
      <xdr:rowOff>47803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013113"/>
          <a:ext cx="838200" cy="32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21685</xdr:rowOff>
    </xdr:from>
    <xdr:to>
      <xdr:col>81</xdr:col>
      <xdr:colOff>50800</xdr:colOff>
      <xdr:row>95</xdr:row>
      <xdr:rowOff>47803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309435"/>
          <a:ext cx="889000" cy="26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21685</xdr:rowOff>
    </xdr:from>
    <xdr:to>
      <xdr:col>76</xdr:col>
      <xdr:colOff>114300</xdr:colOff>
      <xdr:row>96</xdr:row>
      <xdr:rowOff>2026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309435"/>
          <a:ext cx="889000" cy="15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2026</xdr:rowOff>
    </xdr:from>
    <xdr:to>
      <xdr:col>71</xdr:col>
      <xdr:colOff>177800</xdr:colOff>
      <xdr:row>96</xdr:row>
      <xdr:rowOff>94780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461226"/>
          <a:ext cx="889000" cy="9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17463</xdr:rowOff>
    </xdr:from>
    <xdr:to>
      <xdr:col>85</xdr:col>
      <xdr:colOff>177800</xdr:colOff>
      <xdr:row>93</xdr:row>
      <xdr:rowOff>119063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596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40340</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5813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168453</xdr:rowOff>
    </xdr:from>
    <xdr:to>
      <xdr:col>81</xdr:col>
      <xdr:colOff>101600</xdr:colOff>
      <xdr:row>95</xdr:row>
      <xdr:rowOff>98603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28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115130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059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142335</xdr:rowOff>
    </xdr:from>
    <xdr:to>
      <xdr:col>76</xdr:col>
      <xdr:colOff>165100</xdr:colOff>
      <xdr:row>95</xdr:row>
      <xdr:rowOff>72485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25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89012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03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122676</xdr:rowOff>
    </xdr:from>
    <xdr:to>
      <xdr:col>72</xdr:col>
      <xdr:colOff>38100</xdr:colOff>
      <xdr:row>96</xdr:row>
      <xdr:rowOff>52826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410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43953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503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43980</xdr:rowOff>
    </xdr:from>
    <xdr:to>
      <xdr:col>67</xdr:col>
      <xdr:colOff>101600</xdr:colOff>
      <xdr:row>96</xdr:row>
      <xdr:rowOff>145580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5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162107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27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18433</xdr:rowOff>
    </xdr:from>
    <xdr:to>
      <xdr:col>116</xdr:col>
      <xdr:colOff>63500</xdr:colOff>
      <xdr:row>59</xdr:row>
      <xdr:rowOff>20175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33983"/>
          <a:ext cx="8382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16583</xdr:rowOff>
    </xdr:from>
    <xdr:to>
      <xdr:col>111</xdr:col>
      <xdr:colOff>177800</xdr:colOff>
      <xdr:row>59</xdr:row>
      <xdr:rowOff>20175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32133"/>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12990</xdr:rowOff>
    </xdr:from>
    <xdr:to>
      <xdr:col>107</xdr:col>
      <xdr:colOff>50800</xdr:colOff>
      <xdr:row>59</xdr:row>
      <xdr:rowOff>16583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28540"/>
          <a:ext cx="8890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9507</xdr:rowOff>
    </xdr:from>
    <xdr:to>
      <xdr:col>102</xdr:col>
      <xdr:colOff>114300</xdr:colOff>
      <xdr:row>59</xdr:row>
      <xdr:rowOff>12990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25057"/>
          <a:ext cx="889000" cy="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139083</xdr:rowOff>
    </xdr:from>
    <xdr:to>
      <xdr:col>116</xdr:col>
      <xdr:colOff>114300</xdr:colOff>
      <xdr:row>59</xdr:row>
      <xdr:rowOff>69233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8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54010</xdr:rowOff>
    </xdr:from>
    <xdr:ext cx="378565"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998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140825</xdr:rowOff>
    </xdr:from>
    <xdr:to>
      <xdr:col>112</xdr:col>
      <xdr:colOff>38100</xdr:colOff>
      <xdr:row>59</xdr:row>
      <xdr:rowOff>70975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8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62102</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4017" y="101776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137233</xdr:rowOff>
    </xdr:from>
    <xdr:to>
      <xdr:col>107</xdr:col>
      <xdr:colOff>101600</xdr:colOff>
      <xdr:row>59</xdr:row>
      <xdr:rowOff>67383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8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58510</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174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133640</xdr:rowOff>
    </xdr:from>
    <xdr:to>
      <xdr:col>102</xdr:col>
      <xdr:colOff>165100</xdr:colOff>
      <xdr:row>59</xdr:row>
      <xdr:rowOff>63790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7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54917</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17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130157</xdr:rowOff>
    </xdr:from>
    <xdr:to>
      <xdr:col>98</xdr:col>
      <xdr:colOff>38100</xdr:colOff>
      <xdr:row>59</xdr:row>
      <xdr:rowOff>60307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7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51434</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166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85430</xdr:rowOff>
    </xdr:from>
    <xdr:to>
      <xdr:col>116</xdr:col>
      <xdr:colOff>63500</xdr:colOff>
      <xdr:row>75</xdr:row>
      <xdr:rowOff>89225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944180"/>
          <a:ext cx="8382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89225</xdr:rowOff>
    </xdr:from>
    <xdr:to>
      <xdr:col>111</xdr:col>
      <xdr:colOff>177800</xdr:colOff>
      <xdr:row>75</xdr:row>
      <xdr:rowOff>160000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947975"/>
          <a:ext cx="889000" cy="7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160000</xdr:rowOff>
    </xdr:from>
    <xdr:to>
      <xdr:col>107</xdr:col>
      <xdr:colOff>50800</xdr:colOff>
      <xdr:row>76</xdr:row>
      <xdr:rowOff>126259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3018750"/>
          <a:ext cx="889000" cy="13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54569</xdr:rowOff>
    </xdr:from>
    <xdr:to>
      <xdr:col>102</xdr:col>
      <xdr:colOff>114300</xdr:colOff>
      <xdr:row>76</xdr:row>
      <xdr:rowOff>126259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656300" y="13084769"/>
          <a:ext cx="889000" cy="7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34630</xdr:rowOff>
    </xdr:from>
    <xdr:to>
      <xdr:col>116</xdr:col>
      <xdr:colOff>114300</xdr:colOff>
      <xdr:row>75</xdr:row>
      <xdr:rowOff>136230</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89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13057</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87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38425</xdr:rowOff>
    </xdr:from>
    <xdr:to>
      <xdr:col>112</xdr:col>
      <xdr:colOff>38100</xdr:colOff>
      <xdr:row>75</xdr:row>
      <xdr:rowOff>140025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9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131153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98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109200</xdr:rowOff>
    </xdr:from>
    <xdr:to>
      <xdr:col>107</xdr:col>
      <xdr:colOff>101600</xdr:colOff>
      <xdr:row>76</xdr:row>
      <xdr:rowOff>39350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9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30477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06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75459</xdr:rowOff>
    </xdr:from>
    <xdr:to>
      <xdr:col>102</xdr:col>
      <xdr:colOff>165100</xdr:colOff>
      <xdr:row>77</xdr:row>
      <xdr:rowOff>5609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310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168186</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19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3769</xdr:rowOff>
    </xdr:from>
    <xdr:to>
      <xdr:col>98</xdr:col>
      <xdr:colOff>38100</xdr:colOff>
      <xdr:row>76</xdr:row>
      <xdr:rowOff>105369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30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96496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12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年度は子育て世帯応援事業が皆減となったことなどにより、前年度と比較して補助費等が減となったものの、類似団体平均を上回っている一方で、都平均を下回る数値となっている。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普通建設事業費については、大島五丁目住宅改築事業などの増により、前年度と比較して増となっているものの、引き続き都平均や類似団体平均は下回っている。</a:t>
          </a:r>
        </a:p>
        <a:p>
          <a:r>
            <a:rPr kumimoji="1" lang="ja-JP" altLang="en-US" sz="1300">
              <a:latin typeface="ＭＳ Ｐゴシック" panose="020B0600070205080204" pitchFamily="50" charset="-128"/>
              <a:ea typeface="ＭＳ Ｐゴシック" panose="020B0600070205080204" pitchFamily="50" charset="-128"/>
            </a:rPr>
            <a:t>扶助費については、私立保育所扶助事業や児童手当支給事業などの増により前年度と比較して増となっており、都平均を上回っている一方で、類似団体平均を下回る数値となっている。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積立金については、学校施設改築等基金積立金などの増により前年度と比較して増となっており、引き続き都平均や類似団体平均を上回る数値となっている。</a:t>
          </a:r>
        </a:p>
        <a:p>
          <a:r>
            <a:rPr kumimoji="1" lang="ja-JP" altLang="en-US" sz="1300">
              <a:latin typeface="ＭＳ Ｐゴシック" panose="020B0600070205080204" pitchFamily="50" charset="-128"/>
              <a:ea typeface="ＭＳ Ｐゴシック" panose="020B0600070205080204" pitchFamily="50" charset="-128"/>
            </a:rPr>
            <a:t>今後、少子化高齢化の進行や近年の物価高騰などにより、扶助費や物件費など、経常的経費の増加が続いていくことが予想されるため、施策の緊急度や優先度を見極め、引き続き行財政改革の推進により歳出抑制に努め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541,685
502,124
42.99
269,479,421
261,747,729
7,689,955
153,424,577
29,522,187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93980</xdr:rowOff>
    </xdr:from>
    <xdr:to>
      <xdr:col>24</xdr:col>
      <xdr:colOff>63500</xdr:colOff>
      <xdr:row>37</xdr:row>
      <xdr:rowOff>101409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37630"/>
          <a:ext cx="8382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90360</xdr:rowOff>
    </xdr:from>
    <xdr:to>
      <xdr:col>19</xdr:col>
      <xdr:colOff>177800</xdr:colOff>
      <xdr:row>37</xdr:row>
      <xdr:rowOff>93980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34010"/>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80264</xdr:rowOff>
    </xdr:from>
    <xdr:to>
      <xdr:col>15</xdr:col>
      <xdr:colOff>50800</xdr:colOff>
      <xdr:row>37</xdr:row>
      <xdr:rowOff>90360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23914"/>
          <a:ext cx="8890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75692</xdr:rowOff>
    </xdr:from>
    <xdr:to>
      <xdr:col>10</xdr:col>
      <xdr:colOff>114300</xdr:colOff>
      <xdr:row>37</xdr:row>
      <xdr:rowOff>80264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1934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50609</xdr:rowOff>
    </xdr:from>
    <xdr:to>
      <xdr:col>24</xdr:col>
      <xdr:colOff>114300</xdr:colOff>
      <xdr:row>37</xdr:row>
      <xdr:rowOff>152209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9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136986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43180</xdr:rowOff>
    </xdr:from>
    <xdr:to>
      <xdr:col>20</xdr:col>
      <xdr:colOff>38100</xdr:colOff>
      <xdr:row>37</xdr:row>
      <xdr:rowOff>144780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135907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39560</xdr:rowOff>
    </xdr:from>
    <xdr:to>
      <xdr:col>15</xdr:col>
      <xdr:colOff>101600</xdr:colOff>
      <xdr:row>37</xdr:row>
      <xdr:rowOff>141160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8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132287</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7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29464</xdr:rowOff>
    </xdr:from>
    <xdr:to>
      <xdr:col>10</xdr:col>
      <xdr:colOff>165100</xdr:colOff>
      <xdr:row>37</xdr:row>
      <xdr:rowOff>131064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122191</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24892</xdr:rowOff>
    </xdr:from>
    <xdr:to>
      <xdr:col>6</xdr:col>
      <xdr:colOff>38100</xdr:colOff>
      <xdr:row>37</xdr:row>
      <xdr:rowOff>126492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117619</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6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12163</xdr:rowOff>
    </xdr:from>
    <xdr:to>
      <xdr:col>24</xdr:col>
      <xdr:colOff>63500</xdr:colOff>
      <xdr:row>58</xdr:row>
      <xdr:rowOff>136010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56263"/>
          <a:ext cx="838200" cy="12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86088</xdr:rowOff>
    </xdr:from>
    <xdr:to>
      <xdr:col>19</xdr:col>
      <xdr:colOff>177800</xdr:colOff>
      <xdr:row>58</xdr:row>
      <xdr:rowOff>136010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30188"/>
          <a:ext cx="889000" cy="4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50350</xdr:rowOff>
    </xdr:from>
    <xdr:to>
      <xdr:col>15</xdr:col>
      <xdr:colOff>50800</xdr:colOff>
      <xdr:row>58</xdr:row>
      <xdr:rowOff>86088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994450"/>
          <a:ext cx="889000" cy="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79556</xdr:rowOff>
    </xdr:from>
    <xdr:to>
      <xdr:col>10</xdr:col>
      <xdr:colOff>114300</xdr:colOff>
      <xdr:row>58</xdr:row>
      <xdr:rowOff>50350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994956"/>
          <a:ext cx="889000" cy="99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132813</xdr:rowOff>
    </xdr:from>
    <xdr:to>
      <xdr:col>24</xdr:col>
      <xdr:colOff>114300</xdr:colOff>
      <xdr:row>58</xdr:row>
      <xdr:rowOff>62963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0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111240</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83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85210</xdr:rowOff>
    </xdr:from>
    <xdr:to>
      <xdr:col>20</xdr:col>
      <xdr:colOff>38100</xdr:colOff>
      <xdr:row>59</xdr:row>
      <xdr:rowOff>15360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2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6487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2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35288</xdr:rowOff>
    </xdr:from>
    <xdr:to>
      <xdr:col>15</xdr:col>
      <xdr:colOff>101600</xdr:colOff>
      <xdr:row>58</xdr:row>
      <xdr:rowOff>136888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7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128015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7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171000</xdr:rowOff>
    </xdr:from>
    <xdr:to>
      <xdr:col>10</xdr:col>
      <xdr:colOff>165100</xdr:colOff>
      <xdr:row>58</xdr:row>
      <xdr:rowOff>101150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92277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3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28756</xdr:rowOff>
    </xdr:from>
    <xdr:to>
      <xdr:col>6</xdr:col>
      <xdr:colOff>38100</xdr:colOff>
      <xdr:row>52</xdr:row>
      <xdr:rowOff>130356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94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121483</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036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22777</xdr:rowOff>
    </xdr:from>
    <xdr:to>
      <xdr:col>24</xdr:col>
      <xdr:colOff>63500</xdr:colOff>
      <xdr:row>77</xdr:row>
      <xdr:rowOff>157900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224427"/>
          <a:ext cx="838200" cy="13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132808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991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157900</xdr:rowOff>
    </xdr:from>
    <xdr:to>
      <xdr:col>19</xdr:col>
      <xdr:colOff>177800</xdr:colOff>
      <xdr:row>78</xdr:row>
      <xdr:rowOff>23135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359550"/>
          <a:ext cx="889000" cy="3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111592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7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23135</xdr:rowOff>
    </xdr:from>
    <xdr:to>
      <xdr:col>15</xdr:col>
      <xdr:colOff>50800</xdr:colOff>
      <xdr:row>78</xdr:row>
      <xdr:rowOff>28632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396235"/>
          <a:ext cx="889000" cy="5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28447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05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28632</xdr:rowOff>
    </xdr:from>
    <xdr:to>
      <xdr:col>10</xdr:col>
      <xdr:colOff>114300</xdr:colOff>
      <xdr:row>79</xdr:row>
      <xdr:rowOff>133528</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401732"/>
          <a:ext cx="889000" cy="27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26531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05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143427</xdr:rowOff>
    </xdr:from>
    <xdr:to>
      <xdr:col>24</xdr:col>
      <xdr:colOff>114300</xdr:colOff>
      <xdr:row>77</xdr:row>
      <xdr:rowOff>73577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17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121854</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152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107100</xdr:rowOff>
    </xdr:from>
    <xdr:to>
      <xdr:col>20</xdr:col>
      <xdr:colOff>38100</xdr:colOff>
      <xdr:row>78</xdr:row>
      <xdr:rowOff>37250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30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28377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401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143785</xdr:rowOff>
    </xdr:from>
    <xdr:to>
      <xdr:col>15</xdr:col>
      <xdr:colOff>101600</xdr:colOff>
      <xdr:row>78</xdr:row>
      <xdr:rowOff>73935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34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65062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438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149282</xdr:rowOff>
    </xdr:from>
    <xdr:to>
      <xdr:col>10</xdr:col>
      <xdr:colOff>165100</xdr:colOff>
      <xdr:row>78</xdr:row>
      <xdr:rowOff>79432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35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70559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44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82728</xdr:rowOff>
    </xdr:from>
    <xdr:to>
      <xdr:col>6</xdr:col>
      <xdr:colOff>38100</xdr:colOff>
      <xdr:row>80</xdr:row>
      <xdr:rowOff>12878</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62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80</xdr:row>
      <xdr:rowOff>4005</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72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163207</xdr:rowOff>
    </xdr:from>
    <xdr:to>
      <xdr:col>24</xdr:col>
      <xdr:colOff>63500</xdr:colOff>
      <xdr:row>97</xdr:row>
      <xdr:rowOff>43783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622407"/>
          <a:ext cx="838200" cy="52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73330</xdr:rowOff>
    </xdr:from>
    <xdr:to>
      <xdr:col>19</xdr:col>
      <xdr:colOff>177800</xdr:colOff>
      <xdr:row>96</xdr:row>
      <xdr:rowOff>163207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532530"/>
          <a:ext cx="889000" cy="89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73330</xdr:rowOff>
    </xdr:from>
    <xdr:to>
      <xdr:col>15</xdr:col>
      <xdr:colOff>50800</xdr:colOff>
      <xdr:row>96</xdr:row>
      <xdr:rowOff>98134</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532530"/>
          <a:ext cx="889000" cy="24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98134</xdr:rowOff>
    </xdr:from>
    <xdr:to>
      <xdr:col>10</xdr:col>
      <xdr:colOff>114300</xdr:colOff>
      <xdr:row>98</xdr:row>
      <xdr:rowOff>32810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557334"/>
          <a:ext cx="889000" cy="27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164433</xdr:rowOff>
    </xdr:from>
    <xdr:to>
      <xdr:col>24</xdr:col>
      <xdr:colOff>114300</xdr:colOff>
      <xdr:row>97</xdr:row>
      <xdr:rowOff>94583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62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15860</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47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112407</xdr:rowOff>
    </xdr:from>
    <xdr:to>
      <xdr:col>20</xdr:col>
      <xdr:colOff>38100</xdr:colOff>
      <xdr:row>97</xdr:row>
      <xdr:rowOff>42557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57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59084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34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22530</xdr:rowOff>
    </xdr:from>
    <xdr:to>
      <xdr:col>15</xdr:col>
      <xdr:colOff>101600</xdr:colOff>
      <xdr:row>96</xdr:row>
      <xdr:rowOff>124130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48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115257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57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47334</xdr:rowOff>
    </xdr:from>
    <xdr:to>
      <xdr:col>10</xdr:col>
      <xdr:colOff>165100</xdr:colOff>
      <xdr:row>96</xdr:row>
      <xdr:rowOff>148934</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50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140061</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59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153460</xdr:rowOff>
    </xdr:from>
    <xdr:to>
      <xdr:col>6</xdr:col>
      <xdr:colOff>38100</xdr:colOff>
      <xdr:row>98</xdr:row>
      <xdr:rowOff>83610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78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74737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87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97028</xdr:rowOff>
    </xdr:from>
    <xdr:to>
      <xdr:col>55</xdr:col>
      <xdr:colOff>0</xdr:colOff>
      <xdr:row>38</xdr:row>
      <xdr:rowOff>97790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612128"/>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96266</xdr:rowOff>
    </xdr:from>
    <xdr:to>
      <xdr:col>50</xdr:col>
      <xdr:colOff>114300</xdr:colOff>
      <xdr:row>38</xdr:row>
      <xdr:rowOff>97790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61136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71120</xdr:rowOff>
    </xdr:from>
    <xdr:to>
      <xdr:col>45</xdr:col>
      <xdr:colOff>177800</xdr:colOff>
      <xdr:row>38</xdr:row>
      <xdr:rowOff>96266</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586220"/>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71120</xdr:rowOff>
    </xdr:from>
    <xdr:to>
      <xdr:col>41</xdr:col>
      <xdr:colOff>50800</xdr:colOff>
      <xdr:row>38</xdr:row>
      <xdr:rowOff>95885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5862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46228</xdr:rowOff>
    </xdr:from>
    <xdr:to>
      <xdr:col>55</xdr:col>
      <xdr:colOff>50800</xdr:colOff>
      <xdr:row>38</xdr:row>
      <xdr:rowOff>147828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6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132605</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76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46990</xdr:rowOff>
    </xdr:from>
    <xdr:to>
      <xdr:col>50</xdr:col>
      <xdr:colOff>165100</xdr:colOff>
      <xdr:row>38</xdr:row>
      <xdr:rowOff>148590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6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139717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6548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45466</xdr:rowOff>
    </xdr:from>
    <xdr:to>
      <xdr:col>46</xdr:col>
      <xdr:colOff>38100</xdr:colOff>
      <xdr:row>38</xdr:row>
      <xdr:rowOff>147066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6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138193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53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20320</xdr:rowOff>
    </xdr:from>
    <xdr:to>
      <xdr:col>41</xdr:col>
      <xdr:colOff>101600</xdr:colOff>
      <xdr:row>38</xdr:row>
      <xdr:rowOff>121920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113047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628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45085</xdr:rowOff>
    </xdr:from>
    <xdr:to>
      <xdr:col>36</xdr:col>
      <xdr:colOff>165100</xdr:colOff>
      <xdr:row>38</xdr:row>
      <xdr:rowOff>146685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6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137812</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6529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78801</xdr:rowOff>
    </xdr:from>
    <xdr:to>
      <xdr:col>55</xdr:col>
      <xdr:colOff>0</xdr:colOff>
      <xdr:row>77</xdr:row>
      <xdr:rowOff>112908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280451"/>
          <a:ext cx="838200" cy="3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79808</xdr:rowOff>
    </xdr:from>
    <xdr:to>
      <xdr:col>50</xdr:col>
      <xdr:colOff>114300</xdr:colOff>
      <xdr:row>77</xdr:row>
      <xdr:rowOff>112908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281458"/>
          <a:ext cx="889000" cy="3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79808</xdr:rowOff>
    </xdr:from>
    <xdr:to>
      <xdr:col>45</xdr:col>
      <xdr:colOff>177800</xdr:colOff>
      <xdr:row>77</xdr:row>
      <xdr:rowOff>105228</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281458"/>
          <a:ext cx="889000" cy="2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105228</xdr:rowOff>
    </xdr:from>
    <xdr:to>
      <xdr:col>41</xdr:col>
      <xdr:colOff>50800</xdr:colOff>
      <xdr:row>77</xdr:row>
      <xdr:rowOff>107376</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306878"/>
          <a:ext cx="889000" cy="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28001</xdr:rowOff>
    </xdr:from>
    <xdr:to>
      <xdr:col>55</xdr:col>
      <xdr:colOff>50800</xdr:colOff>
      <xdr:row>77</xdr:row>
      <xdr:rowOff>129601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2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6428</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0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62108</xdr:rowOff>
    </xdr:from>
    <xdr:to>
      <xdr:col>50</xdr:col>
      <xdr:colOff>165100</xdr:colOff>
      <xdr:row>77</xdr:row>
      <xdr:rowOff>163708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26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154835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356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29008</xdr:rowOff>
    </xdr:from>
    <xdr:to>
      <xdr:col>46</xdr:col>
      <xdr:colOff>38100</xdr:colOff>
      <xdr:row>77</xdr:row>
      <xdr:rowOff>130608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3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121735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323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54428</xdr:rowOff>
    </xdr:from>
    <xdr:to>
      <xdr:col>41</xdr:col>
      <xdr:colOff>101600</xdr:colOff>
      <xdr:row>77</xdr:row>
      <xdr:rowOff>156028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5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147155</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348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56576</xdr:rowOff>
    </xdr:from>
    <xdr:to>
      <xdr:col>36</xdr:col>
      <xdr:colOff>165100</xdr:colOff>
      <xdr:row>77</xdr:row>
      <xdr:rowOff>158176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25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149303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35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135440</xdr:rowOff>
    </xdr:from>
    <xdr:to>
      <xdr:col>55</xdr:col>
      <xdr:colOff>0</xdr:colOff>
      <xdr:row>98</xdr:row>
      <xdr:rowOff>57648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766090"/>
          <a:ext cx="838200" cy="9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57648</xdr:rowOff>
    </xdr:from>
    <xdr:to>
      <xdr:col>50</xdr:col>
      <xdr:colOff>114300</xdr:colOff>
      <xdr:row>98</xdr:row>
      <xdr:rowOff>75707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859748"/>
          <a:ext cx="8890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75707</xdr:rowOff>
    </xdr:from>
    <xdr:to>
      <xdr:col>45</xdr:col>
      <xdr:colOff>177800</xdr:colOff>
      <xdr:row>98</xdr:row>
      <xdr:rowOff>89043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877807"/>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78648</xdr:rowOff>
    </xdr:from>
    <xdr:to>
      <xdr:col>41</xdr:col>
      <xdr:colOff>50800</xdr:colOff>
      <xdr:row>98</xdr:row>
      <xdr:rowOff>89043</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880748"/>
          <a:ext cx="889000" cy="1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84640</xdr:rowOff>
    </xdr:from>
    <xdr:to>
      <xdr:col>55</xdr:col>
      <xdr:colOff>50800</xdr:colOff>
      <xdr:row>98</xdr:row>
      <xdr:rowOff>14790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1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171017</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3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6848</xdr:rowOff>
    </xdr:from>
    <xdr:to>
      <xdr:col>50</xdr:col>
      <xdr:colOff>165100</xdr:colOff>
      <xdr:row>98</xdr:row>
      <xdr:rowOff>108448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80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99575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90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24907</xdr:rowOff>
    </xdr:from>
    <xdr:to>
      <xdr:col>46</xdr:col>
      <xdr:colOff>38100</xdr:colOff>
      <xdr:row>98</xdr:row>
      <xdr:rowOff>126507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82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117634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91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38243</xdr:rowOff>
    </xdr:from>
    <xdr:to>
      <xdr:col>41</xdr:col>
      <xdr:colOff>101600</xdr:colOff>
      <xdr:row>98</xdr:row>
      <xdr:rowOff>139843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84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130970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93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27848</xdr:rowOff>
    </xdr:from>
    <xdr:to>
      <xdr:col>36</xdr:col>
      <xdr:colOff>165100</xdr:colOff>
      <xdr:row>98</xdr:row>
      <xdr:rowOff>129448</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82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120575</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92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97447</xdr:rowOff>
    </xdr:from>
    <xdr:to>
      <xdr:col>85</xdr:col>
      <xdr:colOff>127000</xdr:colOff>
      <xdr:row>38</xdr:row>
      <xdr:rowOff>47155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441097"/>
          <a:ext cx="838200" cy="12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97447</xdr:rowOff>
    </xdr:from>
    <xdr:to>
      <xdr:col>81</xdr:col>
      <xdr:colOff>50800</xdr:colOff>
      <xdr:row>38</xdr:row>
      <xdr:rowOff>100647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441097"/>
          <a:ext cx="889000" cy="174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110685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62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100647</xdr:rowOff>
    </xdr:from>
    <xdr:to>
      <xdr:col>76</xdr:col>
      <xdr:colOff>114300</xdr:colOff>
      <xdr:row>38</xdr:row>
      <xdr:rowOff>111354</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615747"/>
          <a:ext cx="889000" cy="10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140805</xdr:rowOff>
    </xdr:from>
    <xdr:to>
      <xdr:col>71</xdr:col>
      <xdr:colOff>177800</xdr:colOff>
      <xdr:row>38</xdr:row>
      <xdr:rowOff>111354</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484455"/>
          <a:ext cx="889000" cy="14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167805</xdr:rowOff>
    </xdr:from>
    <xdr:to>
      <xdr:col>85</xdr:col>
      <xdr:colOff>177800</xdr:colOff>
      <xdr:row>38</xdr:row>
      <xdr:rowOff>97955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1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107256</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50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46647</xdr:rowOff>
    </xdr:from>
    <xdr:to>
      <xdr:col>81</xdr:col>
      <xdr:colOff>101600</xdr:colOff>
      <xdr:row>37</xdr:row>
      <xdr:rowOff>148247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39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164774</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16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49847</xdr:rowOff>
    </xdr:from>
    <xdr:to>
      <xdr:col>76</xdr:col>
      <xdr:colOff>165100</xdr:colOff>
      <xdr:row>38</xdr:row>
      <xdr:rowOff>151447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64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142574</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657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60554</xdr:rowOff>
    </xdr:from>
    <xdr:to>
      <xdr:col>72</xdr:col>
      <xdr:colOff>38100</xdr:colOff>
      <xdr:row>38</xdr:row>
      <xdr:rowOff>162154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57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153281</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6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90005</xdr:rowOff>
    </xdr:from>
    <xdr:to>
      <xdr:col>67</xdr:col>
      <xdr:colOff>101600</xdr:colOff>
      <xdr:row>38</xdr:row>
      <xdr:rowOff>20155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3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36682</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20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78032</xdr:rowOff>
    </xdr:from>
    <xdr:to>
      <xdr:col>85</xdr:col>
      <xdr:colOff>127000</xdr:colOff>
      <xdr:row>56</xdr:row>
      <xdr:rowOff>125505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507782"/>
          <a:ext cx="838200" cy="21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81451</xdr:rowOff>
    </xdr:from>
    <xdr:to>
      <xdr:col>81</xdr:col>
      <xdr:colOff>50800</xdr:colOff>
      <xdr:row>56</xdr:row>
      <xdr:rowOff>125505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682651"/>
          <a:ext cx="889000" cy="4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55516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8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81451</xdr:rowOff>
    </xdr:from>
    <xdr:to>
      <xdr:col>76</xdr:col>
      <xdr:colOff>114300</xdr:colOff>
      <xdr:row>57</xdr:row>
      <xdr:rowOff>24159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682651"/>
          <a:ext cx="889000" cy="11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72607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4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24159</xdr:rowOff>
    </xdr:from>
    <xdr:to>
      <xdr:col>71</xdr:col>
      <xdr:colOff>177800</xdr:colOff>
      <xdr:row>57</xdr:row>
      <xdr:rowOff>39050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96809"/>
          <a:ext cx="889000" cy="14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97644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27232</xdr:rowOff>
    </xdr:from>
    <xdr:to>
      <xdr:col>85</xdr:col>
      <xdr:colOff>177800</xdr:colOff>
      <xdr:row>55</xdr:row>
      <xdr:rowOff>128832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45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50109</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30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74705</xdr:rowOff>
    </xdr:from>
    <xdr:to>
      <xdr:col>81</xdr:col>
      <xdr:colOff>101600</xdr:colOff>
      <xdr:row>57</xdr:row>
      <xdr:rowOff>4855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67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21382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45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30651</xdr:rowOff>
    </xdr:from>
    <xdr:to>
      <xdr:col>76</xdr:col>
      <xdr:colOff>165100</xdr:colOff>
      <xdr:row>56</xdr:row>
      <xdr:rowOff>132251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63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148778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40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144809</xdr:rowOff>
    </xdr:from>
    <xdr:to>
      <xdr:col>72</xdr:col>
      <xdr:colOff>38100</xdr:colOff>
      <xdr:row>57</xdr:row>
      <xdr:rowOff>74959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74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91486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52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159700</xdr:rowOff>
    </xdr:from>
    <xdr:to>
      <xdr:col>67</xdr:col>
      <xdr:colOff>101600</xdr:colOff>
      <xdr:row>57</xdr:row>
      <xdr:rowOff>89850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76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106377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53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83007</xdr:rowOff>
    </xdr:from>
    <xdr:to>
      <xdr:col>85</xdr:col>
      <xdr:colOff>127000</xdr:colOff>
      <xdr:row>97</xdr:row>
      <xdr:rowOff>107696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713657"/>
          <a:ext cx="8382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83007</xdr:rowOff>
    </xdr:from>
    <xdr:to>
      <xdr:col>81</xdr:col>
      <xdr:colOff>50800</xdr:colOff>
      <xdr:row>97</xdr:row>
      <xdr:rowOff>83159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713657"/>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70129</xdr:rowOff>
    </xdr:from>
    <xdr:to>
      <xdr:col>76</xdr:col>
      <xdr:colOff>114300</xdr:colOff>
      <xdr:row>97</xdr:row>
      <xdr:rowOff>83159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700779"/>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63195</xdr:rowOff>
    </xdr:from>
    <xdr:to>
      <xdr:col>71</xdr:col>
      <xdr:colOff>177800</xdr:colOff>
      <xdr:row>97</xdr:row>
      <xdr:rowOff>70129</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693845"/>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56896</xdr:rowOff>
    </xdr:from>
    <xdr:to>
      <xdr:col>85</xdr:col>
      <xdr:colOff>177800</xdr:colOff>
      <xdr:row>97</xdr:row>
      <xdr:rowOff>158496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8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35323</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665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32207</xdr:rowOff>
    </xdr:from>
    <xdr:to>
      <xdr:col>81</xdr:col>
      <xdr:colOff>101600</xdr:colOff>
      <xdr:row>97</xdr:row>
      <xdr:rowOff>133807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6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124934</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75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32359</xdr:rowOff>
    </xdr:from>
    <xdr:to>
      <xdr:col>76</xdr:col>
      <xdr:colOff>165100</xdr:colOff>
      <xdr:row>97</xdr:row>
      <xdr:rowOff>133959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66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125086</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75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19329</xdr:rowOff>
    </xdr:from>
    <xdr:to>
      <xdr:col>72</xdr:col>
      <xdr:colOff>38100</xdr:colOff>
      <xdr:row>97</xdr:row>
      <xdr:rowOff>120929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64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112056</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74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12395</xdr:rowOff>
    </xdr:from>
    <xdr:to>
      <xdr:col>67</xdr:col>
      <xdr:colOff>101600</xdr:colOff>
      <xdr:row>97</xdr:row>
      <xdr:rowOff>113995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64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105122</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73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年度は、前年度と比較し消防費が減となっており、これは、防災ギフト配付事業の皆減が主な要因である。</a:t>
          </a:r>
        </a:p>
        <a:p>
          <a:r>
            <a:rPr kumimoji="1" lang="ja-JP" altLang="en-US" sz="1300">
              <a:latin typeface="ＭＳ Ｐゴシック" panose="020B0600070205080204" pitchFamily="50" charset="-128"/>
              <a:ea typeface="ＭＳ Ｐゴシック" panose="020B0600070205080204" pitchFamily="50" charset="-128"/>
            </a:rPr>
            <a:t>また、類似団体平均は下回っているものの、民生費は毎年増加が続いている。これは、私立保育所扶助事業の増などにより、運営費補助等の経費が増加していることが要因である。</a:t>
          </a:r>
        </a:p>
        <a:p>
          <a:r>
            <a:rPr kumimoji="1" lang="ja-JP" altLang="en-US" sz="1300">
              <a:latin typeface="ＭＳ Ｐゴシック" panose="020B0600070205080204" pitchFamily="50" charset="-128"/>
              <a:ea typeface="ＭＳ Ｐゴシック" panose="020B0600070205080204" pitchFamily="50" charset="-128"/>
            </a:rPr>
            <a:t>子育て支援策の充実や超高齢社会の進展への対応など、今後も子育て・教育施策や、障害者施策、高齢者施策等の増加が見込まれるため、施策の緊急度や優先度を見極め、引き続き行財政改革の推進により歳出抑制に努め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実質収支比率は、算定上の分母である標準財政規模が増となった一方、分子である実質収支も増となったことにより、前年度から横ばいとなった。</a:t>
          </a:r>
        </a:p>
        <a:p>
          <a:r>
            <a:rPr kumimoji="1" lang="ja-JP" altLang="en-US" sz="1400">
              <a:latin typeface="ＭＳ ゴシック" pitchFamily="49" charset="-128"/>
              <a:ea typeface="ＭＳ ゴシック" pitchFamily="49" charset="-128"/>
            </a:rPr>
            <a:t>財政調整基金は、前年度末残高と比較し、金額ベースにおいても、標準財政規模比でも減となっている。また、実質単年度収支は過去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年間でバラつきがある状態であり、財政調整基金の確保と活用のバランスを図る必要がある。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本区の各会計はいずれも実質収支額がプラス（黒字決算）であり、連結実質赤字比率は「－」である。今後も堅実な財政運営を図っていく必要がある。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269479421</v>
      </c>
      <c r="BO4" s="436"/>
      <c r="BP4" s="436"/>
      <c r="BQ4" s="436"/>
      <c r="BR4" s="436"/>
      <c r="BS4" s="436"/>
      <c r="BT4" s="436"/>
      <c r="BU4" s="437"/>
      <c r="BV4" s="435">
        <v>242322594</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5</v>
      </c>
      <c r="CU4" s="576"/>
      <c r="CV4" s="576"/>
      <c r="CW4" s="576"/>
      <c r="CX4" s="576"/>
      <c r="CY4" s="576"/>
      <c r="CZ4" s="576"/>
      <c r="DA4" s="577"/>
      <c r="DB4" s="575">
        <v>5</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261747729</v>
      </c>
      <c r="BO5" s="407"/>
      <c r="BP5" s="407"/>
      <c r="BQ5" s="407"/>
      <c r="BR5" s="407"/>
      <c r="BS5" s="407"/>
      <c r="BT5" s="407"/>
      <c r="BU5" s="408"/>
      <c r="BV5" s="406">
        <v>233187326</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73.099999999999994</v>
      </c>
      <c r="CU5" s="404"/>
      <c r="CV5" s="404"/>
      <c r="CW5" s="404"/>
      <c r="CX5" s="404"/>
      <c r="CY5" s="404"/>
      <c r="CZ5" s="404"/>
      <c r="DA5" s="405"/>
      <c r="DB5" s="403">
        <v>73.099999999999994</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7731692</v>
      </c>
      <c r="BO6" s="407"/>
      <c r="BP6" s="407"/>
      <c r="BQ6" s="407"/>
      <c r="BR6" s="407"/>
      <c r="BS6" s="407"/>
      <c r="BT6" s="407"/>
      <c r="BU6" s="408"/>
      <c r="BV6" s="406">
        <v>9135268</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73.099999999999994</v>
      </c>
      <c r="CU6" s="550"/>
      <c r="CV6" s="550"/>
      <c r="CW6" s="550"/>
      <c r="CX6" s="550"/>
      <c r="CY6" s="550"/>
      <c r="CZ6" s="550"/>
      <c r="DA6" s="551"/>
      <c r="DB6" s="549">
        <v>73.099999999999994</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41737</v>
      </c>
      <c r="BO7" s="407"/>
      <c r="BP7" s="407"/>
      <c r="BQ7" s="407"/>
      <c r="BR7" s="407"/>
      <c r="BS7" s="407"/>
      <c r="BT7" s="407"/>
      <c r="BU7" s="408"/>
      <c r="BV7" s="406">
        <v>1928227</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153424577</v>
      </c>
      <c r="CU7" s="407"/>
      <c r="CV7" s="407"/>
      <c r="CW7" s="407"/>
      <c r="CX7" s="407"/>
      <c r="CY7" s="407"/>
      <c r="CZ7" s="407"/>
      <c r="DA7" s="408"/>
      <c r="DB7" s="406">
        <v>143465669</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7689955</v>
      </c>
      <c r="BO8" s="407"/>
      <c r="BP8" s="407"/>
      <c r="BQ8" s="407"/>
      <c r="BR8" s="407"/>
      <c r="BS8" s="407"/>
      <c r="BT8" s="407"/>
      <c r="BU8" s="408"/>
      <c r="BV8" s="406">
        <v>7207041</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0.49</v>
      </c>
      <c r="CU8" s="510"/>
      <c r="CV8" s="510"/>
      <c r="CW8" s="510"/>
      <c r="CX8" s="510"/>
      <c r="CY8" s="510"/>
      <c r="CZ8" s="510"/>
      <c r="DA8" s="511"/>
      <c r="DB8" s="509">
        <v>0.5</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524310</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482914</v>
      </c>
      <c r="BO9" s="407"/>
      <c r="BP9" s="407"/>
      <c r="BQ9" s="407"/>
      <c r="BR9" s="407"/>
      <c r="BS9" s="407"/>
      <c r="BT9" s="407"/>
      <c r="BU9" s="408"/>
      <c r="BV9" s="406">
        <v>-707326</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1.1000000000000001</v>
      </c>
      <c r="CU9" s="404"/>
      <c r="CV9" s="404"/>
      <c r="CW9" s="404"/>
      <c r="CX9" s="404"/>
      <c r="CY9" s="404"/>
      <c r="CZ9" s="404"/>
      <c r="DA9" s="405"/>
      <c r="DB9" s="403">
        <v>1.3</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498109</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3824331</v>
      </c>
      <c r="BO10" s="407"/>
      <c r="BP10" s="407"/>
      <c r="BQ10" s="407"/>
      <c r="BR10" s="407"/>
      <c r="BS10" s="407"/>
      <c r="BT10" s="407"/>
      <c r="BU10" s="408"/>
      <c r="BV10" s="406">
        <v>4024533</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541685</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5000000</v>
      </c>
      <c r="BO12" s="407"/>
      <c r="BP12" s="407"/>
      <c r="BQ12" s="407"/>
      <c r="BR12" s="407"/>
      <c r="BS12" s="407"/>
      <c r="BT12" s="407"/>
      <c r="BU12" s="408"/>
      <c r="BV12" s="406">
        <v>1000000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2"/>
      <c r="M13" s="490" t="s">
        <v>130</v>
      </c>
      <c r="N13" s="491"/>
      <c r="O13" s="491"/>
      <c r="P13" s="491"/>
      <c r="Q13" s="492"/>
      <c r="R13" s="493">
        <v>502124</v>
      </c>
      <c r="S13" s="494"/>
      <c r="T13" s="494"/>
      <c r="U13" s="494"/>
      <c r="V13" s="495"/>
      <c r="W13" s="496" t="s">
        <v>131</v>
      </c>
      <c r="X13" s="392"/>
      <c r="Y13" s="392"/>
      <c r="Z13" s="392"/>
      <c r="AA13" s="392"/>
      <c r="AB13" s="393"/>
      <c r="AC13" s="359">
        <v>203</v>
      </c>
      <c r="AD13" s="360"/>
      <c r="AE13" s="360"/>
      <c r="AF13" s="360"/>
      <c r="AG13" s="361"/>
      <c r="AH13" s="359">
        <v>160</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-692755</v>
      </c>
      <c r="BO13" s="407"/>
      <c r="BP13" s="407"/>
      <c r="BQ13" s="407"/>
      <c r="BR13" s="407"/>
      <c r="BS13" s="407"/>
      <c r="BT13" s="407"/>
      <c r="BU13" s="408"/>
      <c r="BV13" s="406">
        <v>2317207</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-2.2000000000000002</v>
      </c>
      <c r="CU13" s="404"/>
      <c r="CV13" s="404"/>
      <c r="CW13" s="404"/>
      <c r="CX13" s="404"/>
      <c r="CY13" s="404"/>
      <c r="CZ13" s="404"/>
      <c r="DA13" s="405"/>
      <c r="DB13" s="403">
        <v>-2.8</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539108</v>
      </c>
      <c r="S14" s="494"/>
      <c r="T14" s="494"/>
      <c r="U14" s="494"/>
      <c r="V14" s="495"/>
      <c r="W14" s="497"/>
      <c r="X14" s="395"/>
      <c r="Y14" s="395"/>
      <c r="Z14" s="395"/>
      <c r="AA14" s="395"/>
      <c r="AB14" s="396"/>
      <c r="AC14" s="486">
        <v>0.1</v>
      </c>
      <c r="AD14" s="487"/>
      <c r="AE14" s="487"/>
      <c r="AF14" s="487"/>
      <c r="AG14" s="488"/>
      <c r="AH14" s="486">
        <v>0.1</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2"/>
      <c r="M15" s="490" t="s">
        <v>130</v>
      </c>
      <c r="N15" s="491"/>
      <c r="O15" s="491"/>
      <c r="P15" s="491"/>
      <c r="Q15" s="492"/>
      <c r="R15" s="493">
        <v>502102</v>
      </c>
      <c r="S15" s="494"/>
      <c r="T15" s="494"/>
      <c r="U15" s="494"/>
      <c r="V15" s="495"/>
      <c r="W15" s="496" t="s">
        <v>137</v>
      </c>
      <c r="X15" s="392"/>
      <c r="Y15" s="392"/>
      <c r="Z15" s="392"/>
      <c r="AA15" s="392"/>
      <c r="AB15" s="393"/>
      <c r="AC15" s="359">
        <v>34134</v>
      </c>
      <c r="AD15" s="360"/>
      <c r="AE15" s="360"/>
      <c r="AF15" s="360"/>
      <c r="AG15" s="361"/>
      <c r="AH15" s="359">
        <v>34048</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69905623</v>
      </c>
      <c r="BO15" s="436"/>
      <c r="BP15" s="436"/>
      <c r="BQ15" s="436"/>
      <c r="BR15" s="436"/>
      <c r="BS15" s="436"/>
      <c r="BT15" s="436"/>
      <c r="BU15" s="437"/>
      <c r="BV15" s="435">
        <v>66097788</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15.2</v>
      </c>
      <c r="AD16" s="487"/>
      <c r="AE16" s="487"/>
      <c r="AF16" s="487"/>
      <c r="AG16" s="488"/>
      <c r="AH16" s="486">
        <v>16.899999999999999</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142445867</v>
      </c>
      <c r="BO16" s="407"/>
      <c r="BP16" s="407"/>
      <c r="BQ16" s="407"/>
      <c r="BR16" s="407"/>
      <c r="BS16" s="407"/>
      <c r="BT16" s="407"/>
      <c r="BU16" s="408"/>
      <c r="BV16" s="406">
        <v>133328072</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190886</v>
      </c>
      <c r="AD17" s="360"/>
      <c r="AE17" s="360"/>
      <c r="AF17" s="360"/>
      <c r="AG17" s="361"/>
      <c r="AH17" s="359">
        <v>167231</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153424577</v>
      </c>
      <c r="BO17" s="407"/>
      <c r="BP17" s="407"/>
      <c r="BQ17" s="407"/>
      <c r="BR17" s="407"/>
      <c r="BS17" s="407"/>
      <c r="BT17" s="407"/>
      <c r="BU17" s="408"/>
      <c r="BV17" s="406">
        <v>143465669</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42.99</v>
      </c>
      <c r="M18" s="459"/>
      <c r="N18" s="459"/>
      <c r="O18" s="459"/>
      <c r="P18" s="459"/>
      <c r="Q18" s="459"/>
      <c r="R18" s="460"/>
      <c r="S18" s="460"/>
      <c r="T18" s="460"/>
      <c r="U18" s="460"/>
      <c r="V18" s="461"/>
      <c r="W18" s="477"/>
      <c r="X18" s="478"/>
      <c r="Y18" s="478"/>
      <c r="Z18" s="478"/>
      <c r="AA18" s="478"/>
      <c r="AB18" s="502"/>
      <c r="AC18" s="376">
        <v>84.8</v>
      </c>
      <c r="AD18" s="377"/>
      <c r="AE18" s="377"/>
      <c r="AF18" s="377"/>
      <c r="AG18" s="462"/>
      <c r="AH18" s="376">
        <v>83</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117104902</v>
      </c>
      <c r="BO18" s="407"/>
      <c r="BP18" s="407"/>
      <c r="BQ18" s="407"/>
      <c r="BR18" s="407"/>
      <c r="BS18" s="407"/>
      <c r="BT18" s="407"/>
      <c r="BU18" s="408"/>
      <c r="BV18" s="406">
        <v>109342361</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12196</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185565872</v>
      </c>
      <c r="BO19" s="407"/>
      <c r="BP19" s="407"/>
      <c r="BQ19" s="407"/>
      <c r="BR19" s="407"/>
      <c r="BS19" s="407"/>
      <c r="BT19" s="407"/>
      <c r="BU19" s="408"/>
      <c r="BV19" s="406">
        <v>170508946</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264278</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29522187</v>
      </c>
      <c r="BO22" s="436"/>
      <c r="BP22" s="436"/>
      <c r="BQ22" s="436"/>
      <c r="BR22" s="436"/>
      <c r="BS22" s="436"/>
      <c r="BT22" s="436"/>
      <c r="BU22" s="437"/>
      <c r="BV22" s="435">
        <v>25047925</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27756391</v>
      </c>
      <c r="BO23" s="407"/>
      <c r="BP23" s="407"/>
      <c r="BQ23" s="407"/>
      <c r="BR23" s="407"/>
      <c r="BS23" s="407"/>
      <c r="BT23" s="407"/>
      <c r="BU23" s="408"/>
      <c r="BV23" s="406">
        <v>23049250</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11570</v>
      </c>
      <c r="R24" s="360"/>
      <c r="S24" s="360"/>
      <c r="T24" s="360"/>
      <c r="U24" s="360"/>
      <c r="V24" s="361"/>
      <c r="W24" s="449"/>
      <c r="X24" s="386"/>
      <c r="Y24" s="387"/>
      <c r="Z24" s="362" t="s">
        <v>162</v>
      </c>
      <c r="AA24" s="363"/>
      <c r="AB24" s="363"/>
      <c r="AC24" s="363"/>
      <c r="AD24" s="363"/>
      <c r="AE24" s="363"/>
      <c r="AF24" s="363"/>
      <c r="AG24" s="364"/>
      <c r="AH24" s="359">
        <v>2506</v>
      </c>
      <c r="AI24" s="360"/>
      <c r="AJ24" s="360"/>
      <c r="AK24" s="360"/>
      <c r="AL24" s="361"/>
      <c r="AM24" s="359">
        <v>7437808</v>
      </c>
      <c r="AN24" s="360"/>
      <c r="AO24" s="360"/>
      <c r="AP24" s="360"/>
      <c r="AQ24" s="360"/>
      <c r="AR24" s="361"/>
      <c r="AS24" s="359">
        <v>2968</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29522187</v>
      </c>
      <c r="BO24" s="407"/>
      <c r="BP24" s="407"/>
      <c r="BQ24" s="407"/>
      <c r="BR24" s="407"/>
      <c r="BS24" s="407"/>
      <c r="BT24" s="407"/>
      <c r="BU24" s="408"/>
      <c r="BV24" s="406">
        <v>25047925</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2</v>
      </c>
      <c r="M25" s="360"/>
      <c r="N25" s="360"/>
      <c r="O25" s="360"/>
      <c r="P25" s="361"/>
      <c r="Q25" s="359">
        <v>9240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21086488</v>
      </c>
      <c r="BO25" s="436"/>
      <c r="BP25" s="436"/>
      <c r="BQ25" s="436"/>
      <c r="BR25" s="436"/>
      <c r="BS25" s="436"/>
      <c r="BT25" s="436"/>
      <c r="BU25" s="437"/>
      <c r="BV25" s="435">
        <v>17619149</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8090</v>
      </c>
      <c r="R26" s="360"/>
      <c r="S26" s="360"/>
      <c r="T26" s="360"/>
      <c r="U26" s="360"/>
      <c r="V26" s="361"/>
      <c r="W26" s="449"/>
      <c r="X26" s="386"/>
      <c r="Y26" s="387"/>
      <c r="Z26" s="362" t="s">
        <v>168</v>
      </c>
      <c r="AA26" s="417"/>
      <c r="AB26" s="417"/>
      <c r="AC26" s="417"/>
      <c r="AD26" s="417"/>
      <c r="AE26" s="417"/>
      <c r="AF26" s="417"/>
      <c r="AG26" s="418"/>
      <c r="AH26" s="359">
        <v>217</v>
      </c>
      <c r="AI26" s="360"/>
      <c r="AJ26" s="360"/>
      <c r="AK26" s="360"/>
      <c r="AL26" s="361"/>
      <c r="AM26" s="359">
        <v>614327</v>
      </c>
      <c r="AN26" s="360"/>
      <c r="AO26" s="360"/>
      <c r="AP26" s="360"/>
      <c r="AQ26" s="360"/>
      <c r="AR26" s="361"/>
      <c r="AS26" s="359">
        <v>2831</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600000</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9240</v>
      </c>
      <c r="R27" s="360"/>
      <c r="S27" s="360"/>
      <c r="T27" s="360"/>
      <c r="U27" s="360"/>
      <c r="V27" s="361"/>
      <c r="W27" s="449"/>
      <c r="X27" s="386"/>
      <c r="Y27" s="387"/>
      <c r="Z27" s="362" t="s">
        <v>171</v>
      </c>
      <c r="AA27" s="363"/>
      <c r="AB27" s="363"/>
      <c r="AC27" s="363"/>
      <c r="AD27" s="363"/>
      <c r="AE27" s="363"/>
      <c r="AF27" s="363"/>
      <c r="AG27" s="364"/>
      <c r="AH27" s="359">
        <v>74</v>
      </c>
      <c r="AI27" s="360"/>
      <c r="AJ27" s="360"/>
      <c r="AK27" s="360"/>
      <c r="AL27" s="361"/>
      <c r="AM27" s="359">
        <v>263482</v>
      </c>
      <c r="AN27" s="360"/>
      <c r="AO27" s="360"/>
      <c r="AP27" s="360"/>
      <c r="AQ27" s="360"/>
      <c r="AR27" s="361"/>
      <c r="AS27" s="359">
        <v>3561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6000000</v>
      </c>
      <c r="BO27" s="441"/>
      <c r="BP27" s="441"/>
      <c r="BQ27" s="441"/>
      <c r="BR27" s="441"/>
      <c r="BS27" s="441"/>
      <c r="BT27" s="441"/>
      <c r="BU27" s="442"/>
      <c r="BV27" s="440">
        <v>6000000</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7960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44449011</v>
      </c>
      <c r="BO28" s="436"/>
      <c r="BP28" s="436"/>
      <c r="BQ28" s="436"/>
      <c r="BR28" s="436"/>
      <c r="BS28" s="436"/>
      <c r="BT28" s="436"/>
      <c r="BU28" s="437"/>
      <c r="BV28" s="435">
        <v>45624680</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42</v>
      </c>
      <c r="M29" s="360"/>
      <c r="N29" s="360"/>
      <c r="O29" s="360"/>
      <c r="P29" s="361"/>
      <c r="Q29" s="359">
        <v>6100</v>
      </c>
      <c r="R29" s="360"/>
      <c r="S29" s="360"/>
      <c r="T29" s="360"/>
      <c r="U29" s="360"/>
      <c r="V29" s="361"/>
      <c r="W29" s="450"/>
      <c r="X29" s="451"/>
      <c r="Y29" s="452"/>
      <c r="Z29" s="362" t="s">
        <v>177</v>
      </c>
      <c r="AA29" s="363"/>
      <c r="AB29" s="363"/>
      <c r="AC29" s="363"/>
      <c r="AD29" s="363"/>
      <c r="AE29" s="363"/>
      <c r="AF29" s="363"/>
      <c r="AG29" s="364"/>
      <c r="AH29" s="359">
        <v>2580</v>
      </c>
      <c r="AI29" s="360"/>
      <c r="AJ29" s="360"/>
      <c r="AK29" s="360"/>
      <c r="AL29" s="361"/>
      <c r="AM29" s="359">
        <v>7701290</v>
      </c>
      <c r="AN29" s="360"/>
      <c r="AO29" s="360"/>
      <c r="AP29" s="360"/>
      <c r="AQ29" s="360"/>
      <c r="AR29" s="361"/>
      <c r="AS29" s="359">
        <v>2985</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3146068</v>
      </c>
      <c r="BO29" s="407"/>
      <c r="BP29" s="407"/>
      <c r="BQ29" s="407"/>
      <c r="BR29" s="407"/>
      <c r="BS29" s="407"/>
      <c r="BT29" s="407"/>
      <c r="BU29" s="408"/>
      <c r="BV29" s="406">
        <v>3123739</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97.8</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157308271</v>
      </c>
      <c r="BO30" s="441"/>
      <c r="BP30" s="441"/>
      <c r="BQ30" s="441"/>
      <c r="BR30" s="441"/>
      <c r="BS30" s="441"/>
      <c r="BT30" s="441"/>
      <c r="BU30" s="442"/>
      <c r="BV30" s="440">
        <v>137364682</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2">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2">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国民健康保険会計</v>
      </c>
      <c r="X34" s="355"/>
      <c r="Y34" s="355"/>
      <c r="Z34" s="355"/>
      <c r="AA34" s="355"/>
      <c r="AB34" s="355"/>
      <c r="AC34" s="355"/>
      <c r="AD34" s="355"/>
      <c r="AE34" s="355"/>
      <c r="AF34" s="355"/>
      <c r="AG34" s="355"/>
      <c r="AH34" s="355"/>
      <c r="AI34" s="355"/>
      <c r="AJ34" s="355"/>
      <c r="AK34" s="355"/>
      <c r="AL34" s="163"/>
      <c r="AM34" s="354" t="str">
        <f>IF(AO34="","",MAX(C34:D43,U34:V43)+1)</f>
        <v/>
      </c>
      <c r="AN34" s="354"/>
      <c r="AO34" s="355"/>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63"/>
      <c r="CO34" s="354">
        <f>IF(CQ34="","",MAX(C34:D43,U34:V43,AM34:AN43,BE34:BF43,BW34:BX43)+1)</f>
        <v>10</v>
      </c>
      <c r="CP34" s="354"/>
      <c r="CQ34" s="355" t="str">
        <f>IF('各会計、関係団体の財政状況及び健全化判断比率'!BS7="","",'各会計、関係団体の財政状況及び健全化判断比率'!BS7)</f>
        <v>江東区文化コミュニティ財団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2">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63"/>
      <c r="CO35" s="354">
        <f t="shared" ref="CO35:CO43" si="3">IF(CQ35="","",CO34+1)</f>
        <v>11</v>
      </c>
      <c r="CP35" s="354"/>
      <c r="CQ35" s="355" t="str">
        <f>IF('各会計、関係団体の財政状況及び健全化判断比率'!BS8="","",'各会計、関係団体の財政状況及び健全化判断比率'!BS8)</f>
        <v>江東区健康スポーツ公社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2">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7</v>
      </c>
      <c r="BX36" s="354"/>
      <c r="BY36" s="355" t="str">
        <f>IF('各会計、関係団体の財政状況及び健全化判断比率'!B70="","",'各会計、関係団体の財政状況及び健全化判断比率'!B70)</f>
        <v>東京二十三区清掃一部事務組合</v>
      </c>
      <c r="BZ36" s="355"/>
      <c r="CA36" s="355"/>
      <c r="CB36" s="355"/>
      <c r="CC36" s="355"/>
      <c r="CD36" s="355"/>
      <c r="CE36" s="355"/>
      <c r="CF36" s="355"/>
      <c r="CG36" s="355"/>
      <c r="CH36" s="355"/>
      <c r="CI36" s="355"/>
      <c r="CJ36" s="355"/>
      <c r="CK36" s="355"/>
      <c r="CL36" s="355"/>
      <c r="CM36" s="355"/>
      <c r="CN36" s="163"/>
      <c r="CO36" s="354">
        <f t="shared" si="3"/>
        <v>12</v>
      </c>
      <c r="CP36" s="354"/>
      <c r="CQ36" s="355" t="str">
        <f>IF('各会計、関係団体の財政状況及び健全化判断比率'!BS9="","",'各会計、関係団体の財政状況及び健全化判断比率'!BS9)</f>
        <v>江東区土地開発公社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〇</v>
      </c>
      <c r="DH36" s="352"/>
      <c r="DI36" s="190"/>
    </row>
    <row r="37" spans="1:113" ht="32.25" customHeight="1" x14ac:dyDescent="0.2">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8</v>
      </c>
      <c r="BX37" s="354"/>
      <c r="BY37" s="355" t="str">
        <f>IF('各会計、関係団体の財政状況及び健全化判断比率'!B71="","",'各会計、関係団体の財政状況及び健全化判断比率'!B71)</f>
        <v>東京都後期高齢者医療広域連合（一般会計）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2">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9</v>
      </c>
      <c r="BX38" s="354"/>
      <c r="BY38" s="355" t="str">
        <f>IF('各会計、関係団体の財政状況及び健全化判断比率'!B72="","",'各会計、関係団体の財政状況及び健全化判断比率'!B72)</f>
        <v>東京都後期高齢者医療広域連合
（後期高齢者医療特別会計）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2">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2">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2">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2">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2">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0d5E1f+M2u7WVfDwBn95G6L1rJhto/T1u5AKQMk+rbz6xD1zhljWRT1K2eM7By26asdKRxeSuET+iPKgIVERbw==" saltValue="+diqtdCjWOMQwAQtLl4iF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527</v>
      </c>
      <c r="D34" s="1136"/>
      <c r="E34" s="1137"/>
      <c r="F34" s="32">
        <v>4.47</v>
      </c>
      <c r="G34" s="33">
        <v>8.4600000000000009</v>
      </c>
      <c r="H34" s="33">
        <v>5.87</v>
      </c>
      <c r="I34" s="33">
        <v>5.0199999999999996</v>
      </c>
      <c r="J34" s="34">
        <v>5.01</v>
      </c>
      <c r="K34" s="22"/>
      <c r="L34" s="22"/>
      <c r="M34" s="22"/>
      <c r="N34" s="22"/>
      <c r="O34" s="22"/>
      <c r="P34" s="22"/>
    </row>
    <row r="35" spans="1:16" ht="39" customHeight="1" x14ac:dyDescent="0.2">
      <c r="A35" s="22"/>
      <c r="B35" s="35"/>
      <c r="C35" s="1132" t="s">
        <v>528</v>
      </c>
      <c r="D35" s="1132"/>
      <c r="E35" s="1133"/>
      <c r="F35" s="36">
        <v>1.46</v>
      </c>
      <c r="G35" s="37">
        <v>1.17</v>
      </c>
      <c r="H35" s="37">
        <v>1.08</v>
      </c>
      <c r="I35" s="37">
        <v>1.04</v>
      </c>
      <c r="J35" s="38">
        <v>0.84</v>
      </c>
      <c r="K35" s="22"/>
      <c r="L35" s="22"/>
      <c r="M35" s="22"/>
      <c r="N35" s="22"/>
      <c r="O35" s="22"/>
      <c r="P35" s="22"/>
    </row>
    <row r="36" spans="1:16" ht="39" customHeight="1" x14ac:dyDescent="0.2">
      <c r="A36" s="22"/>
      <c r="B36" s="35"/>
      <c r="C36" s="1132" t="s">
        <v>529</v>
      </c>
      <c r="D36" s="1132"/>
      <c r="E36" s="1133"/>
      <c r="F36" s="36">
        <v>0.67</v>
      </c>
      <c r="G36" s="37">
        <v>0.79</v>
      </c>
      <c r="H36" s="37">
        <v>0.7</v>
      </c>
      <c r="I36" s="37">
        <v>0.47</v>
      </c>
      <c r="J36" s="38">
        <v>0.48</v>
      </c>
      <c r="K36" s="22"/>
      <c r="L36" s="22"/>
      <c r="M36" s="22"/>
      <c r="N36" s="22"/>
      <c r="O36" s="22"/>
      <c r="P36" s="22"/>
    </row>
    <row r="37" spans="1:16" ht="39" customHeight="1" x14ac:dyDescent="0.2">
      <c r="A37" s="22"/>
      <c r="B37" s="35"/>
      <c r="C37" s="1132" t="s">
        <v>530</v>
      </c>
      <c r="D37" s="1132"/>
      <c r="E37" s="1133"/>
      <c r="F37" s="36">
        <v>0.14000000000000001</v>
      </c>
      <c r="G37" s="37">
        <v>0.11</v>
      </c>
      <c r="H37" s="37">
        <v>0.14000000000000001</v>
      </c>
      <c r="I37" s="37">
        <v>0.1</v>
      </c>
      <c r="J37" s="38">
        <v>0.09</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531</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532</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OupE5a4LOHrS5e5gCH1i81h+9zU9YOw7v0G2iO44s2XEFxLPJ/S08w+c5/0zSqcNy88vtBun8IxDr3HKtqBQ4w==" saltValue="tPh7XvhkxybpshAHcINeR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ageMargins left="0.59055118110236227" right="0" top="0.59055118110236227" bottom="0.59055118110236227" header="0.39370078740157483" footer="0.39370078740157483"/>
  <pageSetup paperSize="9" scale="53" orientation="landscape" horizontalDpi="1200" verticalDpi="12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2192</v>
      </c>
      <c r="L45" s="58">
        <v>2196</v>
      </c>
      <c r="M45" s="58">
        <v>2134</v>
      </c>
      <c r="N45" s="58">
        <v>2159</v>
      </c>
      <c r="O45" s="59">
        <v>1994</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482</v>
      </c>
      <c r="L46" s="62" t="s">
        <v>482</v>
      </c>
      <c r="M46" s="62" t="s">
        <v>482</v>
      </c>
      <c r="N46" s="62" t="s">
        <v>482</v>
      </c>
      <c r="O46" s="63" t="s">
        <v>482</v>
      </c>
      <c r="P46" s="46"/>
      <c r="Q46" s="46"/>
      <c r="R46" s="46"/>
      <c r="S46" s="46"/>
      <c r="T46" s="46"/>
      <c r="U46" s="46"/>
    </row>
    <row r="47" spans="1:21" ht="30.75" customHeight="1" x14ac:dyDescent="0.2">
      <c r="A47" s="46"/>
      <c r="B47" s="1163"/>
      <c r="C47" s="1164"/>
      <c r="D47" s="60"/>
      <c r="E47" s="1140" t="s">
        <v>12</v>
      </c>
      <c r="F47" s="1140"/>
      <c r="G47" s="1140"/>
      <c r="H47" s="1140"/>
      <c r="I47" s="1140"/>
      <c r="J47" s="1141"/>
      <c r="K47" s="61">
        <v>56</v>
      </c>
      <c r="L47" s="62">
        <v>53</v>
      </c>
      <c r="M47" s="62">
        <v>16</v>
      </c>
      <c r="N47" s="62" t="s">
        <v>482</v>
      </c>
      <c r="O47" s="63" t="s">
        <v>482</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482</v>
      </c>
      <c r="L48" s="62" t="s">
        <v>482</v>
      </c>
      <c r="M48" s="62" t="s">
        <v>482</v>
      </c>
      <c r="N48" s="62" t="s">
        <v>482</v>
      </c>
      <c r="O48" s="63" t="s">
        <v>482</v>
      </c>
      <c r="P48" s="46"/>
      <c r="Q48" s="46"/>
      <c r="R48" s="46"/>
      <c r="S48" s="46"/>
      <c r="T48" s="46"/>
      <c r="U48" s="46"/>
    </row>
    <row r="49" spans="1:21" ht="30.75" customHeight="1" x14ac:dyDescent="0.2">
      <c r="A49" s="46"/>
      <c r="B49" s="1163"/>
      <c r="C49" s="1164"/>
      <c r="D49" s="60"/>
      <c r="E49" s="1140" t="s">
        <v>14</v>
      </c>
      <c r="F49" s="1140"/>
      <c r="G49" s="1140"/>
      <c r="H49" s="1140"/>
      <c r="I49" s="1140"/>
      <c r="J49" s="1141"/>
      <c r="K49" s="61">
        <v>140</v>
      </c>
      <c r="L49" s="62">
        <v>142</v>
      </c>
      <c r="M49" s="62">
        <v>139</v>
      </c>
      <c r="N49" s="62">
        <v>174</v>
      </c>
      <c r="O49" s="63">
        <v>268</v>
      </c>
      <c r="P49" s="46"/>
      <c r="Q49" s="46"/>
      <c r="R49" s="46"/>
      <c r="S49" s="46"/>
      <c r="T49" s="46"/>
      <c r="U49" s="46"/>
    </row>
    <row r="50" spans="1:21" ht="30.75" customHeight="1" x14ac:dyDescent="0.2">
      <c r="A50" s="46"/>
      <c r="B50" s="1163"/>
      <c r="C50" s="1164"/>
      <c r="D50" s="60"/>
      <c r="E50" s="1140" t="s">
        <v>15</v>
      </c>
      <c r="F50" s="1140"/>
      <c r="G50" s="1140"/>
      <c r="H50" s="1140"/>
      <c r="I50" s="1140"/>
      <c r="J50" s="1141"/>
      <c r="K50" s="61">
        <v>53</v>
      </c>
      <c r="L50" s="62">
        <v>20</v>
      </c>
      <c r="M50" s="62">
        <v>17</v>
      </c>
      <c r="N50" s="62">
        <v>15</v>
      </c>
      <c r="O50" s="63">
        <v>14</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482</v>
      </c>
      <c r="L51" s="62" t="s">
        <v>482</v>
      </c>
      <c r="M51" s="62" t="s">
        <v>482</v>
      </c>
      <c r="N51" s="62" t="s">
        <v>482</v>
      </c>
      <c r="O51" s="63" t="s">
        <v>482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6780</v>
      </c>
      <c r="L52" s="62">
        <v>6560</v>
      </c>
      <c r="M52" s="62">
        <v>6050</v>
      </c>
      <c r="N52" s="62">
        <v>5520</v>
      </c>
      <c r="O52" s="63">
        <v>4521</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-4339</v>
      </c>
      <c r="L53" s="67">
        <v>-4149</v>
      </c>
      <c r="M53" s="67">
        <v>-3744</v>
      </c>
      <c r="N53" s="67">
        <v>-3172</v>
      </c>
      <c r="O53" s="68">
        <v>-2245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533</v>
      </c>
      <c r="L57" s="79" t="s">
        <v>534</v>
      </c>
      <c r="M57" s="79" t="s">
        <v>535</v>
      </c>
      <c r="N57" s="79" t="s">
        <v>536</v>
      </c>
      <c r="O57" s="80" t="s">
        <v>537</v>
      </c>
      <c r="P57" s="46"/>
      <c r="Q57" s="46"/>
      <c r="R57" s="46"/>
      <c r="S57" s="46"/>
      <c r="T57" s="46"/>
      <c r="U57" s="46"/>
    </row>
    <row r="58" spans="1:21" ht="31.5" customHeight="1" x14ac:dyDescent="0.2">
      <c r="B58" s="1146" t="s">
        <v>24</v>
      </c>
      <c r="C58" s="1147"/>
      <c r="D58" s="1152" t="s">
        <v>25</v>
      </c>
      <c r="E58" s="1153"/>
      <c r="F58" s="1153"/>
      <c r="G58" s="1153"/>
      <c r="H58" s="1153"/>
      <c r="I58" s="1153"/>
      <c r="J58" s="1154"/>
      <c r="K58" s="81">
        <v>37</v>
      </c>
      <c r="L58" s="82">
        <v>403</v>
      </c>
      <c r="M58" s="82">
        <v>177</v>
      </c>
      <c r="N58" s="82" t="s">
        <v>549</v>
      </c>
      <c r="O58" s="83" t="s">
        <v>482</v>
      </c>
    </row>
    <row r="59" spans="1:21" ht="31.5" customHeight="1" x14ac:dyDescent="0.2">
      <c r="B59" s="1148"/>
      <c r="C59" s="1149"/>
      <c r="D59" s="1155" t="s">
        <v>26</v>
      </c>
      <c r="E59" s="1156"/>
      <c r="F59" s="1156"/>
      <c r="G59" s="1156"/>
      <c r="H59" s="1156"/>
      <c r="I59" s="1156"/>
      <c r="J59" s="1157"/>
      <c r="K59" s="84">
        <v>4736</v>
      </c>
      <c r="L59" s="85">
        <v>4689</v>
      </c>
      <c r="M59" s="85">
        <v>3591</v>
      </c>
      <c r="N59" s="85" t="s">
        <v>549</v>
      </c>
      <c r="O59" s="86" t="s">
        <v>482</v>
      </c>
    </row>
    <row r="60" spans="1:21" ht="31.5" customHeight="1" thickBot="1" x14ac:dyDescent="0.25">
      <c r="B60" s="1150"/>
      <c r="C60" s="1151"/>
      <c r="D60" s="1158" t="s">
        <v>27</v>
      </c>
      <c r="E60" s="1159"/>
      <c r="F60" s="1159"/>
      <c r="G60" s="1159"/>
      <c r="H60" s="1159"/>
      <c r="I60" s="1159"/>
      <c r="J60" s="1160"/>
      <c r="K60" s="87">
        <v>492</v>
      </c>
      <c r="L60" s="88">
        <v>511</v>
      </c>
      <c r="M60" s="88">
        <v>161</v>
      </c>
      <c r="N60" s="88" t="s">
        <v>549</v>
      </c>
      <c r="O60" s="89" t="s">
        <v>482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O1wxVifY1+BvM2yj14ffeOSl8y69F32+Y6640AtueWLbGBirbfR4hswmFsbnoBX12wLGoWISigt/5wSIzmdXw==" saltValue="X4zP0rjir3iqPP0aF3QCc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ageMargins left="0.59055118110236227" right="0" top="0.59055118110236227" bottom="0.59055118110236227" header="0.39370078740157483" footer="0.39370078740157483"/>
  <pageSetup paperSize="9" scale="46" orientation="landscape" horizontalDpi="1200" verticalDpi="12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1" t="s">
        <v>30</v>
      </c>
      <c r="C41" s="1182"/>
      <c r="D41" s="103"/>
      <c r="E41" s="1183" t="s">
        <v>31</v>
      </c>
      <c r="F41" s="1183"/>
      <c r="G41" s="1183"/>
      <c r="H41" s="1184"/>
      <c r="I41" s="330">
        <v>26469</v>
      </c>
      <c r="J41" s="331">
        <v>24812</v>
      </c>
      <c r="K41" s="331">
        <v>23801</v>
      </c>
      <c r="L41" s="331">
        <v>25103</v>
      </c>
      <c r="M41" s="332">
        <v>29571</v>
      </c>
    </row>
    <row r="42" spans="2:13" ht="27.75" customHeight="1" x14ac:dyDescent="0.2">
      <c r="B42" s="1171"/>
      <c r="C42" s="1172"/>
      <c r="D42" s="104"/>
      <c r="E42" s="1175" t="s">
        <v>32</v>
      </c>
      <c r="F42" s="1175"/>
      <c r="G42" s="1175"/>
      <c r="H42" s="1176"/>
      <c r="I42" s="333">
        <v>71</v>
      </c>
      <c r="J42" s="334">
        <v>52</v>
      </c>
      <c r="K42" s="334">
        <v>35</v>
      </c>
      <c r="L42" s="334">
        <v>197</v>
      </c>
      <c r="M42" s="335">
        <v>365</v>
      </c>
    </row>
    <row r="43" spans="2:13" ht="27.75" customHeight="1" x14ac:dyDescent="0.2">
      <c r="B43" s="1171"/>
      <c r="C43" s="1172"/>
      <c r="D43" s="104"/>
      <c r="E43" s="1175" t="s">
        <v>33</v>
      </c>
      <c r="F43" s="1175"/>
      <c r="G43" s="1175"/>
      <c r="H43" s="1176"/>
      <c r="I43" s="333" t="s">
        <v>482</v>
      </c>
      <c r="J43" s="334" t="s">
        <v>482</v>
      </c>
      <c r="K43" s="334" t="s">
        <v>482</v>
      </c>
      <c r="L43" s="334" t="s">
        <v>482</v>
      </c>
      <c r="M43" s="335" t="s">
        <v>482</v>
      </c>
    </row>
    <row r="44" spans="2:13" ht="27.75" customHeight="1" x14ac:dyDescent="0.2">
      <c r="B44" s="1171"/>
      <c r="C44" s="1172"/>
      <c r="D44" s="104"/>
      <c r="E44" s="1175" t="s">
        <v>34</v>
      </c>
      <c r="F44" s="1175"/>
      <c r="G44" s="1175"/>
      <c r="H44" s="1176"/>
      <c r="I44" s="333">
        <v>1734</v>
      </c>
      <c r="J44" s="334">
        <v>2081</v>
      </c>
      <c r="K44" s="334">
        <v>2556</v>
      </c>
      <c r="L44" s="334">
        <v>2732</v>
      </c>
      <c r="M44" s="335">
        <v>3363</v>
      </c>
    </row>
    <row r="45" spans="2:13" ht="27.75" customHeight="1" x14ac:dyDescent="0.2">
      <c r="B45" s="1171"/>
      <c r="C45" s="1172"/>
      <c r="D45" s="104"/>
      <c r="E45" s="1175" t="s">
        <v>35</v>
      </c>
      <c r="F45" s="1175"/>
      <c r="G45" s="1175"/>
      <c r="H45" s="1176"/>
      <c r="I45" s="333">
        <v>16485</v>
      </c>
      <c r="J45" s="334">
        <v>15633</v>
      </c>
      <c r="K45" s="334">
        <v>15754</v>
      </c>
      <c r="L45" s="334">
        <v>15876</v>
      </c>
      <c r="M45" s="335">
        <v>15294</v>
      </c>
    </row>
    <row r="46" spans="2:13" ht="27.75" customHeight="1" x14ac:dyDescent="0.2">
      <c r="B46" s="1171"/>
      <c r="C46" s="1172"/>
      <c r="D46" s="105"/>
      <c r="E46" s="1175" t="s">
        <v>36</v>
      </c>
      <c r="F46" s="1175"/>
      <c r="G46" s="1175"/>
      <c r="H46" s="1176"/>
      <c r="I46" s="333" t="s">
        <v>482</v>
      </c>
      <c r="J46" s="334" t="s">
        <v>482</v>
      </c>
      <c r="K46" s="334" t="s">
        <v>482</v>
      </c>
      <c r="L46" s="334" t="s">
        <v>482</v>
      </c>
      <c r="M46" s="335" t="s">
        <v>482</v>
      </c>
    </row>
    <row r="47" spans="2:13" ht="27.75" customHeight="1" x14ac:dyDescent="0.2">
      <c r="B47" s="1171"/>
      <c r="C47" s="1172"/>
      <c r="D47" s="106"/>
      <c r="E47" s="1185" t="s">
        <v>37</v>
      </c>
      <c r="F47" s="1186"/>
      <c r="G47" s="1186"/>
      <c r="H47" s="1187"/>
      <c r="I47" s="333" t="s">
        <v>482</v>
      </c>
      <c r="J47" s="334" t="s">
        <v>482</v>
      </c>
      <c r="K47" s="334" t="s">
        <v>482</v>
      </c>
      <c r="L47" s="334" t="s">
        <v>482</v>
      </c>
      <c r="M47" s="335" t="s">
        <v>482</v>
      </c>
    </row>
    <row r="48" spans="2:13" ht="27.75" customHeight="1" x14ac:dyDescent="0.2">
      <c r="B48" s="1171"/>
      <c r="C48" s="1172"/>
      <c r="D48" s="104"/>
      <c r="E48" s="1175" t="s">
        <v>38</v>
      </c>
      <c r="F48" s="1175"/>
      <c r="G48" s="1175"/>
      <c r="H48" s="1176"/>
      <c r="I48" s="333" t="s">
        <v>482</v>
      </c>
      <c r="J48" s="334" t="s">
        <v>482</v>
      </c>
      <c r="K48" s="334" t="s">
        <v>482</v>
      </c>
      <c r="L48" s="334" t="s">
        <v>482</v>
      </c>
      <c r="M48" s="335" t="s">
        <v>482</v>
      </c>
    </row>
    <row r="49" spans="2:13" ht="27.75" customHeight="1" x14ac:dyDescent="0.2">
      <c r="B49" s="1173"/>
      <c r="C49" s="1174"/>
      <c r="D49" s="104"/>
      <c r="E49" s="1175" t="s">
        <v>39</v>
      </c>
      <c r="F49" s="1175"/>
      <c r="G49" s="1175"/>
      <c r="H49" s="1176"/>
      <c r="I49" s="333" t="s">
        <v>482</v>
      </c>
      <c r="J49" s="334" t="s">
        <v>482</v>
      </c>
      <c r="K49" s="334" t="s">
        <v>482</v>
      </c>
      <c r="L49" s="334" t="s">
        <v>482</v>
      </c>
      <c r="M49" s="335" t="s">
        <v>482</v>
      </c>
    </row>
    <row r="50" spans="2:13" ht="27.75" customHeight="1" x14ac:dyDescent="0.2">
      <c r="B50" s="1169" t="s">
        <v>40</v>
      </c>
      <c r="C50" s="1170"/>
      <c r="D50" s="107"/>
      <c r="E50" s="1175" t="s">
        <v>41</v>
      </c>
      <c r="F50" s="1175"/>
      <c r="G50" s="1175"/>
      <c r="H50" s="1176"/>
      <c r="I50" s="333">
        <v>155266</v>
      </c>
      <c r="J50" s="334">
        <v>166809</v>
      </c>
      <c r="K50" s="334">
        <v>186055</v>
      </c>
      <c r="L50" s="334">
        <v>196173</v>
      </c>
      <c r="M50" s="335">
        <v>214658</v>
      </c>
    </row>
    <row r="51" spans="2:13" ht="27.75" customHeight="1" x14ac:dyDescent="0.2">
      <c r="B51" s="1171"/>
      <c r="C51" s="1172"/>
      <c r="D51" s="104"/>
      <c r="E51" s="1175" t="s">
        <v>42</v>
      </c>
      <c r="F51" s="1175"/>
      <c r="G51" s="1175"/>
      <c r="H51" s="1176"/>
      <c r="I51" s="333">
        <v>5</v>
      </c>
      <c r="J51" s="334">
        <v>4</v>
      </c>
      <c r="K51" s="334">
        <v>4</v>
      </c>
      <c r="L51" s="334">
        <v>8</v>
      </c>
      <c r="M51" s="335">
        <v>2</v>
      </c>
    </row>
    <row r="52" spans="2:13" ht="27.75" customHeight="1" x14ac:dyDescent="0.2">
      <c r="B52" s="1173"/>
      <c r="C52" s="1174"/>
      <c r="D52" s="104"/>
      <c r="E52" s="1175" t="s">
        <v>43</v>
      </c>
      <c r="F52" s="1175"/>
      <c r="G52" s="1175"/>
      <c r="H52" s="1176"/>
      <c r="I52" s="333">
        <v>55849</v>
      </c>
      <c r="J52" s="334">
        <v>57065</v>
      </c>
      <c r="K52" s="334">
        <v>53362</v>
      </c>
      <c r="L52" s="334">
        <v>49353</v>
      </c>
      <c r="M52" s="335">
        <v>48218</v>
      </c>
    </row>
    <row r="53" spans="2:13" ht="27.75" customHeight="1" thickBot="1" x14ac:dyDescent="0.25">
      <c r="B53" s="1177" t="s">
        <v>19</v>
      </c>
      <c r="C53" s="1178"/>
      <c r="D53" s="108"/>
      <c r="E53" s="1179" t="s">
        <v>44</v>
      </c>
      <c r="F53" s="1179"/>
      <c r="G53" s="1179"/>
      <c r="H53" s="1180"/>
      <c r="I53" s="336">
        <v>-166360</v>
      </c>
      <c r="J53" s="337">
        <v>-181300</v>
      </c>
      <c r="K53" s="337">
        <v>-197274</v>
      </c>
      <c r="L53" s="337">
        <v>-201625</v>
      </c>
      <c r="M53" s="338">
        <v>-214285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vTmV4c3Vygdz9kVEPr0n3dEO3JxDNaoZHGalxgxeEImP3JiNByUCg6PRzbzDu4Sn/F/HlVm+olQGLmydWPxTKQ==" saltValue="bI69UdcrjEMOUGN4dCfAR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ageMargins left="0.59055118110236227" right="0" top="0.59055118110236227" bottom="0.59055118110236227" header="0.39370078740157483" footer="0.39370078740157483"/>
  <pageSetup paperSize="9" scale="53" orientation="landscape" horizontalDpi="1200" verticalDpi="12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42600</v>
      </c>
      <c r="G55" s="339">
        <v>45625</v>
      </c>
      <c r="H55" s="340">
        <v>44449</v>
      </c>
    </row>
    <row r="56" spans="2:8" ht="52.5" customHeight="1" x14ac:dyDescent="0.2">
      <c r="B56" s="120"/>
      <c r="C56" s="1198" t="s">
        <v>47</v>
      </c>
      <c r="D56" s="1198"/>
      <c r="E56" s="1199"/>
      <c r="F56" s="341">
        <v>3110</v>
      </c>
      <c r="G56" s="341">
        <v>3124</v>
      </c>
      <c r="H56" s="342">
        <v>3146</v>
      </c>
    </row>
    <row r="57" spans="2:8" ht="53.25" customHeight="1" x14ac:dyDescent="0.2">
      <c r="B57" s="120"/>
      <c r="C57" s="1200" t="s">
        <v>48</v>
      </c>
      <c r="D57" s="1200"/>
      <c r="E57" s="1201"/>
      <c r="F57" s="343">
        <v>125643</v>
      </c>
      <c r="G57" s="343">
        <v>137365</v>
      </c>
      <c r="H57" s="344">
        <v>157308</v>
      </c>
    </row>
    <row r="58" spans="2:8" ht="45.75" customHeight="1" x14ac:dyDescent="0.2">
      <c r="B58" s="121"/>
      <c r="C58" s="1188" t="s">
        <v>550</v>
      </c>
      <c r="D58" s="1189"/>
      <c r="E58" s="1190"/>
      <c r="F58" s="345">
        <v>72216</v>
      </c>
      <c r="G58" s="345">
        <v>74670</v>
      </c>
      <c r="H58" s="346">
        <v>79549</v>
      </c>
    </row>
    <row r="59" spans="2:8" ht="45.75" customHeight="1" x14ac:dyDescent="0.2">
      <c r="B59" s="121"/>
      <c r="C59" s="1188" t="s">
        <v>551</v>
      </c>
      <c r="D59" s="1189"/>
      <c r="E59" s="1190"/>
      <c r="F59" s="345">
        <v>33349</v>
      </c>
      <c r="G59" s="345">
        <v>42469</v>
      </c>
      <c r="H59" s="346">
        <v>56899</v>
      </c>
    </row>
    <row r="60" spans="2:8" ht="45.75" customHeight="1" x14ac:dyDescent="0.2">
      <c r="B60" s="121"/>
      <c r="C60" s="1188" t="s">
        <v>552</v>
      </c>
      <c r="D60" s="1189"/>
      <c r="E60" s="1190"/>
      <c r="F60" s="345">
        <v>9942</v>
      </c>
      <c r="G60" s="345">
        <v>10376</v>
      </c>
      <c r="H60" s="346">
        <v>10767</v>
      </c>
    </row>
    <row r="61" spans="2:8" ht="45.75" customHeight="1" x14ac:dyDescent="0.2">
      <c r="B61" s="121"/>
      <c r="C61" s="1188" t="s">
        <v>553</v>
      </c>
      <c r="D61" s="1189"/>
      <c r="E61" s="1190"/>
      <c r="F61" s="345">
        <v>5592</v>
      </c>
      <c r="G61" s="345">
        <v>5338</v>
      </c>
      <c r="H61" s="346">
        <v>5601</v>
      </c>
    </row>
    <row r="62" spans="2:8" ht="45.75" customHeight="1" thickBot="1" x14ac:dyDescent="0.25">
      <c r="B62" s="122"/>
      <c r="C62" s="1191" t="s">
        <v>554</v>
      </c>
      <c r="D62" s="1192"/>
      <c r="E62" s="1193"/>
      <c r="F62" s="347">
        <v>1906</v>
      </c>
      <c r="G62" s="347">
        <v>2148</v>
      </c>
      <c r="H62" s="348">
        <v>2418</v>
      </c>
    </row>
    <row r="63" spans="2:8" ht="52.5" customHeight="1" thickBot="1" x14ac:dyDescent="0.25">
      <c r="B63" s="123"/>
      <c r="C63" s="1194" t="s">
        <v>49</v>
      </c>
      <c r="D63" s="1194"/>
      <c r="E63" s="1195"/>
      <c r="F63" s="349">
        <v>171353</v>
      </c>
      <c r="G63" s="349">
        <v>186113</v>
      </c>
      <c r="H63" s="350">
        <v>204903</v>
      </c>
    </row>
    <row r="64" spans="2:8" ht="13.2" x14ac:dyDescent="0.2"/>
  </sheetData>
  <sheetProtection algorithmName="SHA-512" hashValue="wBVfO8MnXuifPqYsnqqISYCc3wzgq+jmScX7hiLyEHkMELSa8Drskcj1Pq4HQcBiYrkqIs2aQ8JRgLHCq6ThWg==" saltValue="5L8wvXQfbisMOmj+/ywJZg==" spinCount="100000" sheet="1" objects="1" scenarios="1"/>
  <mergeCells count="9">
    <mergeCell ref="C61:E61"/>
    <mergeCell ref="C62:E62"/>
    <mergeCell ref="C63:E63"/>
    <mergeCell ref="C55:E55"/>
    <mergeCell ref="C56:E56"/>
    <mergeCell ref="C57:E57"/>
    <mergeCell ref="C58:E58"/>
    <mergeCell ref="C59:E59"/>
    <mergeCell ref="C60:E60"/>
  </mergeCells>
  <phoneticPr fontId="2"/>
  <pageMargins left="0.59055118110236227" right="0" top="0.59055118110236227" bottom="0.59055118110236227" header="0.39370078740157483" footer="0.39370078740157483"/>
  <pageSetup paperSize="9" scale="38" orientation="landscape" horizontalDpi="1200" verticalDpi="12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30776</v>
      </c>
      <c r="E3" s="142"/>
      <c r="F3" s="143">
        <v>50465</v>
      </c>
      <c r="G3" s="144"/>
      <c r="H3" s="145"/>
    </row>
    <row r="4" spans="1:8" x14ac:dyDescent="0.2">
      <c r="A4" s="146"/>
      <c r="B4" s="147"/>
      <c r="C4" s="148"/>
      <c r="D4" s="149">
        <v>24589</v>
      </c>
      <c r="E4" s="150"/>
      <c r="F4" s="151">
        <v>34193</v>
      </c>
      <c r="G4" s="152"/>
      <c r="H4" s="153"/>
    </row>
    <row r="5" spans="1:8" x14ac:dyDescent="0.2">
      <c r="A5" s="134" t="s">
        <v>515</v>
      </c>
      <c r="B5" s="139"/>
      <c r="C5" s="140"/>
      <c r="D5" s="141">
        <v>36683</v>
      </c>
      <c r="E5" s="142"/>
      <c r="F5" s="143">
        <v>51679</v>
      </c>
      <c r="G5" s="144"/>
      <c r="H5" s="145"/>
    </row>
    <row r="6" spans="1:8" x14ac:dyDescent="0.2">
      <c r="A6" s="146"/>
      <c r="B6" s="147"/>
      <c r="C6" s="148"/>
      <c r="D6" s="149">
        <v>29692</v>
      </c>
      <c r="E6" s="150"/>
      <c r="F6" s="151">
        <v>35132</v>
      </c>
      <c r="G6" s="152"/>
      <c r="H6" s="153"/>
    </row>
    <row r="7" spans="1:8" x14ac:dyDescent="0.2">
      <c r="A7" s="134" t="s">
        <v>516</v>
      </c>
      <c r="B7" s="139"/>
      <c r="C7" s="140"/>
      <c r="D7" s="141">
        <v>33983</v>
      </c>
      <c r="E7" s="142"/>
      <c r="F7" s="143">
        <v>49665</v>
      </c>
      <c r="G7" s="144"/>
      <c r="H7" s="145"/>
    </row>
    <row r="8" spans="1:8" x14ac:dyDescent="0.2">
      <c r="A8" s="146"/>
      <c r="B8" s="147"/>
      <c r="C8" s="148"/>
      <c r="D8" s="149">
        <v>28591</v>
      </c>
      <c r="E8" s="150"/>
      <c r="F8" s="151">
        <v>34678</v>
      </c>
      <c r="G8" s="152"/>
      <c r="H8" s="153"/>
    </row>
    <row r="9" spans="1:8" x14ac:dyDescent="0.2">
      <c r="A9" s="134" t="s">
        <v>517</v>
      </c>
      <c r="B9" s="139"/>
      <c r="C9" s="140"/>
      <c r="D9" s="141">
        <v>32368</v>
      </c>
      <c r="E9" s="142"/>
      <c r="F9" s="143">
        <v>63439</v>
      </c>
      <c r="G9" s="144"/>
      <c r="H9" s="145"/>
    </row>
    <row r="10" spans="1:8" x14ac:dyDescent="0.2">
      <c r="A10" s="146"/>
      <c r="B10" s="147"/>
      <c r="C10" s="148"/>
      <c r="D10" s="149">
        <v>27633</v>
      </c>
      <c r="E10" s="150"/>
      <c r="F10" s="151">
        <v>46463</v>
      </c>
      <c r="G10" s="152"/>
      <c r="H10" s="153"/>
    </row>
    <row r="11" spans="1:8" x14ac:dyDescent="0.2">
      <c r="A11" s="134" t="s">
        <v>518</v>
      </c>
      <c r="B11" s="139"/>
      <c r="C11" s="140"/>
      <c r="D11" s="141">
        <v>52115</v>
      </c>
      <c r="E11" s="142"/>
      <c r="F11" s="143">
        <v>60097</v>
      </c>
      <c r="G11" s="144"/>
      <c r="H11" s="145"/>
    </row>
    <row r="12" spans="1:8" x14ac:dyDescent="0.2">
      <c r="A12" s="146"/>
      <c r="B12" s="147"/>
      <c r="C12" s="154"/>
      <c r="D12" s="149">
        <v>40773</v>
      </c>
      <c r="E12" s="150"/>
      <c r="F12" s="151">
        <v>43011</v>
      </c>
      <c r="G12" s="152"/>
      <c r="H12" s="153"/>
    </row>
    <row r="13" spans="1:8" x14ac:dyDescent="0.2">
      <c r="A13" s="134"/>
      <c r="B13" s="139"/>
      <c r="C13" s="140"/>
      <c r="D13" s="141">
        <v>37185</v>
      </c>
      <c r="E13" s="142"/>
      <c r="F13" s="143">
        <v>55069</v>
      </c>
      <c r="G13" s="155"/>
      <c r="H13" s="145"/>
    </row>
    <row r="14" spans="1:8" x14ac:dyDescent="0.2">
      <c r="A14" s="146"/>
      <c r="B14" s="147"/>
      <c r="C14" s="148"/>
      <c r="D14" s="149">
        <v>30256</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4.47</v>
      </c>
      <c r="C19" s="156">
        <f>ROUND(VALUE(SUBSTITUTE(実質収支比率等に係る経年分析!G$48,"▲","-")),2)</f>
        <v>8.4600000000000009</v>
      </c>
      <c r="D19" s="156">
        <f>ROUND(VALUE(SUBSTITUTE(実質収支比率等に係る経年分析!H$48,"▲","-")),2)</f>
        <v>5.87</v>
      </c>
      <c r="E19" s="156">
        <f>ROUND(VALUE(SUBSTITUTE(実質収支比率等に係る経年分析!I$48,"▲","-")),2)</f>
        <v>5.0199999999999996</v>
      </c>
      <c r="F19" s="156">
        <f>ROUND(VALUE(SUBSTITUTE(実質収支比率等に係る経年分析!J$48,"▲","-")),2)</f>
        <v>5.01</v>
      </c>
    </row>
    <row r="20" spans="1:11" x14ac:dyDescent="0.2">
      <c r="A20" s="156" t="s">
        <v>53</v>
      </c>
      <c r="B20" s="156">
        <f>ROUND(VALUE(SUBSTITUTE(実質収支比率等に係る経年分析!F$47,"▲","-")),2)</f>
        <v>26.83</v>
      </c>
      <c r="C20" s="156">
        <f>ROUND(VALUE(SUBSTITUTE(実質収支比率等に係る経年分析!G$47,"▲","-")),2)</f>
        <v>28.89</v>
      </c>
      <c r="D20" s="156">
        <f>ROUND(VALUE(SUBSTITUTE(実質収支比率等に係る経年分析!H$47,"▲","-")),2)</f>
        <v>31.6</v>
      </c>
      <c r="E20" s="156">
        <f>ROUND(VALUE(SUBSTITUTE(実質収支比率等に係る経年分析!I$47,"▲","-")),2)</f>
        <v>31.8</v>
      </c>
      <c r="F20" s="156">
        <f>ROUND(VALUE(SUBSTITUTE(実質収支比率等に係る経年分析!J$47,"▲","-")),2)</f>
        <v>28.97</v>
      </c>
    </row>
    <row r="21" spans="1:11" x14ac:dyDescent="0.2">
      <c r="A21" s="156" t="s">
        <v>54</v>
      </c>
      <c r="B21" s="156">
        <f>IF(ISNUMBER(VALUE(SUBSTITUTE(実質収支比率等に係る経年分析!F$49,"▲","-"))),ROUND(VALUE(SUBSTITUTE(実質収支比率等に係る経年分析!F$49,"▲","-")),2),NA())</f>
        <v>3.29</v>
      </c>
      <c r="C21" s="156">
        <f>IF(ISNUMBER(VALUE(SUBSTITUTE(実質収支比率等に係る経年分析!G$49,"▲","-"))),ROUND(VALUE(SUBSTITUTE(実質収支比率等に係る経年分析!G$49,"▲","-")),2),NA())</f>
        <v>6.78</v>
      </c>
      <c r="D21" s="156">
        <f>IF(ISNUMBER(VALUE(SUBSTITUTE(実質収支比率等に係る経年分析!H$49,"▲","-"))),ROUND(VALUE(SUBSTITUTE(実質収支比率等に係る経年分析!H$49,"▲","-")),2),NA())</f>
        <v>1.68</v>
      </c>
      <c r="E21" s="156">
        <f>IF(ISNUMBER(VALUE(SUBSTITUTE(実質収支比率等に係る経年分析!I$49,"▲","-"))),ROUND(VALUE(SUBSTITUTE(実質収支比率等に係る経年分析!I$49,"▲","-")),2),NA())</f>
        <v>1.62</v>
      </c>
      <c r="F21" s="156">
        <f>IF(ISNUMBER(VALUE(SUBSTITUTE(実質収支比率等に係る経年分析!J$49,"▲","-"))),ROUND(VALUE(SUBSTITUTE(実質収支比率等に係る経年分析!J$49,"▲","-")),2),NA())</f>
        <v>-0.45</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0.14000000000000001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0.14000000000000001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0.09</v>
      </c>
    </row>
    <row r="34" spans="1:16" x14ac:dyDescent="0.2">
      <c r="A34" s="157" t="str">
        <f>IF(連結実質赤字比率に係る赤字・黒字の構成分析!C$36="",NA(),連結実質赤字比率に係る赤字・黒字の構成分析!C$36)</f>
        <v>介護保険会計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0.67</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0.79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0.47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0.48</v>
      </c>
    </row>
    <row r="35" spans="1:16" x14ac:dyDescent="0.2">
      <c r="A35" s="157" t="str">
        <f>IF(連結実質赤字比率に係る赤字・黒字の構成分析!C$35="",NA(),連結実質赤字比率に係る赤字・黒字の構成分析!C$35)</f>
        <v>国民健康保険会計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1.46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1.17</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1.08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1.04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0.84</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4.47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8.4600000000000009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5.87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5.0199999999999996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5.01</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6780</v>
      </c>
      <c r="E42" s="158"/>
      <c r="F42" s="158"/>
      <c r="G42" s="158">
        <f>'実質公債費比率（分子）の構造'!L$52</f>
        <v>6560</v>
      </c>
      <c r="H42" s="158"/>
      <c r="I42" s="158"/>
      <c r="J42" s="158">
        <f>'実質公債費比率（分子）の構造'!M$52</f>
        <v>6050</v>
      </c>
      <c r="K42" s="158"/>
      <c r="L42" s="158"/>
      <c r="M42" s="158">
        <f>'実質公債費比率（分子）の構造'!N$52</f>
        <v>5520</v>
      </c>
      <c r="N42" s="158"/>
      <c r="O42" s="158"/>
      <c r="P42" s="158">
        <f>'実質公債費比率（分子）の構造'!O$52</f>
        <v>4521</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53</v>
      </c>
      <c r="C44" s="158"/>
      <c r="D44" s="158"/>
      <c r="E44" s="158">
        <f>'実質公債費比率（分子）の構造'!L$50</f>
        <v>20</v>
      </c>
      <c r="F44" s="158"/>
      <c r="G44" s="158"/>
      <c r="H44" s="158">
        <f>'実質公債費比率（分子）の構造'!M$50</f>
        <v>17</v>
      </c>
      <c r="I44" s="158"/>
      <c r="J44" s="158"/>
      <c r="K44" s="158">
        <f>'実質公債費比率（分子）の構造'!N$50</f>
        <v>15</v>
      </c>
      <c r="L44" s="158"/>
      <c r="M44" s="158"/>
      <c r="N44" s="158">
        <f>'実質公債費比率（分子）の構造'!O$50</f>
        <v>14</v>
      </c>
      <c r="O44" s="158"/>
      <c r="P44" s="158"/>
    </row>
    <row r="45" spans="1:16" x14ac:dyDescent="0.2">
      <c r="A45" s="158" t="s">
        <v>63</v>
      </c>
      <c r="B45" s="158">
        <f>'実質公債費比率（分子）の構造'!K$49</f>
        <v>140</v>
      </c>
      <c r="C45" s="158"/>
      <c r="D45" s="158"/>
      <c r="E45" s="158">
        <f>'実質公債費比率（分子）の構造'!L$49</f>
        <v>142</v>
      </c>
      <c r="F45" s="158"/>
      <c r="G45" s="158"/>
      <c r="H45" s="158">
        <f>'実質公債費比率（分子）の構造'!M$49</f>
        <v>139</v>
      </c>
      <c r="I45" s="158"/>
      <c r="J45" s="158"/>
      <c r="K45" s="158">
        <f>'実質公債費比率（分子）の構造'!N$49</f>
        <v>174</v>
      </c>
      <c r="L45" s="158"/>
      <c r="M45" s="158"/>
      <c r="N45" s="158">
        <f>'実質公債費比率（分子）の構造'!O$49</f>
        <v>268</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56</v>
      </c>
      <c r="C47" s="158"/>
      <c r="D47" s="158"/>
      <c r="E47" s="158">
        <f>'実質公債費比率（分子）の構造'!L$47</f>
        <v>53</v>
      </c>
      <c r="F47" s="158"/>
      <c r="G47" s="158"/>
      <c r="H47" s="158">
        <f>'実質公債費比率（分子）の構造'!M$47</f>
        <v>16</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2192</v>
      </c>
      <c r="C49" s="158"/>
      <c r="D49" s="158"/>
      <c r="E49" s="158">
        <f>'実質公債費比率（分子）の構造'!L$45</f>
        <v>2196</v>
      </c>
      <c r="F49" s="158"/>
      <c r="G49" s="158"/>
      <c r="H49" s="158">
        <f>'実質公債費比率（分子）の構造'!M$45</f>
        <v>2134</v>
      </c>
      <c r="I49" s="158"/>
      <c r="J49" s="158"/>
      <c r="K49" s="158">
        <f>'実質公債費比率（分子）の構造'!N$45</f>
        <v>2159</v>
      </c>
      <c r="L49" s="158"/>
      <c r="M49" s="158"/>
      <c r="N49" s="158">
        <f>'実質公債費比率（分子）の構造'!O$45</f>
        <v>1994</v>
      </c>
      <c r="O49" s="158"/>
      <c r="P49" s="158"/>
    </row>
    <row r="50" spans="1:16" x14ac:dyDescent="0.2">
      <c r="A50" s="158" t="s">
        <v>67</v>
      </c>
      <c r="B50" s="158" t="e">
        <f>NA()</f>
        <v>#N/A</v>
      </c>
      <c r="C50" s="158">
        <f>IF(ISNUMBER('実質公債費比率（分子）の構造'!K$53),'実質公債費比率（分子）の構造'!K$53,NA())</f>
        <v>-4339</v>
      </c>
      <c r="D50" s="158" t="e">
        <f>NA()</f>
        <v>#N/A</v>
      </c>
      <c r="E50" s="158" t="e">
        <f>NA()</f>
        <v>#N/A</v>
      </c>
      <c r="F50" s="158">
        <f>IF(ISNUMBER('実質公債費比率（分子）の構造'!L$53),'実質公債費比率（分子）の構造'!L$53,NA())</f>
        <v>-4149</v>
      </c>
      <c r="G50" s="158" t="e">
        <f>NA()</f>
        <v>#N/A</v>
      </c>
      <c r="H50" s="158" t="e">
        <f>NA()</f>
        <v>#N/A</v>
      </c>
      <c r="I50" s="158">
        <f>IF(ISNUMBER('実質公債費比率（分子）の構造'!M$53),'実質公債費比率（分子）の構造'!M$53,NA())</f>
        <v>-3744</v>
      </c>
      <c r="J50" s="158" t="e">
        <f>NA()</f>
        <v>#N/A</v>
      </c>
      <c r="K50" s="158" t="e">
        <f>NA()</f>
        <v>#N/A</v>
      </c>
      <c r="L50" s="158">
        <f>IF(ISNUMBER('実質公債費比率（分子）の構造'!N$53),'実質公債費比率（分子）の構造'!N$53,NA())</f>
        <v>-3172</v>
      </c>
      <c r="M50" s="158" t="e">
        <f>NA()</f>
        <v>#N/A</v>
      </c>
      <c r="N50" s="158" t="e">
        <f>NA()</f>
        <v>#N/A</v>
      </c>
      <c r="O50" s="158">
        <f>IF(ISNUMBER('実質公債費比率（分子）の構造'!O$53),'実質公債費比率（分子）の構造'!O$53,NA())</f>
        <v>-2245</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55849</v>
      </c>
      <c r="E56" s="157"/>
      <c r="F56" s="157"/>
      <c r="G56" s="157">
        <f>'将来負担比率（分子）の構造'!J$52</f>
        <v>57065</v>
      </c>
      <c r="H56" s="157"/>
      <c r="I56" s="157"/>
      <c r="J56" s="157">
        <f>'将来負担比率（分子）の構造'!K$52</f>
        <v>53362</v>
      </c>
      <c r="K56" s="157"/>
      <c r="L56" s="157"/>
      <c r="M56" s="157">
        <f>'将来負担比率（分子）の構造'!L$52</f>
        <v>49353</v>
      </c>
      <c r="N56" s="157"/>
      <c r="O56" s="157"/>
      <c r="P56" s="157">
        <f>'将来負担比率（分子）の構造'!M$52</f>
        <v>48218</v>
      </c>
    </row>
    <row r="57" spans="1:16" x14ac:dyDescent="0.2">
      <c r="A57" s="157" t="s">
        <v>42</v>
      </c>
      <c r="B57" s="157"/>
      <c r="C57" s="157"/>
      <c r="D57" s="157">
        <f>'将来負担比率（分子）の構造'!I$51</f>
        <v>5</v>
      </c>
      <c r="E57" s="157"/>
      <c r="F57" s="157"/>
      <c r="G57" s="157">
        <f>'将来負担比率（分子）の構造'!J$51</f>
        <v>4</v>
      </c>
      <c r="H57" s="157"/>
      <c r="I57" s="157"/>
      <c r="J57" s="157">
        <f>'将来負担比率（分子）の構造'!K$51</f>
        <v>4</v>
      </c>
      <c r="K57" s="157"/>
      <c r="L57" s="157"/>
      <c r="M57" s="157">
        <f>'将来負担比率（分子）の構造'!L$51</f>
        <v>8</v>
      </c>
      <c r="N57" s="157"/>
      <c r="O57" s="157"/>
      <c r="P57" s="157">
        <f>'将来負担比率（分子）の構造'!M$51</f>
        <v>2</v>
      </c>
    </row>
    <row r="58" spans="1:16" x14ac:dyDescent="0.2">
      <c r="A58" s="157" t="s">
        <v>41</v>
      </c>
      <c r="B58" s="157"/>
      <c r="C58" s="157"/>
      <c r="D58" s="157">
        <f>'将来負担比率（分子）の構造'!I$50</f>
        <v>155266</v>
      </c>
      <c r="E58" s="157"/>
      <c r="F58" s="157"/>
      <c r="G58" s="157">
        <f>'将来負担比率（分子）の構造'!J$50</f>
        <v>166809</v>
      </c>
      <c r="H58" s="157"/>
      <c r="I58" s="157"/>
      <c r="J58" s="157">
        <f>'将来負担比率（分子）の構造'!K$50</f>
        <v>186055</v>
      </c>
      <c r="K58" s="157"/>
      <c r="L58" s="157"/>
      <c r="M58" s="157">
        <f>'将来負担比率（分子）の構造'!L$50</f>
        <v>196173</v>
      </c>
      <c r="N58" s="157"/>
      <c r="O58" s="157"/>
      <c r="P58" s="157">
        <f>'将来負担比率（分子）の構造'!M$50</f>
        <v>214658</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16485</v>
      </c>
      <c r="C62" s="157"/>
      <c r="D62" s="157"/>
      <c r="E62" s="157">
        <f>'将来負担比率（分子）の構造'!J$45</f>
        <v>15633</v>
      </c>
      <c r="F62" s="157"/>
      <c r="G62" s="157"/>
      <c r="H62" s="157">
        <f>'将来負担比率（分子）の構造'!K$45</f>
        <v>15754</v>
      </c>
      <c r="I62" s="157"/>
      <c r="J62" s="157"/>
      <c r="K62" s="157">
        <f>'将来負担比率（分子）の構造'!L$45</f>
        <v>15876</v>
      </c>
      <c r="L62" s="157"/>
      <c r="M62" s="157"/>
      <c r="N62" s="157">
        <f>'将来負担比率（分子）の構造'!M$45</f>
        <v>15294</v>
      </c>
      <c r="O62" s="157"/>
      <c r="P62" s="157"/>
    </row>
    <row r="63" spans="1:16" x14ac:dyDescent="0.2">
      <c r="A63" s="157" t="s">
        <v>34</v>
      </c>
      <c r="B63" s="157">
        <f>'将来負担比率（分子）の構造'!I$44</f>
        <v>1734</v>
      </c>
      <c r="C63" s="157"/>
      <c r="D63" s="157"/>
      <c r="E63" s="157">
        <f>'将来負担比率（分子）の構造'!J$44</f>
        <v>2081</v>
      </c>
      <c r="F63" s="157"/>
      <c r="G63" s="157"/>
      <c r="H63" s="157">
        <f>'将来負担比率（分子）の構造'!K$44</f>
        <v>2556</v>
      </c>
      <c r="I63" s="157"/>
      <c r="J63" s="157"/>
      <c r="K63" s="157">
        <f>'将来負担比率（分子）の構造'!L$44</f>
        <v>2732</v>
      </c>
      <c r="L63" s="157"/>
      <c r="M63" s="157"/>
      <c r="N63" s="157">
        <f>'将来負担比率（分子）の構造'!M$44</f>
        <v>3363</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71</v>
      </c>
      <c r="C65" s="157"/>
      <c r="D65" s="157"/>
      <c r="E65" s="157">
        <f>'将来負担比率（分子）の構造'!J$42</f>
        <v>52</v>
      </c>
      <c r="F65" s="157"/>
      <c r="G65" s="157"/>
      <c r="H65" s="157">
        <f>'将来負担比率（分子）の構造'!K$42</f>
        <v>35</v>
      </c>
      <c r="I65" s="157"/>
      <c r="J65" s="157"/>
      <c r="K65" s="157">
        <f>'将来負担比率（分子）の構造'!L$42</f>
        <v>197</v>
      </c>
      <c r="L65" s="157"/>
      <c r="M65" s="157"/>
      <c r="N65" s="157">
        <f>'将来負担比率（分子）の構造'!M$42</f>
        <v>365</v>
      </c>
      <c r="O65" s="157"/>
      <c r="P65" s="157"/>
    </row>
    <row r="66" spans="1:16" x14ac:dyDescent="0.2">
      <c r="A66" s="157" t="s">
        <v>31</v>
      </c>
      <c r="B66" s="157">
        <f>'将来負担比率（分子）の構造'!I$41</f>
        <v>26469</v>
      </c>
      <c r="C66" s="157"/>
      <c r="D66" s="157"/>
      <c r="E66" s="157">
        <f>'将来負担比率（分子）の構造'!J$41</f>
        <v>24812</v>
      </c>
      <c r="F66" s="157"/>
      <c r="G66" s="157"/>
      <c r="H66" s="157">
        <f>'将来負担比率（分子）の構造'!K$41</f>
        <v>23801</v>
      </c>
      <c r="I66" s="157"/>
      <c r="J66" s="157"/>
      <c r="K66" s="157">
        <f>'将来負担比率（分子）の構造'!L$41</f>
        <v>25103</v>
      </c>
      <c r="L66" s="157"/>
      <c r="M66" s="157"/>
      <c r="N66" s="157">
        <f>'将来負担比率（分子）の構造'!M$41</f>
        <v>29571</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42600</v>
      </c>
      <c r="C72" s="161">
        <f>基金残高に係る経年分析!G55</f>
        <v>45625</v>
      </c>
      <c r="D72" s="161">
        <f>基金残高に係る経年分析!H55</f>
        <v>44449</v>
      </c>
    </row>
    <row r="73" spans="1:16" x14ac:dyDescent="0.2">
      <c r="A73" s="160" t="s">
        <v>74</v>
      </c>
      <c r="B73" s="161">
        <f>基金残高に係る経年分析!F56</f>
        <v>3110</v>
      </c>
      <c r="C73" s="161">
        <f>基金残高に係る経年分析!G56</f>
        <v>3124</v>
      </c>
      <c r="D73" s="161">
        <f>基金残高に係る経年分析!H56</f>
        <v>3146</v>
      </c>
    </row>
    <row r="74" spans="1:16" x14ac:dyDescent="0.2">
      <c r="A74" s="160" t="s">
        <v>75</v>
      </c>
      <c r="B74" s="161">
        <f>基金残高に係る経年分析!F57</f>
        <v>125643</v>
      </c>
      <c r="C74" s="161">
        <f>基金残高に係る経年分析!G57</f>
        <v>137365</v>
      </c>
      <c r="D74" s="161">
        <f>基金残高に係る経年分析!H57</f>
        <v>157308</v>
      </c>
    </row>
  </sheetData>
  <sheetProtection algorithmName="SHA-512" hashValue="nkZNoNHzhdV5I/LbWg90vOuAG0QCdOSJg6WkqyPn4U0RLOU9qRxEwjDw4ZbywxEyDuGAXtjHVpjL22ahA4cr4g==" saltValue="ErAzCDAfLv49lNzMTEM0L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62211606</v>
      </c>
      <c r="S5" s="664"/>
      <c r="T5" s="664"/>
      <c r="U5" s="664"/>
      <c r="V5" s="664"/>
      <c r="W5" s="664"/>
      <c r="X5" s="664"/>
      <c r="Y5" s="689"/>
      <c r="Z5" s="702">
        <v>23.1</v>
      </c>
      <c r="AA5" s="702"/>
      <c r="AB5" s="702"/>
      <c r="AC5" s="702"/>
      <c r="AD5" s="703">
        <v>62211606</v>
      </c>
      <c r="AE5" s="703"/>
      <c r="AF5" s="703"/>
      <c r="AG5" s="703"/>
      <c r="AH5" s="703"/>
      <c r="AI5" s="703"/>
      <c r="AJ5" s="703"/>
      <c r="AK5" s="703"/>
      <c r="AL5" s="690">
        <v>38.799999999999997</v>
      </c>
      <c r="AM5" s="672"/>
      <c r="AN5" s="672"/>
      <c r="AO5" s="691"/>
      <c r="AP5" s="666" t="s">
        <v>216</v>
      </c>
      <c r="AQ5" s="667"/>
      <c r="AR5" s="667"/>
      <c r="AS5" s="667"/>
      <c r="AT5" s="667"/>
      <c r="AU5" s="667"/>
      <c r="AV5" s="667"/>
      <c r="AW5" s="667"/>
      <c r="AX5" s="667"/>
      <c r="AY5" s="667"/>
      <c r="AZ5" s="667"/>
      <c r="BA5" s="667"/>
      <c r="BB5" s="667"/>
      <c r="BC5" s="667"/>
      <c r="BD5" s="667"/>
      <c r="BE5" s="667"/>
      <c r="BF5" s="668"/>
      <c r="BG5" s="608">
        <v>62078540</v>
      </c>
      <c r="BH5" s="609"/>
      <c r="BI5" s="609"/>
      <c r="BJ5" s="609"/>
      <c r="BK5" s="609"/>
      <c r="BL5" s="609"/>
      <c r="BM5" s="609"/>
      <c r="BN5" s="610"/>
      <c r="BO5" s="646">
        <v>99.8</v>
      </c>
      <c r="BP5" s="646"/>
      <c r="BQ5" s="646"/>
      <c r="BR5" s="646"/>
      <c r="BS5" s="647" t="s">
        <v>122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726884</v>
      </c>
      <c r="S6" s="609"/>
      <c r="T6" s="609"/>
      <c r="U6" s="609"/>
      <c r="V6" s="609"/>
      <c r="W6" s="609"/>
      <c r="X6" s="609"/>
      <c r="Y6" s="610"/>
      <c r="Z6" s="646">
        <v>0.3</v>
      </c>
      <c r="AA6" s="646"/>
      <c r="AB6" s="646"/>
      <c r="AC6" s="646"/>
      <c r="AD6" s="647">
        <v>726884</v>
      </c>
      <c r="AE6" s="647"/>
      <c r="AF6" s="647"/>
      <c r="AG6" s="647"/>
      <c r="AH6" s="647"/>
      <c r="AI6" s="647"/>
      <c r="AJ6" s="647"/>
      <c r="AK6" s="647"/>
      <c r="AL6" s="611">
        <v>0.5</v>
      </c>
      <c r="AM6" s="612"/>
      <c r="AN6" s="612"/>
      <c r="AO6" s="648"/>
      <c r="AP6" s="605" t="s">
        <v>221</v>
      </c>
      <c r="AQ6" s="606"/>
      <c r="AR6" s="606"/>
      <c r="AS6" s="606"/>
      <c r="AT6" s="606"/>
      <c r="AU6" s="606"/>
      <c r="AV6" s="606"/>
      <c r="AW6" s="606"/>
      <c r="AX6" s="606"/>
      <c r="AY6" s="606"/>
      <c r="AZ6" s="606"/>
      <c r="BA6" s="606"/>
      <c r="BB6" s="606"/>
      <c r="BC6" s="606"/>
      <c r="BD6" s="606"/>
      <c r="BE6" s="606"/>
      <c r="BF6" s="607"/>
      <c r="BG6" s="608">
        <v>62078540</v>
      </c>
      <c r="BH6" s="609"/>
      <c r="BI6" s="609"/>
      <c r="BJ6" s="609"/>
      <c r="BK6" s="609"/>
      <c r="BL6" s="609"/>
      <c r="BM6" s="609"/>
      <c r="BN6" s="610"/>
      <c r="BO6" s="646">
        <v>99.8</v>
      </c>
      <c r="BP6" s="646"/>
      <c r="BQ6" s="646"/>
      <c r="BR6" s="646"/>
      <c r="BS6" s="647" t="s">
        <v>122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813127</v>
      </c>
      <c r="CS6" s="609"/>
      <c r="CT6" s="609"/>
      <c r="CU6" s="609"/>
      <c r="CV6" s="609"/>
      <c r="CW6" s="609"/>
      <c r="CX6" s="609"/>
      <c r="CY6" s="610"/>
      <c r="CZ6" s="690">
        <v>0.3</v>
      </c>
      <c r="DA6" s="672"/>
      <c r="DB6" s="672"/>
      <c r="DC6" s="692"/>
      <c r="DD6" s="614" t="s">
        <v>122</v>
      </c>
      <c r="DE6" s="609"/>
      <c r="DF6" s="609"/>
      <c r="DG6" s="609"/>
      <c r="DH6" s="609"/>
      <c r="DI6" s="609"/>
      <c r="DJ6" s="609"/>
      <c r="DK6" s="609"/>
      <c r="DL6" s="609"/>
      <c r="DM6" s="609"/>
      <c r="DN6" s="609"/>
      <c r="DO6" s="609"/>
      <c r="DP6" s="610"/>
      <c r="DQ6" s="614">
        <v>813123</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314529</v>
      </c>
      <c r="S7" s="609"/>
      <c r="T7" s="609"/>
      <c r="U7" s="609"/>
      <c r="V7" s="609"/>
      <c r="W7" s="609"/>
      <c r="X7" s="609"/>
      <c r="Y7" s="610"/>
      <c r="Z7" s="646">
        <v>0.1</v>
      </c>
      <c r="AA7" s="646"/>
      <c r="AB7" s="646"/>
      <c r="AC7" s="646"/>
      <c r="AD7" s="647">
        <v>314529</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57894220</v>
      </c>
      <c r="BH7" s="609"/>
      <c r="BI7" s="609"/>
      <c r="BJ7" s="609"/>
      <c r="BK7" s="609"/>
      <c r="BL7" s="609"/>
      <c r="BM7" s="609"/>
      <c r="BN7" s="610"/>
      <c r="BO7" s="646">
        <v>93.1</v>
      </c>
      <c r="BP7" s="646"/>
      <c r="BQ7" s="646"/>
      <c r="BR7" s="646"/>
      <c r="BS7" s="647" t="s">
        <v>122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29097013</v>
      </c>
      <c r="CS7" s="609"/>
      <c r="CT7" s="609"/>
      <c r="CU7" s="609"/>
      <c r="CV7" s="609"/>
      <c r="CW7" s="609"/>
      <c r="CX7" s="609"/>
      <c r="CY7" s="610"/>
      <c r="CZ7" s="646">
        <v>11.1</v>
      </c>
      <c r="DA7" s="646"/>
      <c r="DB7" s="646"/>
      <c r="DC7" s="646"/>
      <c r="DD7" s="614">
        <v>566782</v>
      </c>
      <c r="DE7" s="609"/>
      <c r="DF7" s="609"/>
      <c r="DG7" s="609"/>
      <c r="DH7" s="609"/>
      <c r="DI7" s="609"/>
      <c r="DJ7" s="609"/>
      <c r="DK7" s="609"/>
      <c r="DL7" s="609"/>
      <c r="DM7" s="609"/>
      <c r="DN7" s="609"/>
      <c r="DO7" s="609"/>
      <c r="DP7" s="610"/>
      <c r="DQ7" s="614">
        <v>25571410</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1627295</v>
      </c>
      <c r="S8" s="609"/>
      <c r="T8" s="609"/>
      <c r="U8" s="609"/>
      <c r="V8" s="609"/>
      <c r="W8" s="609"/>
      <c r="X8" s="609"/>
      <c r="Y8" s="610"/>
      <c r="Z8" s="646">
        <v>0.6</v>
      </c>
      <c r="AA8" s="646"/>
      <c r="AB8" s="646"/>
      <c r="AC8" s="646"/>
      <c r="AD8" s="647">
        <v>1627295</v>
      </c>
      <c r="AE8" s="647"/>
      <c r="AF8" s="647"/>
      <c r="AG8" s="647"/>
      <c r="AH8" s="647"/>
      <c r="AI8" s="647"/>
      <c r="AJ8" s="647"/>
      <c r="AK8" s="647"/>
      <c r="AL8" s="611">
        <v>1</v>
      </c>
      <c r="AM8" s="612"/>
      <c r="AN8" s="612"/>
      <c r="AO8" s="648"/>
      <c r="AP8" s="605" t="s">
        <v>227</v>
      </c>
      <c r="AQ8" s="606"/>
      <c r="AR8" s="606"/>
      <c r="AS8" s="606"/>
      <c r="AT8" s="606"/>
      <c r="AU8" s="606"/>
      <c r="AV8" s="606"/>
      <c r="AW8" s="606"/>
      <c r="AX8" s="606"/>
      <c r="AY8" s="606"/>
      <c r="AZ8" s="606"/>
      <c r="BA8" s="606"/>
      <c r="BB8" s="606"/>
      <c r="BC8" s="606"/>
      <c r="BD8" s="606"/>
      <c r="BE8" s="606"/>
      <c r="BF8" s="607"/>
      <c r="BG8" s="608">
        <v>949892</v>
      </c>
      <c r="BH8" s="609"/>
      <c r="BI8" s="609"/>
      <c r="BJ8" s="609"/>
      <c r="BK8" s="609"/>
      <c r="BL8" s="609"/>
      <c r="BM8" s="609"/>
      <c r="BN8" s="610"/>
      <c r="BO8" s="646">
        <v>1.5</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134603928</v>
      </c>
      <c r="CS8" s="609"/>
      <c r="CT8" s="609"/>
      <c r="CU8" s="609"/>
      <c r="CV8" s="609"/>
      <c r="CW8" s="609"/>
      <c r="CX8" s="609"/>
      <c r="CY8" s="610"/>
      <c r="CZ8" s="646">
        <v>51.4</v>
      </c>
      <c r="DA8" s="646"/>
      <c r="DB8" s="646"/>
      <c r="DC8" s="646"/>
      <c r="DD8" s="614">
        <v>6195278</v>
      </c>
      <c r="DE8" s="609"/>
      <c r="DF8" s="609"/>
      <c r="DG8" s="609"/>
      <c r="DH8" s="609"/>
      <c r="DI8" s="609"/>
      <c r="DJ8" s="609"/>
      <c r="DK8" s="609"/>
      <c r="DL8" s="609"/>
      <c r="DM8" s="609"/>
      <c r="DN8" s="609"/>
      <c r="DO8" s="609"/>
      <c r="DP8" s="610"/>
      <c r="DQ8" s="614">
        <v>74533420</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2385055</v>
      </c>
      <c r="S9" s="609"/>
      <c r="T9" s="609"/>
      <c r="U9" s="609"/>
      <c r="V9" s="609"/>
      <c r="W9" s="609"/>
      <c r="X9" s="609"/>
      <c r="Y9" s="610"/>
      <c r="Z9" s="646">
        <v>0.9</v>
      </c>
      <c r="AA9" s="646"/>
      <c r="AB9" s="646"/>
      <c r="AC9" s="646"/>
      <c r="AD9" s="647">
        <v>2385055</v>
      </c>
      <c r="AE9" s="647"/>
      <c r="AF9" s="647"/>
      <c r="AG9" s="647"/>
      <c r="AH9" s="647"/>
      <c r="AI9" s="647"/>
      <c r="AJ9" s="647"/>
      <c r="AK9" s="647"/>
      <c r="AL9" s="611">
        <v>1.5</v>
      </c>
      <c r="AM9" s="612"/>
      <c r="AN9" s="612"/>
      <c r="AO9" s="648"/>
      <c r="AP9" s="605" t="s">
        <v>230</v>
      </c>
      <c r="AQ9" s="606"/>
      <c r="AR9" s="606"/>
      <c r="AS9" s="606"/>
      <c r="AT9" s="606"/>
      <c r="AU9" s="606"/>
      <c r="AV9" s="606"/>
      <c r="AW9" s="606"/>
      <c r="AX9" s="606"/>
      <c r="AY9" s="606"/>
      <c r="AZ9" s="606"/>
      <c r="BA9" s="606"/>
      <c r="BB9" s="606"/>
      <c r="BC9" s="606"/>
      <c r="BD9" s="606"/>
      <c r="BE9" s="606"/>
      <c r="BF9" s="607"/>
      <c r="BG9" s="608">
        <v>56944328</v>
      </c>
      <c r="BH9" s="609"/>
      <c r="BI9" s="609"/>
      <c r="BJ9" s="609"/>
      <c r="BK9" s="609"/>
      <c r="BL9" s="609"/>
      <c r="BM9" s="609"/>
      <c r="BN9" s="610"/>
      <c r="BO9" s="646">
        <v>91.5</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20602901</v>
      </c>
      <c r="CS9" s="609"/>
      <c r="CT9" s="609"/>
      <c r="CU9" s="609"/>
      <c r="CV9" s="609"/>
      <c r="CW9" s="609"/>
      <c r="CX9" s="609"/>
      <c r="CY9" s="610"/>
      <c r="CZ9" s="646">
        <v>7.9</v>
      </c>
      <c r="DA9" s="646"/>
      <c r="DB9" s="646"/>
      <c r="DC9" s="646"/>
      <c r="DD9" s="614">
        <v>585063</v>
      </c>
      <c r="DE9" s="609"/>
      <c r="DF9" s="609"/>
      <c r="DG9" s="609"/>
      <c r="DH9" s="609"/>
      <c r="DI9" s="609"/>
      <c r="DJ9" s="609"/>
      <c r="DK9" s="609"/>
      <c r="DL9" s="609"/>
      <c r="DM9" s="609"/>
      <c r="DN9" s="609"/>
      <c r="DO9" s="609"/>
      <c r="DP9" s="610"/>
      <c r="DQ9" s="614">
        <v>16548296</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168737</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110336</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14864524</v>
      </c>
      <c r="S11" s="609"/>
      <c r="T11" s="609"/>
      <c r="U11" s="609"/>
      <c r="V11" s="609"/>
      <c r="W11" s="609"/>
      <c r="X11" s="609"/>
      <c r="Y11" s="610"/>
      <c r="Z11" s="611">
        <v>5.5</v>
      </c>
      <c r="AA11" s="612"/>
      <c r="AB11" s="612"/>
      <c r="AC11" s="613"/>
      <c r="AD11" s="614">
        <v>14864524</v>
      </c>
      <c r="AE11" s="609"/>
      <c r="AF11" s="609"/>
      <c r="AG11" s="609"/>
      <c r="AH11" s="609"/>
      <c r="AI11" s="609"/>
      <c r="AJ11" s="609"/>
      <c r="AK11" s="610"/>
      <c r="AL11" s="611">
        <v>9.3000000000000007</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t="s">
        <v>122</v>
      </c>
      <c r="CS11" s="609"/>
      <c r="CT11" s="609"/>
      <c r="CU11" s="609"/>
      <c r="CV11" s="609"/>
      <c r="CW11" s="609"/>
      <c r="CX11" s="609"/>
      <c r="CY11" s="610"/>
      <c r="CZ11" s="646" t="s">
        <v>122</v>
      </c>
      <c r="DA11" s="646"/>
      <c r="DB11" s="646"/>
      <c r="DC11" s="646"/>
      <c r="DD11" s="614" t="s">
        <v>122</v>
      </c>
      <c r="DE11" s="609"/>
      <c r="DF11" s="609"/>
      <c r="DG11" s="609"/>
      <c r="DH11" s="609"/>
      <c r="DI11" s="609"/>
      <c r="DJ11" s="609"/>
      <c r="DK11" s="609"/>
      <c r="DL11" s="609"/>
      <c r="DM11" s="609"/>
      <c r="DN11" s="609"/>
      <c r="DO11" s="609"/>
      <c r="DP11" s="610"/>
      <c r="DQ11" s="614" t="s">
        <v>122</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25451</v>
      </c>
      <c r="S12" s="609"/>
      <c r="T12" s="609"/>
      <c r="U12" s="609"/>
      <c r="V12" s="609"/>
      <c r="W12" s="609"/>
      <c r="X12" s="609"/>
      <c r="Y12" s="610"/>
      <c r="Z12" s="646">
        <v>0</v>
      </c>
      <c r="AA12" s="646"/>
      <c r="AB12" s="646"/>
      <c r="AC12" s="646"/>
      <c r="AD12" s="647">
        <v>25451</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2753085</v>
      </c>
      <c r="CS12" s="609"/>
      <c r="CT12" s="609"/>
      <c r="CU12" s="609"/>
      <c r="CV12" s="609"/>
      <c r="CW12" s="609"/>
      <c r="CX12" s="609"/>
      <c r="CY12" s="610"/>
      <c r="CZ12" s="646">
        <v>1.1000000000000001</v>
      </c>
      <c r="DA12" s="646"/>
      <c r="DB12" s="646"/>
      <c r="DC12" s="646"/>
      <c r="DD12" s="614" t="s">
        <v>122</v>
      </c>
      <c r="DE12" s="609"/>
      <c r="DF12" s="609"/>
      <c r="DG12" s="609"/>
      <c r="DH12" s="609"/>
      <c r="DI12" s="609"/>
      <c r="DJ12" s="609"/>
      <c r="DK12" s="609"/>
      <c r="DL12" s="609"/>
      <c r="DM12" s="609"/>
      <c r="DN12" s="609"/>
      <c r="DO12" s="609"/>
      <c r="DP12" s="610"/>
      <c r="DQ12" s="614">
        <v>2706150</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2481</v>
      </c>
      <c r="S13" s="609"/>
      <c r="T13" s="609"/>
      <c r="U13" s="609"/>
      <c r="V13" s="609"/>
      <c r="W13" s="609"/>
      <c r="X13" s="609"/>
      <c r="Y13" s="610"/>
      <c r="Z13" s="646">
        <v>0</v>
      </c>
      <c r="AA13" s="646"/>
      <c r="AB13" s="646"/>
      <c r="AC13" s="646"/>
      <c r="AD13" s="647">
        <v>2481</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17907697</v>
      </c>
      <c r="CS13" s="609"/>
      <c r="CT13" s="609"/>
      <c r="CU13" s="609"/>
      <c r="CV13" s="609"/>
      <c r="CW13" s="609"/>
      <c r="CX13" s="609"/>
      <c r="CY13" s="610"/>
      <c r="CZ13" s="646">
        <v>6.8</v>
      </c>
      <c r="DA13" s="646"/>
      <c r="DB13" s="646"/>
      <c r="DC13" s="646"/>
      <c r="DD13" s="614">
        <v>11552828</v>
      </c>
      <c r="DE13" s="609"/>
      <c r="DF13" s="609"/>
      <c r="DG13" s="609"/>
      <c r="DH13" s="609"/>
      <c r="DI13" s="609"/>
      <c r="DJ13" s="609"/>
      <c r="DK13" s="609"/>
      <c r="DL13" s="609"/>
      <c r="DM13" s="609"/>
      <c r="DN13" s="609"/>
      <c r="DO13" s="609"/>
      <c r="DP13" s="610"/>
      <c r="DQ13" s="614">
        <v>10539153</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228196</v>
      </c>
      <c r="BH14" s="609"/>
      <c r="BI14" s="609"/>
      <c r="BJ14" s="609"/>
      <c r="BK14" s="609"/>
      <c r="BL14" s="609"/>
      <c r="BM14" s="609"/>
      <c r="BN14" s="610"/>
      <c r="BO14" s="646">
        <v>0.4</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2399300</v>
      </c>
      <c r="CS14" s="609"/>
      <c r="CT14" s="609"/>
      <c r="CU14" s="609"/>
      <c r="CV14" s="609"/>
      <c r="CW14" s="609"/>
      <c r="CX14" s="609"/>
      <c r="CY14" s="610"/>
      <c r="CZ14" s="646">
        <v>0.9</v>
      </c>
      <c r="DA14" s="646"/>
      <c r="DB14" s="646"/>
      <c r="DC14" s="646"/>
      <c r="DD14" s="614">
        <v>762915</v>
      </c>
      <c r="DE14" s="609"/>
      <c r="DF14" s="609"/>
      <c r="DG14" s="609"/>
      <c r="DH14" s="609"/>
      <c r="DI14" s="609"/>
      <c r="DJ14" s="609"/>
      <c r="DK14" s="609"/>
      <c r="DL14" s="609"/>
      <c r="DM14" s="609"/>
      <c r="DN14" s="609"/>
      <c r="DO14" s="609"/>
      <c r="DP14" s="610"/>
      <c r="DQ14" s="614">
        <v>2032078</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268141</v>
      </c>
      <c r="S15" s="609"/>
      <c r="T15" s="609"/>
      <c r="U15" s="609"/>
      <c r="V15" s="609"/>
      <c r="W15" s="609"/>
      <c r="X15" s="609"/>
      <c r="Y15" s="610"/>
      <c r="Z15" s="646">
        <v>0.1</v>
      </c>
      <c r="AA15" s="646"/>
      <c r="AB15" s="646"/>
      <c r="AC15" s="646"/>
      <c r="AD15" s="647">
        <v>268141</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3956124</v>
      </c>
      <c r="BH15" s="609"/>
      <c r="BI15" s="609"/>
      <c r="BJ15" s="609"/>
      <c r="BK15" s="609"/>
      <c r="BL15" s="609"/>
      <c r="BM15" s="609"/>
      <c r="BN15" s="610"/>
      <c r="BO15" s="646">
        <v>6.4</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51414200</v>
      </c>
      <c r="CS15" s="609"/>
      <c r="CT15" s="609"/>
      <c r="CU15" s="609"/>
      <c r="CV15" s="609"/>
      <c r="CW15" s="609"/>
      <c r="CX15" s="609"/>
      <c r="CY15" s="610"/>
      <c r="CZ15" s="646">
        <v>19.600000000000001</v>
      </c>
      <c r="DA15" s="646"/>
      <c r="DB15" s="646"/>
      <c r="DC15" s="646"/>
      <c r="DD15" s="614">
        <v>8566911</v>
      </c>
      <c r="DE15" s="609"/>
      <c r="DF15" s="609"/>
      <c r="DG15" s="609"/>
      <c r="DH15" s="609"/>
      <c r="DI15" s="609"/>
      <c r="DJ15" s="609"/>
      <c r="DK15" s="609"/>
      <c r="DL15" s="609"/>
      <c r="DM15" s="609"/>
      <c r="DN15" s="609"/>
      <c r="DO15" s="609"/>
      <c r="DP15" s="610"/>
      <c r="DQ15" s="614">
        <v>42993343</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t="s">
        <v>122</v>
      </c>
      <c r="S16" s="609"/>
      <c r="T16" s="609"/>
      <c r="U16" s="609"/>
      <c r="V16" s="609"/>
      <c r="W16" s="609"/>
      <c r="X16" s="609"/>
      <c r="Y16" s="610"/>
      <c r="Z16" s="646" t="s">
        <v>122</v>
      </c>
      <c r="AA16" s="646"/>
      <c r="AB16" s="646"/>
      <c r="AC16" s="646"/>
      <c r="AD16" s="647" t="s">
        <v>122</v>
      </c>
      <c r="AE16" s="647"/>
      <c r="AF16" s="647"/>
      <c r="AG16" s="647"/>
      <c r="AH16" s="647"/>
      <c r="AI16" s="647"/>
      <c r="AJ16" s="647"/>
      <c r="AK16" s="647"/>
      <c r="AL16" s="611" t="s">
        <v>122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2892455</v>
      </c>
      <c r="S17" s="609"/>
      <c r="T17" s="609"/>
      <c r="U17" s="609"/>
      <c r="V17" s="609"/>
      <c r="W17" s="609"/>
      <c r="X17" s="609"/>
      <c r="Y17" s="610"/>
      <c r="Z17" s="646">
        <v>1.1000000000000001</v>
      </c>
      <c r="AA17" s="646"/>
      <c r="AB17" s="646"/>
      <c r="AC17" s="646"/>
      <c r="AD17" s="647">
        <v>2892455</v>
      </c>
      <c r="AE17" s="647"/>
      <c r="AF17" s="647"/>
      <c r="AG17" s="647"/>
      <c r="AH17" s="647"/>
      <c r="AI17" s="647"/>
      <c r="AJ17" s="647"/>
      <c r="AK17" s="647"/>
      <c r="AL17" s="611">
        <v>1.8</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1987741</v>
      </c>
      <c r="CS17" s="609"/>
      <c r="CT17" s="609"/>
      <c r="CU17" s="609"/>
      <c r="CV17" s="609"/>
      <c r="CW17" s="609"/>
      <c r="CX17" s="609"/>
      <c r="CY17" s="610"/>
      <c r="CZ17" s="646">
        <v>0.8</v>
      </c>
      <c r="DA17" s="646"/>
      <c r="DB17" s="646"/>
      <c r="DC17" s="646"/>
      <c r="DD17" s="614" t="s">
        <v>122</v>
      </c>
      <c r="DE17" s="609"/>
      <c r="DF17" s="609"/>
      <c r="DG17" s="609"/>
      <c r="DH17" s="609"/>
      <c r="DI17" s="609"/>
      <c r="DJ17" s="609"/>
      <c r="DK17" s="609"/>
      <c r="DL17" s="609"/>
      <c r="DM17" s="609"/>
      <c r="DN17" s="609"/>
      <c r="DO17" s="609"/>
      <c r="DP17" s="610"/>
      <c r="DQ17" s="614">
        <v>1986871</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349310</v>
      </c>
      <c r="S18" s="609"/>
      <c r="T18" s="609"/>
      <c r="U18" s="609"/>
      <c r="V18" s="609"/>
      <c r="W18" s="609"/>
      <c r="X18" s="609"/>
      <c r="Y18" s="610"/>
      <c r="Z18" s="646">
        <v>0.1</v>
      </c>
      <c r="AA18" s="646"/>
      <c r="AB18" s="646"/>
      <c r="AC18" s="646"/>
      <c r="AD18" s="647">
        <v>349310</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2543145</v>
      </c>
      <c r="S19" s="609"/>
      <c r="T19" s="609"/>
      <c r="U19" s="609"/>
      <c r="V19" s="609"/>
      <c r="W19" s="609"/>
      <c r="X19" s="609"/>
      <c r="Y19" s="610"/>
      <c r="Z19" s="646">
        <v>0.9</v>
      </c>
      <c r="AA19" s="646"/>
      <c r="AB19" s="646"/>
      <c r="AC19" s="646"/>
      <c r="AD19" s="647">
        <v>2543145</v>
      </c>
      <c r="AE19" s="647"/>
      <c r="AF19" s="647"/>
      <c r="AG19" s="647"/>
      <c r="AH19" s="647"/>
      <c r="AI19" s="647"/>
      <c r="AJ19" s="647"/>
      <c r="AK19" s="647"/>
      <c r="AL19" s="611">
        <v>1.6</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133066</v>
      </c>
      <c r="BH19" s="609"/>
      <c r="BI19" s="609"/>
      <c r="BJ19" s="609"/>
      <c r="BK19" s="609"/>
      <c r="BL19" s="609"/>
      <c r="BM19" s="609"/>
      <c r="BN19" s="610"/>
      <c r="BO19" s="646">
        <v>0.2</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133066</v>
      </c>
      <c r="BH20" s="609"/>
      <c r="BI20" s="609"/>
      <c r="BJ20" s="609"/>
      <c r="BK20" s="609"/>
      <c r="BL20" s="609"/>
      <c r="BM20" s="609"/>
      <c r="BN20" s="610"/>
      <c r="BO20" s="646">
        <v>0.2</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261747729</v>
      </c>
      <c r="CS20" s="609"/>
      <c r="CT20" s="609"/>
      <c r="CU20" s="609"/>
      <c r="CV20" s="609"/>
      <c r="CW20" s="609"/>
      <c r="CX20" s="609"/>
      <c r="CY20" s="610"/>
      <c r="CZ20" s="646">
        <v>100</v>
      </c>
      <c r="DA20" s="646"/>
      <c r="DB20" s="646"/>
      <c r="DC20" s="646"/>
      <c r="DD20" s="614">
        <v>28229777</v>
      </c>
      <c r="DE20" s="609"/>
      <c r="DF20" s="609"/>
      <c r="DG20" s="609"/>
      <c r="DH20" s="609"/>
      <c r="DI20" s="609"/>
      <c r="DJ20" s="609"/>
      <c r="DK20" s="609"/>
      <c r="DL20" s="609"/>
      <c r="DM20" s="609"/>
      <c r="DN20" s="609"/>
      <c r="DO20" s="609"/>
      <c r="DP20" s="610"/>
      <c r="DQ20" s="614">
        <v>177834180</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133066</v>
      </c>
      <c r="BH21" s="609"/>
      <c r="BI21" s="609"/>
      <c r="BJ21" s="609"/>
      <c r="BK21" s="609"/>
      <c r="BL21" s="609"/>
      <c r="BM21" s="609"/>
      <c r="BN21" s="610"/>
      <c r="BO21" s="646">
        <v>0.2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115326321</v>
      </c>
      <c r="CS24" s="664"/>
      <c r="CT24" s="664"/>
      <c r="CU24" s="664"/>
      <c r="CV24" s="664"/>
      <c r="CW24" s="664"/>
      <c r="CX24" s="664"/>
      <c r="CY24" s="689"/>
      <c r="CZ24" s="690">
        <v>44.1</v>
      </c>
      <c r="DA24" s="672"/>
      <c r="DB24" s="672"/>
      <c r="DC24" s="692"/>
      <c r="DD24" s="688">
        <v>64588417</v>
      </c>
      <c r="DE24" s="664"/>
      <c r="DF24" s="664"/>
      <c r="DG24" s="664"/>
      <c r="DH24" s="664"/>
      <c r="DI24" s="664"/>
      <c r="DJ24" s="664"/>
      <c r="DK24" s="689"/>
      <c r="DL24" s="688">
        <v>58518262</v>
      </c>
      <c r="DM24" s="664"/>
      <c r="DN24" s="664"/>
      <c r="DO24" s="664"/>
      <c r="DP24" s="664"/>
      <c r="DQ24" s="664"/>
      <c r="DR24" s="664"/>
      <c r="DS24" s="664"/>
      <c r="DT24" s="664"/>
      <c r="DU24" s="664"/>
      <c r="DV24" s="689"/>
      <c r="DW24" s="690">
        <v>36.5</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85318421</v>
      </c>
      <c r="S25" s="609"/>
      <c r="T25" s="609"/>
      <c r="U25" s="609"/>
      <c r="V25" s="609"/>
      <c r="W25" s="609"/>
      <c r="X25" s="609"/>
      <c r="Y25" s="610"/>
      <c r="Z25" s="646">
        <v>31.7</v>
      </c>
      <c r="AA25" s="646"/>
      <c r="AB25" s="646"/>
      <c r="AC25" s="646"/>
      <c r="AD25" s="647">
        <v>85318421</v>
      </c>
      <c r="AE25" s="647"/>
      <c r="AF25" s="647"/>
      <c r="AG25" s="647"/>
      <c r="AH25" s="647"/>
      <c r="AI25" s="647"/>
      <c r="AJ25" s="647"/>
      <c r="AK25" s="647"/>
      <c r="AL25" s="611">
        <v>53.2</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28248791</v>
      </c>
      <c r="CS25" s="621"/>
      <c r="CT25" s="621"/>
      <c r="CU25" s="621"/>
      <c r="CV25" s="621"/>
      <c r="CW25" s="621"/>
      <c r="CX25" s="621"/>
      <c r="CY25" s="622"/>
      <c r="CZ25" s="611">
        <v>10.8</v>
      </c>
      <c r="DA25" s="623"/>
      <c r="DB25" s="623"/>
      <c r="DC25" s="624"/>
      <c r="DD25" s="614">
        <v>25667746</v>
      </c>
      <c r="DE25" s="621"/>
      <c r="DF25" s="621"/>
      <c r="DG25" s="621"/>
      <c r="DH25" s="621"/>
      <c r="DI25" s="621"/>
      <c r="DJ25" s="621"/>
      <c r="DK25" s="622"/>
      <c r="DL25" s="614">
        <v>25314039</v>
      </c>
      <c r="DM25" s="621"/>
      <c r="DN25" s="621"/>
      <c r="DO25" s="621"/>
      <c r="DP25" s="621"/>
      <c r="DQ25" s="621"/>
      <c r="DR25" s="621"/>
      <c r="DS25" s="621"/>
      <c r="DT25" s="621"/>
      <c r="DU25" s="621"/>
      <c r="DV25" s="622"/>
      <c r="DW25" s="611">
        <v>15.8</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43640</v>
      </c>
      <c r="S26" s="609"/>
      <c r="T26" s="609"/>
      <c r="U26" s="609"/>
      <c r="V26" s="609"/>
      <c r="W26" s="609"/>
      <c r="X26" s="609"/>
      <c r="Y26" s="610"/>
      <c r="Z26" s="646">
        <v>0</v>
      </c>
      <c r="AA26" s="646"/>
      <c r="AB26" s="646"/>
      <c r="AC26" s="646"/>
      <c r="AD26" s="647">
        <v>43640</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17268278</v>
      </c>
      <c r="CS26" s="609"/>
      <c r="CT26" s="609"/>
      <c r="CU26" s="609"/>
      <c r="CV26" s="609"/>
      <c r="CW26" s="609"/>
      <c r="CX26" s="609"/>
      <c r="CY26" s="610"/>
      <c r="CZ26" s="611">
        <v>6.6</v>
      </c>
      <c r="DA26" s="623"/>
      <c r="DB26" s="623"/>
      <c r="DC26" s="624"/>
      <c r="DD26" s="614">
        <v>16038137</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2809251</v>
      </c>
      <c r="S27" s="609"/>
      <c r="T27" s="609"/>
      <c r="U27" s="609"/>
      <c r="V27" s="609"/>
      <c r="W27" s="609"/>
      <c r="X27" s="609"/>
      <c r="Y27" s="610"/>
      <c r="Z27" s="646">
        <v>1</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62211606</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85089789</v>
      </c>
      <c r="CS27" s="621"/>
      <c r="CT27" s="621"/>
      <c r="CU27" s="621"/>
      <c r="CV27" s="621"/>
      <c r="CW27" s="621"/>
      <c r="CX27" s="621"/>
      <c r="CY27" s="622"/>
      <c r="CZ27" s="611">
        <v>32.5</v>
      </c>
      <c r="DA27" s="623"/>
      <c r="DB27" s="623"/>
      <c r="DC27" s="624"/>
      <c r="DD27" s="614">
        <v>36933800</v>
      </c>
      <c r="DE27" s="621"/>
      <c r="DF27" s="621"/>
      <c r="DG27" s="621"/>
      <c r="DH27" s="621"/>
      <c r="DI27" s="621"/>
      <c r="DJ27" s="621"/>
      <c r="DK27" s="622"/>
      <c r="DL27" s="614">
        <v>31217352</v>
      </c>
      <c r="DM27" s="621"/>
      <c r="DN27" s="621"/>
      <c r="DO27" s="621"/>
      <c r="DP27" s="621"/>
      <c r="DQ27" s="621"/>
      <c r="DR27" s="621"/>
      <c r="DS27" s="621"/>
      <c r="DT27" s="621"/>
      <c r="DU27" s="621"/>
      <c r="DV27" s="622"/>
      <c r="DW27" s="611">
        <v>19.5</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2602902</v>
      </c>
      <c r="S28" s="609"/>
      <c r="T28" s="609"/>
      <c r="U28" s="609"/>
      <c r="V28" s="609"/>
      <c r="W28" s="609"/>
      <c r="X28" s="609"/>
      <c r="Y28" s="610"/>
      <c r="Z28" s="646">
        <v>1</v>
      </c>
      <c r="AA28" s="646"/>
      <c r="AB28" s="646"/>
      <c r="AC28" s="646"/>
      <c r="AD28" s="647">
        <v>1963045</v>
      </c>
      <c r="AE28" s="647"/>
      <c r="AF28" s="647"/>
      <c r="AG28" s="647"/>
      <c r="AH28" s="647"/>
      <c r="AI28" s="647"/>
      <c r="AJ28" s="647"/>
      <c r="AK28" s="647"/>
      <c r="AL28" s="611">
        <v>1.2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1987741</v>
      </c>
      <c r="CS28" s="609"/>
      <c r="CT28" s="609"/>
      <c r="CU28" s="609"/>
      <c r="CV28" s="609"/>
      <c r="CW28" s="609"/>
      <c r="CX28" s="609"/>
      <c r="CY28" s="610"/>
      <c r="CZ28" s="611">
        <v>0.8</v>
      </c>
      <c r="DA28" s="623"/>
      <c r="DB28" s="623"/>
      <c r="DC28" s="624"/>
      <c r="DD28" s="614">
        <v>1986871</v>
      </c>
      <c r="DE28" s="609"/>
      <c r="DF28" s="609"/>
      <c r="DG28" s="609"/>
      <c r="DH28" s="609"/>
      <c r="DI28" s="609"/>
      <c r="DJ28" s="609"/>
      <c r="DK28" s="610"/>
      <c r="DL28" s="614">
        <v>1986871</v>
      </c>
      <c r="DM28" s="609"/>
      <c r="DN28" s="609"/>
      <c r="DO28" s="609"/>
      <c r="DP28" s="609"/>
      <c r="DQ28" s="609"/>
      <c r="DR28" s="609"/>
      <c r="DS28" s="609"/>
      <c r="DT28" s="609"/>
      <c r="DU28" s="609"/>
      <c r="DV28" s="610"/>
      <c r="DW28" s="611">
        <v>1.2</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809349</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1987741</v>
      </c>
      <c r="CS29" s="621"/>
      <c r="CT29" s="621"/>
      <c r="CU29" s="621"/>
      <c r="CV29" s="621"/>
      <c r="CW29" s="621"/>
      <c r="CX29" s="621"/>
      <c r="CY29" s="622"/>
      <c r="CZ29" s="611">
        <v>0.8</v>
      </c>
      <c r="DA29" s="623"/>
      <c r="DB29" s="623"/>
      <c r="DC29" s="624"/>
      <c r="DD29" s="614">
        <v>1986871</v>
      </c>
      <c r="DE29" s="621"/>
      <c r="DF29" s="621"/>
      <c r="DG29" s="621"/>
      <c r="DH29" s="621"/>
      <c r="DI29" s="621"/>
      <c r="DJ29" s="621"/>
      <c r="DK29" s="622"/>
      <c r="DL29" s="614">
        <v>1986871</v>
      </c>
      <c r="DM29" s="621"/>
      <c r="DN29" s="621"/>
      <c r="DO29" s="621"/>
      <c r="DP29" s="621"/>
      <c r="DQ29" s="621"/>
      <c r="DR29" s="621"/>
      <c r="DS29" s="621"/>
      <c r="DT29" s="621"/>
      <c r="DU29" s="621"/>
      <c r="DV29" s="622"/>
      <c r="DW29" s="611">
        <v>1.2</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41353751</v>
      </c>
      <c r="S30" s="609"/>
      <c r="T30" s="609"/>
      <c r="U30" s="609"/>
      <c r="V30" s="609"/>
      <c r="W30" s="609"/>
      <c r="X30" s="609"/>
      <c r="Y30" s="610"/>
      <c r="Z30" s="646">
        <v>15.3</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1769738</v>
      </c>
      <c r="CS30" s="609"/>
      <c r="CT30" s="609"/>
      <c r="CU30" s="609"/>
      <c r="CV30" s="609"/>
      <c r="CW30" s="609"/>
      <c r="CX30" s="609"/>
      <c r="CY30" s="610"/>
      <c r="CZ30" s="611">
        <v>0.7</v>
      </c>
      <c r="DA30" s="623"/>
      <c r="DB30" s="623"/>
      <c r="DC30" s="624"/>
      <c r="DD30" s="614">
        <v>1768868</v>
      </c>
      <c r="DE30" s="609"/>
      <c r="DF30" s="609"/>
      <c r="DG30" s="609"/>
      <c r="DH30" s="609"/>
      <c r="DI30" s="609"/>
      <c r="DJ30" s="609"/>
      <c r="DK30" s="610"/>
      <c r="DL30" s="614">
        <v>1768868</v>
      </c>
      <c r="DM30" s="609"/>
      <c r="DN30" s="609"/>
      <c r="DO30" s="609"/>
      <c r="DP30" s="609"/>
      <c r="DQ30" s="609"/>
      <c r="DR30" s="609"/>
      <c r="DS30" s="609"/>
      <c r="DT30" s="609"/>
      <c r="DU30" s="609"/>
      <c r="DV30" s="610"/>
      <c r="DW30" s="611">
        <v>1.1000000000000001</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v>74348164</v>
      </c>
      <c r="S31" s="609"/>
      <c r="T31" s="609"/>
      <c r="U31" s="609"/>
      <c r="V31" s="609"/>
      <c r="W31" s="609"/>
      <c r="X31" s="609"/>
      <c r="Y31" s="610"/>
      <c r="Z31" s="646">
        <v>27.6</v>
      </c>
      <c r="AA31" s="646"/>
      <c r="AB31" s="646"/>
      <c r="AC31" s="646"/>
      <c r="AD31" s="647">
        <v>72540244</v>
      </c>
      <c r="AE31" s="647"/>
      <c r="AF31" s="647"/>
      <c r="AG31" s="647"/>
      <c r="AH31" s="647"/>
      <c r="AI31" s="647"/>
      <c r="AJ31" s="647"/>
      <c r="AK31" s="647"/>
      <c r="AL31" s="611">
        <v>45.3</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99.5</v>
      </c>
      <c r="BH31" s="671"/>
      <c r="BI31" s="671"/>
      <c r="BJ31" s="671"/>
      <c r="BK31" s="671"/>
      <c r="BL31" s="671"/>
      <c r="BM31" s="672">
        <v>98.9</v>
      </c>
      <c r="BN31" s="671"/>
      <c r="BO31" s="671"/>
      <c r="BP31" s="671"/>
      <c r="BQ31" s="673"/>
      <c r="BR31" s="670">
        <v>99.4</v>
      </c>
      <c r="BS31" s="671"/>
      <c r="BT31" s="671"/>
      <c r="BU31" s="671"/>
      <c r="BV31" s="671"/>
      <c r="BW31" s="671"/>
      <c r="BX31" s="672">
        <v>98.8</v>
      </c>
      <c r="BY31" s="671"/>
      <c r="BZ31" s="671"/>
      <c r="CA31" s="671"/>
      <c r="CB31" s="673"/>
      <c r="CD31" s="629"/>
      <c r="CE31" s="630"/>
      <c r="CF31" s="605" t="s">
        <v>300</v>
      </c>
      <c r="CG31" s="606"/>
      <c r="CH31" s="606"/>
      <c r="CI31" s="606"/>
      <c r="CJ31" s="606"/>
      <c r="CK31" s="606"/>
      <c r="CL31" s="606"/>
      <c r="CM31" s="606"/>
      <c r="CN31" s="606"/>
      <c r="CO31" s="606"/>
      <c r="CP31" s="606"/>
      <c r="CQ31" s="607"/>
      <c r="CR31" s="608">
        <v>218003</v>
      </c>
      <c r="CS31" s="621"/>
      <c r="CT31" s="621"/>
      <c r="CU31" s="621"/>
      <c r="CV31" s="621"/>
      <c r="CW31" s="621"/>
      <c r="CX31" s="621"/>
      <c r="CY31" s="622"/>
      <c r="CZ31" s="611">
        <v>0.1</v>
      </c>
      <c r="DA31" s="623"/>
      <c r="DB31" s="623"/>
      <c r="DC31" s="624"/>
      <c r="DD31" s="614">
        <v>218003</v>
      </c>
      <c r="DE31" s="621"/>
      <c r="DF31" s="621"/>
      <c r="DG31" s="621"/>
      <c r="DH31" s="621"/>
      <c r="DI31" s="621"/>
      <c r="DJ31" s="621"/>
      <c r="DK31" s="622"/>
      <c r="DL31" s="614">
        <v>218003</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32141930</v>
      </c>
      <c r="S32" s="609"/>
      <c r="T32" s="609"/>
      <c r="U32" s="609"/>
      <c r="V32" s="609"/>
      <c r="W32" s="609"/>
      <c r="X32" s="609"/>
      <c r="Y32" s="610"/>
      <c r="Z32" s="646">
        <v>11.9</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99.5</v>
      </c>
      <c r="BH32" s="621"/>
      <c r="BI32" s="621"/>
      <c r="BJ32" s="621"/>
      <c r="BK32" s="621"/>
      <c r="BL32" s="621"/>
      <c r="BM32" s="612">
        <v>98.8</v>
      </c>
      <c r="BN32" s="621"/>
      <c r="BO32" s="621"/>
      <c r="BP32" s="621"/>
      <c r="BQ32" s="644"/>
      <c r="BR32" s="674">
        <v>99.4</v>
      </c>
      <c r="BS32" s="621"/>
      <c r="BT32" s="621"/>
      <c r="BU32" s="621"/>
      <c r="BV32" s="621"/>
      <c r="BW32" s="621"/>
      <c r="BX32" s="612">
        <v>98.7</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929590</v>
      </c>
      <c r="S33" s="609"/>
      <c r="T33" s="609"/>
      <c r="U33" s="609"/>
      <c r="V33" s="609"/>
      <c r="W33" s="609"/>
      <c r="X33" s="609"/>
      <c r="Y33" s="610"/>
      <c r="Z33" s="646">
        <v>0.3</v>
      </c>
      <c r="AA33" s="646"/>
      <c r="AB33" s="646"/>
      <c r="AC33" s="646"/>
      <c r="AD33" s="647">
        <v>316482</v>
      </c>
      <c r="AE33" s="647"/>
      <c r="AF33" s="647"/>
      <c r="AG33" s="647"/>
      <c r="AH33" s="647"/>
      <c r="AI33" s="647"/>
      <c r="AJ33" s="647"/>
      <c r="AK33" s="647"/>
      <c r="AL33" s="611">
        <v>0.2</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118191631</v>
      </c>
      <c r="CS33" s="621"/>
      <c r="CT33" s="621"/>
      <c r="CU33" s="621"/>
      <c r="CV33" s="621"/>
      <c r="CW33" s="621"/>
      <c r="CX33" s="621"/>
      <c r="CY33" s="622"/>
      <c r="CZ33" s="611">
        <v>45.2</v>
      </c>
      <c r="DA33" s="623"/>
      <c r="DB33" s="623"/>
      <c r="DC33" s="624"/>
      <c r="DD33" s="614">
        <v>101182701</v>
      </c>
      <c r="DE33" s="621"/>
      <c r="DF33" s="621"/>
      <c r="DG33" s="621"/>
      <c r="DH33" s="621"/>
      <c r="DI33" s="621"/>
      <c r="DJ33" s="621"/>
      <c r="DK33" s="622"/>
      <c r="DL33" s="614">
        <v>58586640</v>
      </c>
      <c r="DM33" s="621"/>
      <c r="DN33" s="621"/>
      <c r="DO33" s="621"/>
      <c r="DP33" s="621"/>
      <c r="DQ33" s="621"/>
      <c r="DR33" s="621"/>
      <c r="DS33" s="621"/>
      <c r="DT33" s="621"/>
      <c r="DU33" s="621"/>
      <c r="DV33" s="622"/>
      <c r="DW33" s="611">
        <v>36.6</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560257</v>
      </c>
      <c r="S34" s="609"/>
      <c r="T34" s="609"/>
      <c r="U34" s="609"/>
      <c r="V34" s="609"/>
      <c r="W34" s="609"/>
      <c r="X34" s="609"/>
      <c r="Y34" s="610"/>
      <c r="Z34" s="646">
        <v>0.2</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48315686</v>
      </c>
      <c r="CS34" s="609"/>
      <c r="CT34" s="609"/>
      <c r="CU34" s="609"/>
      <c r="CV34" s="609"/>
      <c r="CW34" s="609"/>
      <c r="CX34" s="609"/>
      <c r="CY34" s="610"/>
      <c r="CZ34" s="611">
        <v>18.5</v>
      </c>
      <c r="DA34" s="623"/>
      <c r="DB34" s="623"/>
      <c r="DC34" s="624"/>
      <c r="DD34" s="614">
        <v>41878789</v>
      </c>
      <c r="DE34" s="609"/>
      <c r="DF34" s="609"/>
      <c r="DG34" s="609"/>
      <c r="DH34" s="609"/>
      <c r="DI34" s="609"/>
      <c r="DJ34" s="609"/>
      <c r="DK34" s="610"/>
      <c r="DL34" s="614">
        <v>37503094</v>
      </c>
      <c r="DM34" s="609"/>
      <c r="DN34" s="609"/>
      <c r="DO34" s="609"/>
      <c r="DP34" s="609"/>
      <c r="DQ34" s="609"/>
      <c r="DR34" s="609"/>
      <c r="DS34" s="609"/>
      <c r="DT34" s="609"/>
      <c r="DU34" s="609"/>
      <c r="DV34" s="610"/>
      <c r="DW34" s="611">
        <v>23.4</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9787214</v>
      </c>
      <c r="S35" s="609"/>
      <c r="T35" s="609"/>
      <c r="U35" s="609"/>
      <c r="V35" s="609"/>
      <c r="W35" s="609"/>
      <c r="X35" s="609"/>
      <c r="Y35" s="610"/>
      <c r="Z35" s="646">
        <v>3.6</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2382726</v>
      </c>
      <c r="CS35" s="621"/>
      <c r="CT35" s="621"/>
      <c r="CU35" s="621"/>
      <c r="CV35" s="621"/>
      <c r="CW35" s="621"/>
      <c r="CX35" s="621"/>
      <c r="CY35" s="622"/>
      <c r="CZ35" s="611">
        <v>0.9</v>
      </c>
      <c r="DA35" s="623"/>
      <c r="DB35" s="623"/>
      <c r="DC35" s="624"/>
      <c r="DD35" s="614">
        <v>2101045</v>
      </c>
      <c r="DE35" s="621"/>
      <c r="DF35" s="621"/>
      <c r="DG35" s="621"/>
      <c r="DH35" s="621"/>
      <c r="DI35" s="621"/>
      <c r="DJ35" s="621"/>
      <c r="DK35" s="622"/>
      <c r="DL35" s="614">
        <v>2101045</v>
      </c>
      <c r="DM35" s="621"/>
      <c r="DN35" s="621"/>
      <c r="DO35" s="621"/>
      <c r="DP35" s="621"/>
      <c r="DQ35" s="621"/>
      <c r="DR35" s="621"/>
      <c r="DS35" s="621"/>
      <c r="DT35" s="621"/>
      <c r="DU35" s="621"/>
      <c r="DV35" s="622"/>
      <c r="DW35" s="611">
        <v>1.3</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9135268</v>
      </c>
      <c r="S36" s="609"/>
      <c r="T36" s="609"/>
      <c r="U36" s="609"/>
      <c r="V36" s="609"/>
      <c r="W36" s="609"/>
      <c r="X36" s="609"/>
      <c r="Y36" s="610"/>
      <c r="Z36" s="646">
        <v>3.4</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17570659</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1294471</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20948119</v>
      </c>
      <c r="CS36" s="609"/>
      <c r="CT36" s="609"/>
      <c r="CU36" s="609"/>
      <c r="CV36" s="609"/>
      <c r="CW36" s="609"/>
      <c r="CX36" s="609"/>
      <c r="CY36" s="610"/>
      <c r="CZ36" s="611">
        <v>8</v>
      </c>
      <c r="DA36" s="623"/>
      <c r="DB36" s="623"/>
      <c r="DC36" s="624"/>
      <c r="DD36" s="614">
        <v>15258980</v>
      </c>
      <c r="DE36" s="609"/>
      <c r="DF36" s="609"/>
      <c r="DG36" s="609"/>
      <c r="DH36" s="609"/>
      <c r="DI36" s="609"/>
      <c r="DJ36" s="609"/>
      <c r="DK36" s="610"/>
      <c r="DL36" s="614">
        <v>6706380</v>
      </c>
      <c r="DM36" s="609"/>
      <c r="DN36" s="609"/>
      <c r="DO36" s="609"/>
      <c r="DP36" s="609"/>
      <c r="DQ36" s="609"/>
      <c r="DR36" s="609"/>
      <c r="DS36" s="609"/>
      <c r="DT36" s="609"/>
      <c r="DU36" s="609"/>
      <c r="DV36" s="610"/>
      <c r="DW36" s="611">
        <v>4.2</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3395684</v>
      </c>
      <c r="S37" s="609"/>
      <c r="T37" s="609"/>
      <c r="U37" s="609"/>
      <c r="V37" s="609"/>
      <c r="W37" s="609"/>
      <c r="X37" s="609"/>
      <c r="Y37" s="610"/>
      <c r="Z37" s="646">
        <v>1.3</v>
      </c>
      <c r="AA37" s="646"/>
      <c r="AB37" s="646"/>
      <c r="AC37" s="646"/>
      <c r="AD37" s="647">
        <v>62872</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137000</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1294471</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2769829</v>
      </c>
      <c r="CS37" s="621"/>
      <c r="CT37" s="621"/>
      <c r="CU37" s="621"/>
      <c r="CV37" s="621"/>
      <c r="CW37" s="621"/>
      <c r="CX37" s="621"/>
      <c r="CY37" s="622"/>
      <c r="CZ37" s="611">
        <v>1.1000000000000001</v>
      </c>
      <c r="DA37" s="623"/>
      <c r="DB37" s="623"/>
      <c r="DC37" s="624"/>
      <c r="DD37" s="614">
        <v>2767229</v>
      </c>
      <c r="DE37" s="621"/>
      <c r="DF37" s="621"/>
      <c r="DG37" s="621"/>
      <c r="DH37" s="621"/>
      <c r="DI37" s="621"/>
      <c r="DJ37" s="621"/>
      <c r="DK37" s="622"/>
      <c r="DL37" s="614">
        <v>1954674</v>
      </c>
      <c r="DM37" s="621"/>
      <c r="DN37" s="621"/>
      <c r="DO37" s="621"/>
      <c r="DP37" s="621"/>
      <c r="DQ37" s="621"/>
      <c r="DR37" s="621"/>
      <c r="DS37" s="621"/>
      <c r="DT37" s="621"/>
      <c r="DU37" s="621"/>
      <c r="DV37" s="622"/>
      <c r="DW37" s="611">
        <v>1.2</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6244000</v>
      </c>
      <c r="S38" s="609"/>
      <c r="T38" s="609"/>
      <c r="U38" s="609"/>
      <c r="V38" s="609"/>
      <c r="W38" s="609"/>
      <c r="X38" s="609"/>
      <c r="Y38" s="610"/>
      <c r="Z38" s="646">
        <v>2.2999999999999998</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61412</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17570659</v>
      </c>
      <c r="CS38" s="609"/>
      <c r="CT38" s="609"/>
      <c r="CU38" s="609"/>
      <c r="CV38" s="609"/>
      <c r="CW38" s="609"/>
      <c r="CX38" s="609"/>
      <c r="CY38" s="610"/>
      <c r="CZ38" s="611">
        <v>6.7</v>
      </c>
      <c r="DA38" s="623"/>
      <c r="DB38" s="623"/>
      <c r="DC38" s="624"/>
      <c r="DD38" s="614">
        <v>14334207</v>
      </c>
      <c r="DE38" s="609"/>
      <c r="DF38" s="609"/>
      <c r="DG38" s="609"/>
      <c r="DH38" s="609"/>
      <c r="DI38" s="609"/>
      <c r="DJ38" s="609"/>
      <c r="DK38" s="610"/>
      <c r="DL38" s="614">
        <v>12276121</v>
      </c>
      <c r="DM38" s="609"/>
      <c r="DN38" s="609"/>
      <c r="DO38" s="609"/>
      <c r="DP38" s="609"/>
      <c r="DQ38" s="609"/>
      <c r="DR38" s="609"/>
      <c r="DS38" s="609"/>
      <c r="DT38" s="609"/>
      <c r="DU38" s="609"/>
      <c r="DV38" s="610"/>
      <c r="DW38" s="611">
        <v>7.7</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80946</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28574112</v>
      </c>
      <c r="CS39" s="621"/>
      <c r="CT39" s="621"/>
      <c r="CU39" s="621"/>
      <c r="CV39" s="621"/>
      <c r="CW39" s="621"/>
      <c r="CX39" s="621"/>
      <c r="CY39" s="622"/>
      <c r="CZ39" s="611">
        <v>10.9</v>
      </c>
      <c r="DA39" s="623"/>
      <c r="DB39" s="623"/>
      <c r="DC39" s="624"/>
      <c r="DD39" s="614">
        <v>27578375</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143</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400329</v>
      </c>
      <c r="CS40" s="609"/>
      <c r="CT40" s="609"/>
      <c r="CU40" s="609"/>
      <c r="CV40" s="609"/>
      <c r="CW40" s="609"/>
      <c r="CX40" s="609"/>
      <c r="CY40" s="610"/>
      <c r="CZ40" s="611">
        <v>0.2</v>
      </c>
      <c r="DA40" s="623"/>
      <c r="DB40" s="623"/>
      <c r="DC40" s="624"/>
      <c r="DD40" s="614">
        <v>31305</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269479421</v>
      </c>
      <c r="S41" s="633"/>
      <c r="T41" s="633"/>
      <c r="U41" s="633"/>
      <c r="V41" s="633"/>
      <c r="W41" s="633"/>
      <c r="X41" s="633"/>
      <c r="Y41" s="636"/>
      <c r="Z41" s="637">
        <v>100</v>
      </c>
      <c r="AA41" s="637"/>
      <c r="AB41" s="637"/>
      <c r="AC41" s="637"/>
      <c r="AD41" s="638">
        <v>160244704</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5007267</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12426392</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358</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28229777</v>
      </c>
      <c r="CS42" s="621"/>
      <c r="CT42" s="621"/>
      <c r="CU42" s="621"/>
      <c r="CV42" s="621"/>
      <c r="CW42" s="621"/>
      <c r="CX42" s="621"/>
      <c r="CY42" s="622"/>
      <c r="CZ42" s="611">
        <v>10.8</v>
      </c>
      <c r="DA42" s="623"/>
      <c r="DB42" s="623"/>
      <c r="DC42" s="624"/>
      <c r="DD42" s="614">
        <v>12063062</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400961</v>
      </c>
      <c r="CS43" s="621"/>
      <c r="CT43" s="621"/>
      <c r="CU43" s="621"/>
      <c r="CV43" s="621"/>
      <c r="CW43" s="621"/>
      <c r="CX43" s="621"/>
      <c r="CY43" s="622"/>
      <c r="CZ43" s="611">
        <v>0.2</v>
      </c>
      <c r="DA43" s="623"/>
      <c r="DB43" s="623"/>
      <c r="DC43" s="624"/>
      <c r="DD43" s="614">
        <v>399698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28229777</v>
      </c>
      <c r="CS44" s="609"/>
      <c r="CT44" s="609"/>
      <c r="CU44" s="609"/>
      <c r="CV44" s="609"/>
      <c r="CW44" s="609"/>
      <c r="CX44" s="609"/>
      <c r="CY44" s="610"/>
      <c r="CZ44" s="611">
        <v>10.8</v>
      </c>
      <c r="DA44" s="612"/>
      <c r="DB44" s="612"/>
      <c r="DC44" s="613"/>
      <c r="DD44" s="614">
        <v>12063062</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6143785</v>
      </c>
      <c r="CS45" s="621"/>
      <c r="CT45" s="621"/>
      <c r="CU45" s="621"/>
      <c r="CV45" s="621"/>
      <c r="CW45" s="621"/>
      <c r="CX45" s="621"/>
      <c r="CY45" s="622"/>
      <c r="CZ45" s="611">
        <v>2.2999999999999998</v>
      </c>
      <c r="DA45" s="623"/>
      <c r="DB45" s="623"/>
      <c r="DC45" s="624"/>
      <c r="DD45" s="614">
        <v>281628</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22085992</v>
      </c>
      <c r="CS46" s="609"/>
      <c r="CT46" s="609"/>
      <c r="CU46" s="609"/>
      <c r="CV46" s="609"/>
      <c r="CW46" s="609"/>
      <c r="CX46" s="609"/>
      <c r="CY46" s="610"/>
      <c r="CZ46" s="611">
        <v>8.4</v>
      </c>
      <c r="DA46" s="612"/>
      <c r="DB46" s="612"/>
      <c r="DC46" s="613"/>
      <c r="DD46" s="614">
        <v>11781434</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261747729</v>
      </c>
      <c r="CS49" s="593"/>
      <c r="CT49" s="593"/>
      <c r="CU49" s="593"/>
      <c r="CV49" s="593"/>
      <c r="CW49" s="593"/>
      <c r="CX49" s="593"/>
      <c r="CY49" s="594"/>
      <c r="CZ49" s="595">
        <v>100</v>
      </c>
      <c r="DA49" s="596"/>
      <c r="DB49" s="596"/>
      <c r="DC49" s="597"/>
      <c r="DD49" s="598">
        <v>177834180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RqlIPpavp6JHOpbFkFKp485pI/FG0FqyVhCtzzjdsoPms7DcOiv7Mtjo2ogCZqa+GYJrX540lnxUgn6F8iG+lw==" saltValue="UlHfLs5Lvimkl8lJcKgfh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2">
      <c r="A7" s="218">
        <v>1</v>
      </c>
      <c r="B7" s="1034" t="s">
        <v>374</v>
      </c>
      <c r="C7" s="1035"/>
      <c r="D7" s="1035"/>
      <c r="E7" s="1035"/>
      <c r="F7" s="1035"/>
      <c r="G7" s="1035"/>
      <c r="H7" s="1035"/>
      <c r="I7" s="1035"/>
      <c r="J7" s="1035"/>
      <c r="K7" s="1035"/>
      <c r="L7" s="1035"/>
      <c r="M7" s="1035"/>
      <c r="N7" s="1035"/>
      <c r="O7" s="1035"/>
      <c r="P7" s="1036"/>
      <c r="Q7" s="1089">
        <v>269686</v>
      </c>
      <c r="R7" s="1090"/>
      <c r="S7" s="1090"/>
      <c r="T7" s="1090"/>
      <c r="U7" s="1090"/>
      <c r="V7" s="1090">
        <v>261955</v>
      </c>
      <c r="W7" s="1090"/>
      <c r="X7" s="1090"/>
      <c r="Y7" s="1090"/>
      <c r="Z7" s="1090"/>
      <c r="AA7" s="1090">
        <v>7732</v>
      </c>
      <c r="AB7" s="1090"/>
      <c r="AC7" s="1090"/>
      <c r="AD7" s="1090"/>
      <c r="AE7" s="1091"/>
      <c r="AF7" s="1092">
        <v>7690</v>
      </c>
      <c r="AG7" s="1093"/>
      <c r="AH7" s="1093"/>
      <c r="AI7" s="1093"/>
      <c r="AJ7" s="1094"/>
      <c r="AK7" s="1095">
        <v>9784</v>
      </c>
      <c r="AL7" s="1096"/>
      <c r="AM7" s="1096"/>
      <c r="AN7" s="1096"/>
      <c r="AO7" s="1096"/>
      <c r="AP7" s="1096">
        <v>29571</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545</v>
      </c>
      <c r="BT7" s="1087"/>
      <c r="BU7" s="1087"/>
      <c r="BV7" s="1087"/>
      <c r="BW7" s="1087"/>
      <c r="BX7" s="1087"/>
      <c r="BY7" s="1087"/>
      <c r="BZ7" s="1087"/>
      <c r="CA7" s="1087"/>
      <c r="CB7" s="1087"/>
      <c r="CC7" s="1087"/>
      <c r="CD7" s="1087"/>
      <c r="CE7" s="1087"/>
      <c r="CF7" s="1087"/>
      <c r="CG7" s="1099"/>
      <c r="CH7" s="1083">
        <v>-49</v>
      </c>
      <c r="CI7" s="1084"/>
      <c r="CJ7" s="1084"/>
      <c r="CK7" s="1084"/>
      <c r="CL7" s="1085"/>
      <c r="CM7" s="1083">
        <v>67</v>
      </c>
      <c r="CN7" s="1084"/>
      <c r="CO7" s="1084"/>
      <c r="CP7" s="1084"/>
      <c r="CQ7" s="1085"/>
      <c r="CR7" s="1083">
        <v>310</v>
      </c>
      <c r="CS7" s="1084"/>
      <c r="CT7" s="1084"/>
      <c r="CU7" s="1084"/>
      <c r="CV7" s="1085"/>
      <c r="CW7" s="1083">
        <v>944</v>
      </c>
      <c r="CX7" s="1084"/>
      <c r="CY7" s="1084"/>
      <c r="CZ7" s="1084"/>
      <c r="DA7" s="1085"/>
      <c r="DB7" s="1083" t="s">
        <v>538</v>
      </c>
      <c r="DC7" s="1084"/>
      <c r="DD7" s="1084"/>
      <c r="DE7" s="1084"/>
      <c r="DF7" s="1085"/>
      <c r="DG7" s="1083" t="s">
        <v>538</v>
      </c>
      <c r="DH7" s="1084"/>
      <c r="DI7" s="1084"/>
      <c r="DJ7" s="1084"/>
      <c r="DK7" s="1085"/>
      <c r="DL7" s="1083" t="s">
        <v>538</v>
      </c>
      <c r="DM7" s="1084"/>
      <c r="DN7" s="1084"/>
      <c r="DO7" s="1084"/>
      <c r="DP7" s="1085"/>
      <c r="DQ7" s="1083" t="s">
        <v>538</v>
      </c>
      <c r="DR7" s="1084"/>
      <c r="DS7" s="1084"/>
      <c r="DT7" s="1084"/>
      <c r="DU7" s="1085"/>
      <c r="DV7" s="1086"/>
      <c r="DW7" s="1087"/>
      <c r="DX7" s="1087"/>
      <c r="DY7" s="1087"/>
      <c r="DZ7" s="1088"/>
      <c r="EA7" s="216"/>
    </row>
    <row r="8" spans="1:131" s="217" customFormat="1" ht="26.25" customHeight="1" x14ac:dyDescent="0.2">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t="s">
        <v>546</v>
      </c>
      <c r="BT8" s="980"/>
      <c r="BU8" s="980"/>
      <c r="BV8" s="980"/>
      <c r="BW8" s="980"/>
      <c r="BX8" s="980"/>
      <c r="BY8" s="980"/>
      <c r="BZ8" s="980"/>
      <c r="CA8" s="980"/>
      <c r="CB8" s="980"/>
      <c r="CC8" s="980"/>
      <c r="CD8" s="980"/>
      <c r="CE8" s="980"/>
      <c r="CF8" s="980"/>
      <c r="CG8" s="1001"/>
      <c r="CH8" s="976">
        <v>-11</v>
      </c>
      <c r="CI8" s="977"/>
      <c r="CJ8" s="977"/>
      <c r="CK8" s="977"/>
      <c r="CL8" s="978"/>
      <c r="CM8" s="976">
        <v>124</v>
      </c>
      <c r="CN8" s="977"/>
      <c r="CO8" s="977"/>
      <c r="CP8" s="977"/>
      <c r="CQ8" s="978"/>
      <c r="CR8" s="976">
        <v>300</v>
      </c>
      <c r="CS8" s="977"/>
      <c r="CT8" s="977"/>
      <c r="CU8" s="977"/>
      <c r="CV8" s="978"/>
      <c r="CW8" s="976">
        <v>870</v>
      </c>
      <c r="CX8" s="977"/>
      <c r="CY8" s="977"/>
      <c r="CZ8" s="977"/>
      <c r="DA8" s="978"/>
      <c r="DB8" s="976" t="s">
        <v>538</v>
      </c>
      <c r="DC8" s="977"/>
      <c r="DD8" s="977"/>
      <c r="DE8" s="977"/>
      <c r="DF8" s="978"/>
      <c r="DG8" s="976" t="s">
        <v>538</v>
      </c>
      <c r="DH8" s="977"/>
      <c r="DI8" s="977"/>
      <c r="DJ8" s="977"/>
      <c r="DK8" s="978"/>
      <c r="DL8" s="976" t="s">
        <v>538</v>
      </c>
      <c r="DM8" s="977"/>
      <c r="DN8" s="977"/>
      <c r="DO8" s="977"/>
      <c r="DP8" s="978"/>
      <c r="DQ8" s="976" t="s">
        <v>538</v>
      </c>
      <c r="DR8" s="977"/>
      <c r="DS8" s="977"/>
      <c r="DT8" s="977"/>
      <c r="DU8" s="978"/>
      <c r="DV8" s="979"/>
      <c r="DW8" s="980"/>
      <c r="DX8" s="980"/>
      <c r="DY8" s="980"/>
      <c r="DZ8" s="981"/>
      <c r="EA8" s="216"/>
    </row>
    <row r="9" spans="1:131" s="217" customFormat="1" ht="26.25" customHeight="1" x14ac:dyDescent="0.2">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t="s">
        <v>548</v>
      </c>
      <c r="BS9" s="979" t="s">
        <v>547</v>
      </c>
      <c r="BT9" s="980"/>
      <c r="BU9" s="980"/>
      <c r="BV9" s="980"/>
      <c r="BW9" s="980"/>
      <c r="BX9" s="980"/>
      <c r="BY9" s="980"/>
      <c r="BZ9" s="980"/>
      <c r="CA9" s="980"/>
      <c r="CB9" s="980"/>
      <c r="CC9" s="980"/>
      <c r="CD9" s="980"/>
      <c r="CE9" s="980"/>
      <c r="CF9" s="980"/>
      <c r="CG9" s="1001"/>
      <c r="CH9" s="976">
        <v>0</v>
      </c>
      <c r="CI9" s="977"/>
      <c r="CJ9" s="977"/>
      <c r="CK9" s="977"/>
      <c r="CL9" s="978"/>
      <c r="CM9" s="976">
        <v>11</v>
      </c>
      <c r="CN9" s="977"/>
      <c r="CO9" s="977"/>
      <c r="CP9" s="977"/>
      <c r="CQ9" s="978"/>
      <c r="CR9" s="976">
        <v>10</v>
      </c>
      <c r="CS9" s="977"/>
      <c r="CT9" s="977"/>
      <c r="CU9" s="977"/>
      <c r="CV9" s="978"/>
      <c r="CW9" s="976" t="s">
        <v>538</v>
      </c>
      <c r="CX9" s="977"/>
      <c r="CY9" s="977"/>
      <c r="CZ9" s="977"/>
      <c r="DA9" s="978"/>
      <c r="DB9" s="976">
        <v>32</v>
      </c>
      <c r="DC9" s="977"/>
      <c r="DD9" s="977"/>
      <c r="DE9" s="977"/>
      <c r="DF9" s="978"/>
      <c r="DG9" s="976">
        <v>143</v>
      </c>
      <c r="DH9" s="977"/>
      <c r="DI9" s="977"/>
      <c r="DJ9" s="977"/>
      <c r="DK9" s="978"/>
      <c r="DL9" s="976" t="s">
        <v>538</v>
      </c>
      <c r="DM9" s="977"/>
      <c r="DN9" s="977"/>
      <c r="DO9" s="977"/>
      <c r="DP9" s="978"/>
      <c r="DQ9" s="976" t="s">
        <v>538</v>
      </c>
      <c r="DR9" s="977"/>
      <c r="DS9" s="977"/>
      <c r="DT9" s="977"/>
      <c r="DU9" s="978"/>
      <c r="DV9" s="979"/>
      <c r="DW9" s="980"/>
      <c r="DX9" s="980"/>
      <c r="DY9" s="980"/>
      <c r="DZ9" s="981"/>
      <c r="EA9" s="216"/>
    </row>
    <row r="10" spans="1:131" s="217" customFormat="1" ht="26.25" customHeight="1" x14ac:dyDescent="0.2">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2">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2">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2">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2">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2">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2">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2">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2">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2">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2">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5">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2">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5">
      <c r="A23" s="222" t="s">
        <v>376</v>
      </c>
      <c r="B23" s="924" t="s">
        <v>377</v>
      </c>
      <c r="C23" s="925"/>
      <c r="D23" s="925"/>
      <c r="E23" s="925"/>
      <c r="F23" s="925"/>
      <c r="G23" s="925"/>
      <c r="H23" s="925"/>
      <c r="I23" s="925"/>
      <c r="J23" s="925"/>
      <c r="K23" s="925"/>
      <c r="L23" s="925"/>
      <c r="M23" s="925"/>
      <c r="N23" s="925"/>
      <c r="O23" s="925"/>
      <c r="P23" s="935"/>
      <c r="Q23" s="1054">
        <v>269686</v>
      </c>
      <c r="R23" s="1048"/>
      <c r="S23" s="1048"/>
      <c r="T23" s="1048"/>
      <c r="U23" s="1048"/>
      <c r="V23" s="1048">
        <v>261955</v>
      </c>
      <c r="W23" s="1048"/>
      <c r="X23" s="1048"/>
      <c r="Y23" s="1048"/>
      <c r="Z23" s="1048"/>
      <c r="AA23" s="1048">
        <v>7732</v>
      </c>
      <c r="AB23" s="1048"/>
      <c r="AC23" s="1048"/>
      <c r="AD23" s="1048"/>
      <c r="AE23" s="1055"/>
      <c r="AF23" s="1056">
        <v>7690</v>
      </c>
      <c r="AG23" s="1048"/>
      <c r="AH23" s="1048"/>
      <c r="AI23" s="1048"/>
      <c r="AJ23" s="1057"/>
      <c r="AK23" s="1058"/>
      <c r="AL23" s="1059"/>
      <c r="AM23" s="1059"/>
      <c r="AN23" s="1059"/>
      <c r="AO23" s="1059"/>
      <c r="AP23" s="1048">
        <v>29571</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4">
        <v>1</v>
      </c>
      <c r="B28" s="1034" t="s">
        <v>388</v>
      </c>
      <c r="C28" s="1035"/>
      <c r="D28" s="1035"/>
      <c r="E28" s="1035"/>
      <c r="F28" s="1035"/>
      <c r="G28" s="1035"/>
      <c r="H28" s="1035"/>
      <c r="I28" s="1035"/>
      <c r="J28" s="1035"/>
      <c r="K28" s="1035"/>
      <c r="L28" s="1035"/>
      <c r="M28" s="1035"/>
      <c r="N28" s="1035"/>
      <c r="O28" s="1035"/>
      <c r="P28" s="1036"/>
      <c r="Q28" s="1037">
        <v>47720</v>
      </c>
      <c r="R28" s="1038"/>
      <c r="S28" s="1038"/>
      <c r="T28" s="1038"/>
      <c r="U28" s="1038"/>
      <c r="V28" s="1038">
        <v>46426</v>
      </c>
      <c r="W28" s="1038"/>
      <c r="X28" s="1038"/>
      <c r="Y28" s="1038"/>
      <c r="Z28" s="1038"/>
      <c r="AA28" s="1038">
        <v>1294</v>
      </c>
      <c r="AB28" s="1038"/>
      <c r="AC28" s="1038"/>
      <c r="AD28" s="1038"/>
      <c r="AE28" s="1039"/>
      <c r="AF28" s="1040">
        <v>1294</v>
      </c>
      <c r="AG28" s="1038"/>
      <c r="AH28" s="1038"/>
      <c r="AI28" s="1038"/>
      <c r="AJ28" s="1041"/>
      <c r="AK28" s="1029">
        <v>4988</v>
      </c>
      <c r="AL28" s="1030"/>
      <c r="AM28" s="1030"/>
      <c r="AN28" s="1030"/>
      <c r="AO28" s="1030"/>
      <c r="AP28" s="1030" t="s">
        <v>538</v>
      </c>
      <c r="AQ28" s="1030"/>
      <c r="AR28" s="1030"/>
      <c r="AS28" s="1030"/>
      <c r="AT28" s="1030"/>
      <c r="AU28" s="1030" t="s">
        <v>538</v>
      </c>
      <c r="AV28" s="1030"/>
      <c r="AW28" s="1030"/>
      <c r="AX28" s="1030"/>
      <c r="AY28" s="1030"/>
      <c r="AZ28" s="1031" t="s">
        <v>538</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4">
        <v>2</v>
      </c>
      <c r="B29" s="1017" t="s">
        <v>389</v>
      </c>
      <c r="C29" s="1018"/>
      <c r="D29" s="1018"/>
      <c r="E29" s="1018"/>
      <c r="F29" s="1018"/>
      <c r="G29" s="1018"/>
      <c r="H29" s="1018"/>
      <c r="I29" s="1018"/>
      <c r="J29" s="1018"/>
      <c r="K29" s="1018"/>
      <c r="L29" s="1018"/>
      <c r="M29" s="1018"/>
      <c r="N29" s="1018"/>
      <c r="O29" s="1018"/>
      <c r="P29" s="1019"/>
      <c r="Q29" s="1025">
        <v>39899</v>
      </c>
      <c r="R29" s="1026"/>
      <c r="S29" s="1026"/>
      <c r="T29" s="1026"/>
      <c r="U29" s="1026"/>
      <c r="V29" s="1026">
        <v>39161</v>
      </c>
      <c r="W29" s="1026"/>
      <c r="X29" s="1026"/>
      <c r="Y29" s="1026"/>
      <c r="Z29" s="1026"/>
      <c r="AA29" s="1026">
        <v>738</v>
      </c>
      <c r="AB29" s="1026"/>
      <c r="AC29" s="1026"/>
      <c r="AD29" s="1026"/>
      <c r="AE29" s="1027"/>
      <c r="AF29" s="1022">
        <v>738</v>
      </c>
      <c r="AG29" s="1023"/>
      <c r="AH29" s="1023"/>
      <c r="AI29" s="1023"/>
      <c r="AJ29" s="1024"/>
      <c r="AK29" s="967">
        <v>6772</v>
      </c>
      <c r="AL29" s="958"/>
      <c r="AM29" s="958"/>
      <c r="AN29" s="958"/>
      <c r="AO29" s="958"/>
      <c r="AP29" s="958" t="s">
        <v>538</v>
      </c>
      <c r="AQ29" s="958"/>
      <c r="AR29" s="958"/>
      <c r="AS29" s="958"/>
      <c r="AT29" s="958"/>
      <c r="AU29" s="958" t="s">
        <v>538</v>
      </c>
      <c r="AV29" s="958"/>
      <c r="AW29" s="958"/>
      <c r="AX29" s="958"/>
      <c r="AY29" s="958"/>
      <c r="AZ29" s="1028" t="s">
        <v>538</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4">
        <v>3</v>
      </c>
      <c r="B30" s="1017" t="s">
        <v>390</v>
      </c>
      <c r="C30" s="1018"/>
      <c r="D30" s="1018"/>
      <c r="E30" s="1018"/>
      <c r="F30" s="1018"/>
      <c r="G30" s="1018"/>
      <c r="H30" s="1018"/>
      <c r="I30" s="1018"/>
      <c r="J30" s="1018"/>
      <c r="K30" s="1018"/>
      <c r="L30" s="1018"/>
      <c r="M30" s="1018"/>
      <c r="N30" s="1018"/>
      <c r="O30" s="1018"/>
      <c r="P30" s="1019"/>
      <c r="Q30" s="1025">
        <v>12892</v>
      </c>
      <c r="R30" s="1026"/>
      <c r="S30" s="1026"/>
      <c r="T30" s="1026"/>
      <c r="U30" s="1026"/>
      <c r="V30" s="1026">
        <v>12752</v>
      </c>
      <c r="W30" s="1026"/>
      <c r="X30" s="1026"/>
      <c r="Y30" s="1026"/>
      <c r="Z30" s="1026"/>
      <c r="AA30" s="1026">
        <v>140</v>
      </c>
      <c r="AB30" s="1026"/>
      <c r="AC30" s="1026"/>
      <c r="AD30" s="1026"/>
      <c r="AE30" s="1027"/>
      <c r="AF30" s="1022">
        <v>140</v>
      </c>
      <c r="AG30" s="1023"/>
      <c r="AH30" s="1023"/>
      <c r="AI30" s="1023"/>
      <c r="AJ30" s="1024"/>
      <c r="AK30" s="967">
        <v>6417</v>
      </c>
      <c r="AL30" s="958"/>
      <c r="AM30" s="958"/>
      <c r="AN30" s="958"/>
      <c r="AO30" s="958"/>
      <c r="AP30" s="958" t="s">
        <v>538</v>
      </c>
      <c r="AQ30" s="958"/>
      <c r="AR30" s="958"/>
      <c r="AS30" s="958"/>
      <c r="AT30" s="958"/>
      <c r="AU30" s="958" t="s">
        <v>538</v>
      </c>
      <c r="AV30" s="958"/>
      <c r="AW30" s="958"/>
      <c r="AX30" s="958"/>
      <c r="AY30" s="958"/>
      <c r="AZ30" s="1028" t="s">
        <v>538</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4">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4">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391</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2" t="s">
        <v>376</v>
      </c>
      <c r="B63" s="924" t="s">
        <v>392</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2172</v>
      </c>
      <c r="AG63" s="946"/>
      <c r="AH63" s="946"/>
      <c r="AI63" s="946"/>
      <c r="AJ63" s="1009"/>
      <c r="AK63" s="1010"/>
      <c r="AL63" s="950"/>
      <c r="AM63" s="950"/>
      <c r="AN63" s="950"/>
      <c r="AO63" s="950"/>
      <c r="AP63" s="946" t="s">
        <v>538</v>
      </c>
      <c r="AQ63" s="946"/>
      <c r="AR63" s="946"/>
      <c r="AS63" s="946"/>
      <c r="AT63" s="946"/>
      <c r="AU63" s="946" t="s">
        <v>538</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394</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395</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8">
        <v>1</v>
      </c>
      <c r="B68" s="972" t="s">
        <v>540</v>
      </c>
      <c r="C68" s="973"/>
      <c r="D68" s="973"/>
      <c r="E68" s="973"/>
      <c r="F68" s="973"/>
      <c r="G68" s="973"/>
      <c r="H68" s="973"/>
      <c r="I68" s="973"/>
      <c r="J68" s="973"/>
      <c r="K68" s="973"/>
      <c r="L68" s="973"/>
      <c r="M68" s="973"/>
      <c r="N68" s="973"/>
      <c r="O68" s="973"/>
      <c r="P68" s="974"/>
      <c r="Q68" s="975">
        <v>9139</v>
      </c>
      <c r="R68" s="969">
        <v>7961</v>
      </c>
      <c r="S68" s="969">
        <v>7961</v>
      </c>
      <c r="T68" s="969">
        <v>7961</v>
      </c>
      <c r="U68" s="969">
        <v>7961</v>
      </c>
      <c r="V68" s="969">
        <v>8458</v>
      </c>
      <c r="W68" s="969">
        <v>7475</v>
      </c>
      <c r="X68" s="969">
        <v>7475</v>
      </c>
      <c r="Y68" s="969">
        <v>7475</v>
      </c>
      <c r="Z68" s="969">
        <v>7475</v>
      </c>
      <c r="AA68" s="969">
        <v>681</v>
      </c>
      <c r="AB68" s="969">
        <v>486</v>
      </c>
      <c r="AC68" s="969">
        <v>486</v>
      </c>
      <c r="AD68" s="969">
        <v>486</v>
      </c>
      <c r="AE68" s="969">
        <v>486</v>
      </c>
      <c r="AF68" s="969">
        <v>681</v>
      </c>
      <c r="AG68" s="969">
        <v>486</v>
      </c>
      <c r="AH68" s="969">
        <v>486</v>
      </c>
      <c r="AI68" s="969">
        <v>486</v>
      </c>
      <c r="AJ68" s="969">
        <v>486</v>
      </c>
      <c r="AK68" s="969">
        <v>92</v>
      </c>
      <c r="AL68" s="969"/>
      <c r="AM68" s="969"/>
      <c r="AN68" s="969"/>
      <c r="AO68" s="969"/>
      <c r="AP68" s="969">
        <v>2895</v>
      </c>
      <c r="AQ68" s="969">
        <v>4476</v>
      </c>
      <c r="AR68" s="969">
        <v>4476</v>
      </c>
      <c r="AS68" s="969">
        <v>4476</v>
      </c>
      <c r="AT68" s="969">
        <v>4476</v>
      </c>
      <c r="AU68" s="969">
        <v>124</v>
      </c>
      <c r="AV68" s="969">
        <v>192</v>
      </c>
      <c r="AW68" s="969">
        <v>192</v>
      </c>
      <c r="AX68" s="969">
        <v>192</v>
      </c>
      <c r="AY68" s="969">
        <v>192</v>
      </c>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0">
        <v>2</v>
      </c>
      <c r="B69" s="961" t="s">
        <v>541</v>
      </c>
      <c r="C69" s="962"/>
      <c r="D69" s="962"/>
      <c r="E69" s="962"/>
      <c r="F69" s="962"/>
      <c r="G69" s="962"/>
      <c r="H69" s="962"/>
      <c r="I69" s="962"/>
      <c r="J69" s="962"/>
      <c r="K69" s="962"/>
      <c r="L69" s="962"/>
      <c r="M69" s="962"/>
      <c r="N69" s="962"/>
      <c r="O69" s="962"/>
      <c r="P69" s="963"/>
      <c r="Q69" s="964">
        <v>217938</v>
      </c>
      <c r="R69" s="958">
        <v>144168</v>
      </c>
      <c r="S69" s="958">
        <v>144168</v>
      </c>
      <c r="T69" s="958">
        <v>144168</v>
      </c>
      <c r="U69" s="958">
        <v>144168</v>
      </c>
      <c r="V69" s="958">
        <v>200432</v>
      </c>
      <c r="W69" s="958">
        <v>138019</v>
      </c>
      <c r="X69" s="958">
        <v>138019</v>
      </c>
      <c r="Y69" s="958">
        <v>138019</v>
      </c>
      <c r="Z69" s="958">
        <v>138019</v>
      </c>
      <c r="AA69" s="958">
        <v>17506</v>
      </c>
      <c r="AB69" s="958">
        <v>6149</v>
      </c>
      <c r="AC69" s="958">
        <v>6149</v>
      </c>
      <c r="AD69" s="958">
        <v>6149</v>
      </c>
      <c r="AE69" s="958">
        <v>6149</v>
      </c>
      <c r="AF69" s="958">
        <v>40895</v>
      </c>
      <c r="AG69" s="958">
        <v>32354</v>
      </c>
      <c r="AH69" s="958">
        <v>32354</v>
      </c>
      <c r="AI69" s="958">
        <v>32354</v>
      </c>
      <c r="AJ69" s="958">
        <v>32354</v>
      </c>
      <c r="AK69" s="958" t="s">
        <v>482</v>
      </c>
      <c r="AL69" s="958"/>
      <c r="AM69" s="958"/>
      <c r="AN69" s="958"/>
      <c r="AO69" s="958"/>
      <c r="AP69" s="958" t="s">
        <v>482</v>
      </c>
      <c r="AQ69" s="958"/>
      <c r="AR69" s="958"/>
      <c r="AS69" s="958"/>
      <c r="AT69" s="958"/>
      <c r="AU69" s="958" t="s">
        <v>482</v>
      </c>
      <c r="AV69" s="958"/>
      <c r="AW69" s="958"/>
      <c r="AX69" s="958"/>
      <c r="AY69" s="958"/>
      <c r="AZ69" s="959" t="s">
        <v>539</v>
      </c>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0">
        <v>3</v>
      </c>
      <c r="B70" s="961" t="s">
        <v>542</v>
      </c>
      <c r="C70" s="962"/>
      <c r="D70" s="962"/>
      <c r="E70" s="962"/>
      <c r="F70" s="962"/>
      <c r="G70" s="962"/>
      <c r="H70" s="962"/>
      <c r="I70" s="962"/>
      <c r="J70" s="962"/>
      <c r="K70" s="962"/>
      <c r="L70" s="962"/>
      <c r="M70" s="962"/>
      <c r="N70" s="962"/>
      <c r="O70" s="962"/>
      <c r="P70" s="963"/>
      <c r="Q70" s="964">
        <v>101278</v>
      </c>
      <c r="R70" s="958">
        <v>76940</v>
      </c>
      <c r="S70" s="958">
        <v>76940</v>
      </c>
      <c r="T70" s="958">
        <v>76940</v>
      </c>
      <c r="U70" s="958">
        <v>76940</v>
      </c>
      <c r="V70" s="958">
        <v>98372</v>
      </c>
      <c r="W70" s="958">
        <v>73165</v>
      </c>
      <c r="X70" s="958">
        <v>73165</v>
      </c>
      <c r="Y70" s="958">
        <v>73165</v>
      </c>
      <c r="Z70" s="958">
        <v>73165</v>
      </c>
      <c r="AA70" s="958">
        <v>2906</v>
      </c>
      <c r="AB70" s="958">
        <v>3775</v>
      </c>
      <c r="AC70" s="958">
        <v>3775</v>
      </c>
      <c r="AD70" s="958">
        <v>3775</v>
      </c>
      <c r="AE70" s="958">
        <v>3775</v>
      </c>
      <c r="AF70" s="958">
        <v>2874</v>
      </c>
      <c r="AG70" s="958">
        <v>3775</v>
      </c>
      <c r="AH70" s="958">
        <v>3775</v>
      </c>
      <c r="AI70" s="958">
        <v>3775</v>
      </c>
      <c r="AJ70" s="958">
        <v>3775</v>
      </c>
      <c r="AK70" s="958">
        <v>3777</v>
      </c>
      <c r="AL70" s="958">
        <v>7300</v>
      </c>
      <c r="AM70" s="958">
        <v>7300</v>
      </c>
      <c r="AN70" s="958">
        <v>7300</v>
      </c>
      <c r="AO70" s="958">
        <v>7300</v>
      </c>
      <c r="AP70" s="958">
        <v>85217</v>
      </c>
      <c r="AQ70" s="958">
        <v>42318</v>
      </c>
      <c r="AR70" s="958">
        <v>42318</v>
      </c>
      <c r="AS70" s="958">
        <v>42318</v>
      </c>
      <c r="AT70" s="958">
        <v>42318</v>
      </c>
      <c r="AU70" s="958">
        <v>3238</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0">
        <v>4</v>
      </c>
      <c r="B71" s="961" t="s">
        <v>543</v>
      </c>
      <c r="C71" s="962"/>
      <c r="D71" s="962"/>
      <c r="E71" s="962"/>
      <c r="F71" s="962"/>
      <c r="G71" s="962"/>
      <c r="H71" s="962"/>
      <c r="I71" s="962"/>
      <c r="J71" s="962"/>
      <c r="K71" s="962"/>
      <c r="L71" s="962"/>
      <c r="M71" s="962"/>
      <c r="N71" s="962"/>
      <c r="O71" s="962"/>
      <c r="P71" s="963"/>
      <c r="Q71" s="964">
        <v>11048</v>
      </c>
      <c r="R71" s="958">
        <v>6933</v>
      </c>
      <c r="S71" s="958">
        <v>6933</v>
      </c>
      <c r="T71" s="958">
        <v>6933</v>
      </c>
      <c r="U71" s="958">
        <v>6933</v>
      </c>
      <c r="V71" s="958">
        <v>10962</v>
      </c>
      <c r="W71" s="958">
        <v>6850</v>
      </c>
      <c r="X71" s="958">
        <v>6850</v>
      </c>
      <c r="Y71" s="958">
        <v>6850</v>
      </c>
      <c r="Z71" s="958">
        <v>6850</v>
      </c>
      <c r="AA71" s="958">
        <v>86</v>
      </c>
      <c r="AB71" s="958">
        <v>82</v>
      </c>
      <c r="AC71" s="958">
        <v>82</v>
      </c>
      <c r="AD71" s="958">
        <v>82</v>
      </c>
      <c r="AE71" s="958">
        <v>82</v>
      </c>
      <c r="AF71" s="958">
        <v>86</v>
      </c>
      <c r="AG71" s="958">
        <v>82</v>
      </c>
      <c r="AH71" s="958">
        <v>82</v>
      </c>
      <c r="AI71" s="958">
        <v>82</v>
      </c>
      <c r="AJ71" s="958">
        <v>82</v>
      </c>
      <c r="AK71" s="958">
        <v>4624</v>
      </c>
      <c r="AL71" s="958">
        <v>2485</v>
      </c>
      <c r="AM71" s="958">
        <v>2485</v>
      </c>
      <c r="AN71" s="958">
        <v>2485</v>
      </c>
      <c r="AO71" s="958">
        <v>2485</v>
      </c>
      <c r="AP71" s="958" t="s">
        <v>482</v>
      </c>
      <c r="AQ71" s="958"/>
      <c r="AR71" s="958"/>
      <c r="AS71" s="958"/>
      <c r="AT71" s="958"/>
      <c r="AU71" s="958" t="s">
        <v>482</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0">
        <v>5</v>
      </c>
      <c r="B72" s="961" t="s">
        <v>544</v>
      </c>
      <c r="C72" s="962"/>
      <c r="D72" s="962"/>
      <c r="E72" s="962"/>
      <c r="F72" s="962"/>
      <c r="G72" s="962"/>
      <c r="H72" s="962"/>
      <c r="I72" s="962"/>
      <c r="J72" s="962"/>
      <c r="K72" s="962"/>
      <c r="L72" s="962"/>
      <c r="M72" s="962"/>
      <c r="N72" s="962"/>
      <c r="O72" s="962"/>
      <c r="P72" s="963"/>
      <c r="Q72" s="964">
        <v>1656633</v>
      </c>
      <c r="R72" s="958">
        <v>1385861</v>
      </c>
      <c r="S72" s="958">
        <v>1385861</v>
      </c>
      <c r="T72" s="958">
        <v>1385861</v>
      </c>
      <c r="U72" s="958">
        <v>1385861</v>
      </c>
      <c r="V72" s="958">
        <v>1631442</v>
      </c>
      <c r="W72" s="958">
        <v>1346246</v>
      </c>
      <c r="X72" s="958">
        <v>1346246</v>
      </c>
      <c r="Y72" s="958">
        <v>1346246</v>
      </c>
      <c r="Z72" s="958">
        <v>1346246</v>
      </c>
      <c r="AA72" s="958">
        <v>25191</v>
      </c>
      <c r="AB72" s="958">
        <v>39615</v>
      </c>
      <c r="AC72" s="958">
        <v>39615</v>
      </c>
      <c r="AD72" s="958">
        <v>39615</v>
      </c>
      <c r="AE72" s="958">
        <v>39615</v>
      </c>
      <c r="AF72" s="958">
        <v>25191</v>
      </c>
      <c r="AG72" s="958">
        <v>39615</v>
      </c>
      <c r="AH72" s="958">
        <v>39615</v>
      </c>
      <c r="AI72" s="958">
        <v>39615</v>
      </c>
      <c r="AJ72" s="958">
        <v>39615</v>
      </c>
      <c r="AK72" s="958">
        <v>23240</v>
      </c>
      <c r="AL72" s="958"/>
      <c r="AM72" s="958"/>
      <c r="AN72" s="958"/>
      <c r="AO72" s="958"/>
      <c r="AP72" s="958" t="s">
        <v>482</v>
      </c>
      <c r="AQ72" s="958"/>
      <c r="AR72" s="958"/>
      <c r="AS72" s="958"/>
      <c r="AT72" s="958"/>
      <c r="AU72" s="958" t="s">
        <v>482</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2" t="s">
        <v>376</v>
      </c>
      <c r="B88" s="924" t="s">
        <v>396</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69728</v>
      </c>
      <c r="AG88" s="946"/>
      <c r="AH88" s="946"/>
      <c r="AI88" s="946"/>
      <c r="AJ88" s="946"/>
      <c r="AK88" s="950"/>
      <c r="AL88" s="950"/>
      <c r="AM88" s="950"/>
      <c r="AN88" s="950"/>
      <c r="AO88" s="950"/>
      <c r="AP88" s="946">
        <v>88111</v>
      </c>
      <c r="AQ88" s="946"/>
      <c r="AR88" s="946"/>
      <c r="AS88" s="946"/>
      <c r="AT88" s="946"/>
      <c r="AU88" s="946">
        <v>3363</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24" t="s">
        <v>397</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620</v>
      </c>
      <c r="CS102" s="940"/>
      <c r="CT102" s="940"/>
      <c r="CU102" s="940"/>
      <c r="CV102" s="941"/>
      <c r="CW102" s="939">
        <v>1814</v>
      </c>
      <c r="CX102" s="940"/>
      <c r="CY102" s="940"/>
      <c r="CZ102" s="940"/>
      <c r="DA102" s="941"/>
      <c r="DB102" s="939">
        <v>32</v>
      </c>
      <c r="DC102" s="940"/>
      <c r="DD102" s="940"/>
      <c r="DE102" s="940"/>
      <c r="DF102" s="941"/>
      <c r="DG102" s="939">
        <v>143</v>
      </c>
      <c r="DH102" s="940"/>
      <c r="DI102" s="940"/>
      <c r="DJ102" s="940"/>
      <c r="DK102" s="941"/>
      <c r="DL102" s="939" t="s">
        <v>538</v>
      </c>
      <c r="DM102" s="940"/>
      <c r="DN102" s="940"/>
      <c r="DO102" s="940"/>
      <c r="DP102" s="941"/>
      <c r="DQ102" s="939" t="s">
        <v>538</v>
      </c>
      <c r="DR102" s="940"/>
      <c r="DS102" s="940"/>
      <c r="DT102" s="940"/>
      <c r="DU102" s="941"/>
      <c r="DV102" s="924"/>
      <c r="DW102" s="925"/>
      <c r="DX102" s="925"/>
      <c r="DY102" s="925"/>
      <c r="DZ102" s="92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398</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399</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402</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403</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405</v>
      </c>
      <c r="AB109" s="883"/>
      <c r="AC109" s="883"/>
      <c r="AD109" s="883"/>
      <c r="AE109" s="884"/>
      <c r="AF109" s="885" t="s">
        <v>406</v>
      </c>
      <c r="AG109" s="883"/>
      <c r="AH109" s="883"/>
      <c r="AI109" s="883"/>
      <c r="AJ109" s="884"/>
      <c r="AK109" s="885" t="s">
        <v>294</v>
      </c>
      <c r="AL109" s="883"/>
      <c r="AM109" s="883"/>
      <c r="AN109" s="883"/>
      <c r="AO109" s="884"/>
      <c r="AP109" s="885" t="s">
        <v>407</v>
      </c>
      <c r="AQ109" s="883"/>
      <c r="AR109" s="883"/>
      <c r="AS109" s="883"/>
      <c r="AT109" s="916"/>
      <c r="AU109" s="882" t="s">
        <v>404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405</v>
      </c>
      <c r="BR109" s="883"/>
      <c r="BS109" s="883"/>
      <c r="BT109" s="883"/>
      <c r="BU109" s="884"/>
      <c r="BV109" s="885" t="s">
        <v>406</v>
      </c>
      <c r="BW109" s="883"/>
      <c r="BX109" s="883"/>
      <c r="BY109" s="883"/>
      <c r="BZ109" s="884"/>
      <c r="CA109" s="885" t="s">
        <v>294</v>
      </c>
      <c r="CB109" s="883"/>
      <c r="CC109" s="883"/>
      <c r="CD109" s="883"/>
      <c r="CE109" s="884"/>
      <c r="CF109" s="923" t="s">
        <v>407</v>
      </c>
      <c r="CG109" s="923"/>
      <c r="CH109" s="923"/>
      <c r="CI109" s="923"/>
      <c r="CJ109" s="923"/>
      <c r="CK109" s="885" t="s">
        <v>408</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405</v>
      </c>
      <c r="DH109" s="883"/>
      <c r="DI109" s="883"/>
      <c r="DJ109" s="883"/>
      <c r="DK109" s="884"/>
      <c r="DL109" s="885" t="s">
        <v>406</v>
      </c>
      <c r="DM109" s="883"/>
      <c r="DN109" s="883"/>
      <c r="DO109" s="883"/>
      <c r="DP109" s="884"/>
      <c r="DQ109" s="885" t="s">
        <v>294</v>
      </c>
      <c r="DR109" s="883"/>
      <c r="DS109" s="883"/>
      <c r="DT109" s="883"/>
      <c r="DU109" s="884"/>
      <c r="DV109" s="885" t="s">
        <v>407</v>
      </c>
      <c r="DW109" s="883"/>
      <c r="DX109" s="883"/>
      <c r="DY109" s="883"/>
      <c r="DZ109" s="916"/>
    </row>
    <row r="110" spans="1:131" s="212" customFormat="1" ht="26.25" customHeight="1" x14ac:dyDescent="0.2">
      <c r="A110" s="794" t="s">
        <v>409</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2133518</v>
      </c>
      <c r="AB110" s="876"/>
      <c r="AC110" s="876"/>
      <c r="AD110" s="876"/>
      <c r="AE110" s="877"/>
      <c r="AF110" s="878">
        <v>2159448</v>
      </c>
      <c r="AG110" s="876"/>
      <c r="AH110" s="876"/>
      <c r="AI110" s="876"/>
      <c r="AJ110" s="877"/>
      <c r="AK110" s="878">
        <v>1994152</v>
      </c>
      <c r="AL110" s="876"/>
      <c r="AM110" s="876"/>
      <c r="AN110" s="876"/>
      <c r="AO110" s="877"/>
      <c r="AP110" s="879">
        <v>1.3</v>
      </c>
      <c r="AQ110" s="880"/>
      <c r="AR110" s="880"/>
      <c r="AS110" s="880"/>
      <c r="AT110" s="881"/>
      <c r="AU110" s="917" t="s">
        <v>69</v>
      </c>
      <c r="AV110" s="918"/>
      <c r="AW110" s="918"/>
      <c r="AX110" s="918"/>
      <c r="AY110" s="918"/>
      <c r="AZ110" s="847" t="s">
        <v>410</v>
      </c>
      <c r="BA110" s="795"/>
      <c r="BB110" s="795"/>
      <c r="BC110" s="795"/>
      <c r="BD110" s="795"/>
      <c r="BE110" s="795"/>
      <c r="BF110" s="795"/>
      <c r="BG110" s="795"/>
      <c r="BH110" s="795"/>
      <c r="BI110" s="795"/>
      <c r="BJ110" s="795"/>
      <c r="BK110" s="795"/>
      <c r="BL110" s="795"/>
      <c r="BM110" s="795"/>
      <c r="BN110" s="795"/>
      <c r="BO110" s="795"/>
      <c r="BP110" s="796"/>
      <c r="BQ110" s="848">
        <v>23801492</v>
      </c>
      <c r="BR110" s="829"/>
      <c r="BS110" s="829"/>
      <c r="BT110" s="829"/>
      <c r="BU110" s="829"/>
      <c r="BV110" s="829">
        <v>25102974</v>
      </c>
      <c r="BW110" s="829"/>
      <c r="BX110" s="829"/>
      <c r="BY110" s="829"/>
      <c r="BZ110" s="829"/>
      <c r="CA110" s="829">
        <v>29571362</v>
      </c>
      <c r="CB110" s="829"/>
      <c r="CC110" s="829"/>
      <c r="CD110" s="829"/>
      <c r="CE110" s="829"/>
      <c r="CF110" s="853">
        <v>19.899999999999999</v>
      </c>
      <c r="CG110" s="854"/>
      <c r="CH110" s="854"/>
      <c r="CI110" s="854"/>
      <c r="CJ110" s="854"/>
      <c r="CK110" s="913" t="s">
        <v>411</v>
      </c>
      <c r="CL110" s="806"/>
      <c r="CM110" s="847" t="s">
        <v>412</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413</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414</v>
      </c>
      <c r="BA111" s="739"/>
      <c r="BB111" s="739"/>
      <c r="BC111" s="739"/>
      <c r="BD111" s="739"/>
      <c r="BE111" s="739"/>
      <c r="BF111" s="739"/>
      <c r="BG111" s="739"/>
      <c r="BH111" s="739"/>
      <c r="BI111" s="739"/>
      <c r="BJ111" s="739"/>
      <c r="BK111" s="739"/>
      <c r="BL111" s="739"/>
      <c r="BM111" s="739"/>
      <c r="BN111" s="739"/>
      <c r="BO111" s="739"/>
      <c r="BP111" s="740"/>
      <c r="BQ111" s="803">
        <v>35200</v>
      </c>
      <c r="BR111" s="804"/>
      <c r="BS111" s="804"/>
      <c r="BT111" s="804"/>
      <c r="BU111" s="804"/>
      <c r="BV111" s="804">
        <v>197167</v>
      </c>
      <c r="BW111" s="804"/>
      <c r="BX111" s="804"/>
      <c r="BY111" s="804"/>
      <c r="BZ111" s="804"/>
      <c r="CA111" s="804">
        <v>365026</v>
      </c>
      <c r="CB111" s="804"/>
      <c r="CC111" s="804"/>
      <c r="CD111" s="804"/>
      <c r="CE111" s="804"/>
      <c r="CF111" s="862">
        <v>0.2</v>
      </c>
      <c r="CG111" s="863"/>
      <c r="CH111" s="863"/>
      <c r="CI111" s="863"/>
      <c r="CJ111" s="863"/>
      <c r="CK111" s="914"/>
      <c r="CL111" s="808"/>
      <c r="CM111" s="802" t="s">
        <v>415</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416</v>
      </c>
      <c r="B112" s="900"/>
      <c r="C112" s="739" t="s">
        <v>417</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16100</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418</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419</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420</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421</v>
      </c>
      <c r="BA113" s="739"/>
      <c r="BB113" s="739"/>
      <c r="BC113" s="739"/>
      <c r="BD113" s="739"/>
      <c r="BE113" s="739"/>
      <c r="BF113" s="739"/>
      <c r="BG113" s="739"/>
      <c r="BH113" s="739"/>
      <c r="BI113" s="739"/>
      <c r="BJ113" s="739"/>
      <c r="BK113" s="739"/>
      <c r="BL113" s="739"/>
      <c r="BM113" s="739"/>
      <c r="BN113" s="739"/>
      <c r="BO113" s="739"/>
      <c r="BP113" s="740"/>
      <c r="BQ113" s="803">
        <v>2555857</v>
      </c>
      <c r="BR113" s="804"/>
      <c r="BS113" s="804"/>
      <c r="BT113" s="804"/>
      <c r="BU113" s="804"/>
      <c r="BV113" s="804">
        <v>2731845</v>
      </c>
      <c r="BW113" s="804"/>
      <c r="BX113" s="804"/>
      <c r="BY113" s="804"/>
      <c r="BZ113" s="804"/>
      <c r="CA113" s="804">
        <v>3362700</v>
      </c>
      <c r="CB113" s="804"/>
      <c r="CC113" s="804"/>
      <c r="CD113" s="804"/>
      <c r="CE113" s="804"/>
      <c r="CF113" s="862">
        <v>2.2999999999999998</v>
      </c>
      <c r="CG113" s="863"/>
      <c r="CH113" s="863"/>
      <c r="CI113" s="863"/>
      <c r="CJ113" s="863"/>
      <c r="CK113" s="914"/>
      <c r="CL113" s="808"/>
      <c r="CM113" s="802" t="s">
        <v>422</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423</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139068</v>
      </c>
      <c r="AB114" s="767"/>
      <c r="AC114" s="767"/>
      <c r="AD114" s="767"/>
      <c r="AE114" s="768"/>
      <c r="AF114" s="769">
        <v>174130</v>
      </c>
      <c r="AG114" s="767"/>
      <c r="AH114" s="767"/>
      <c r="AI114" s="767"/>
      <c r="AJ114" s="768"/>
      <c r="AK114" s="769">
        <v>268069</v>
      </c>
      <c r="AL114" s="767"/>
      <c r="AM114" s="767"/>
      <c r="AN114" s="767"/>
      <c r="AO114" s="768"/>
      <c r="AP114" s="811">
        <v>0.2</v>
      </c>
      <c r="AQ114" s="812"/>
      <c r="AR114" s="812"/>
      <c r="AS114" s="812"/>
      <c r="AT114" s="813"/>
      <c r="AU114" s="919"/>
      <c r="AV114" s="920"/>
      <c r="AW114" s="920"/>
      <c r="AX114" s="920"/>
      <c r="AY114" s="920"/>
      <c r="AZ114" s="802" t="s">
        <v>424</v>
      </c>
      <c r="BA114" s="739"/>
      <c r="BB114" s="739"/>
      <c r="BC114" s="739"/>
      <c r="BD114" s="739"/>
      <c r="BE114" s="739"/>
      <c r="BF114" s="739"/>
      <c r="BG114" s="739"/>
      <c r="BH114" s="739"/>
      <c r="BI114" s="739"/>
      <c r="BJ114" s="739"/>
      <c r="BK114" s="739"/>
      <c r="BL114" s="739"/>
      <c r="BM114" s="739"/>
      <c r="BN114" s="739"/>
      <c r="BO114" s="739"/>
      <c r="BP114" s="740"/>
      <c r="BQ114" s="803">
        <v>15753986</v>
      </c>
      <c r="BR114" s="804"/>
      <c r="BS114" s="804"/>
      <c r="BT114" s="804"/>
      <c r="BU114" s="804"/>
      <c r="BV114" s="804">
        <v>15876433</v>
      </c>
      <c r="BW114" s="804"/>
      <c r="BX114" s="804"/>
      <c r="BY114" s="804"/>
      <c r="BZ114" s="804"/>
      <c r="CA114" s="804">
        <v>15293885</v>
      </c>
      <c r="CB114" s="804"/>
      <c r="CC114" s="804"/>
      <c r="CD114" s="804"/>
      <c r="CE114" s="804"/>
      <c r="CF114" s="862">
        <v>10.3</v>
      </c>
      <c r="CG114" s="863"/>
      <c r="CH114" s="863"/>
      <c r="CI114" s="863"/>
      <c r="CJ114" s="863"/>
      <c r="CK114" s="914"/>
      <c r="CL114" s="808"/>
      <c r="CM114" s="802" t="s">
        <v>425</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426</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16600</v>
      </c>
      <c r="AB115" s="906"/>
      <c r="AC115" s="906"/>
      <c r="AD115" s="906"/>
      <c r="AE115" s="907"/>
      <c r="AF115" s="908">
        <v>14924</v>
      </c>
      <c r="AG115" s="906"/>
      <c r="AH115" s="906"/>
      <c r="AI115" s="906"/>
      <c r="AJ115" s="907"/>
      <c r="AK115" s="908">
        <v>13600</v>
      </c>
      <c r="AL115" s="906"/>
      <c r="AM115" s="906"/>
      <c r="AN115" s="906"/>
      <c r="AO115" s="907"/>
      <c r="AP115" s="909">
        <v>0</v>
      </c>
      <c r="AQ115" s="910"/>
      <c r="AR115" s="910"/>
      <c r="AS115" s="910"/>
      <c r="AT115" s="911"/>
      <c r="AU115" s="919"/>
      <c r="AV115" s="920"/>
      <c r="AW115" s="920"/>
      <c r="AX115" s="920"/>
      <c r="AY115" s="920"/>
      <c r="AZ115" s="802" t="s">
        <v>427</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428</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429</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430</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431</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432</v>
      </c>
      <c r="Z117" s="884"/>
      <c r="AA117" s="889">
        <v>2305286</v>
      </c>
      <c r="AB117" s="890"/>
      <c r="AC117" s="890"/>
      <c r="AD117" s="890"/>
      <c r="AE117" s="891"/>
      <c r="AF117" s="892">
        <v>2348502</v>
      </c>
      <c r="AG117" s="890"/>
      <c r="AH117" s="890"/>
      <c r="AI117" s="890"/>
      <c r="AJ117" s="891"/>
      <c r="AK117" s="892">
        <v>2275821</v>
      </c>
      <c r="AL117" s="890"/>
      <c r="AM117" s="890"/>
      <c r="AN117" s="890"/>
      <c r="AO117" s="891"/>
      <c r="AP117" s="893"/>
      <c r="AQ117" s="894"/>
      <c r="AR117" s="894"/>
      <c r="AS117" s="894"/>
      <c r="AT117" s="895"/>
      <c r="AU117" s="919"/>
      <c r="AV117" s="920"/>
      <c r="AW117" s="920"/>
      <c r="AX117" s="920"/>
      <c r="AY117" s="920"/>
      <c r="AZ117" s="850" t="s">
        <v>433</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434</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v>146428</v>
      </c>
      <c r="DR117" s="767"/>
      <c r="DS117" s="767"/>
      <c r="DT117" s="767"/>
      <c r="DU117" s="768"/>
      <c r="DV117" s="811">
        <v>0.1</v>
      </c>
      <c r="DW117" s="812"/>
      <c r="DX117" s="812"/>
      <c r="DY117" s="812"/>
      <c r="DZ117" s="813"/>
    </row>
    <row r="118" spans="1:130" s="212" customFormat="1" ht="26.25" customHeight="1" x14ac:dyDescent="0.2">
      <c r="A118" s="882" t="s">
        <v>408</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405</v>
      </c>
      <c r="AB118" s="883"/>
      <c r="AC118" s="883"/>
      <c r="AD118" s="883"/>
      <c r="AE118" s="884"/>
      <c r="AF118" s="885" t="s">
        <v>406</v>
      </c>
      <c r="AG118" s="883"/>
      <c r="AH118" s="883"/>
      <c r="AI118" s="883"/>
      <c r="AJ118" s="884"/>
      <c r="AK118" s="885" t="s">
        <v>294</v>
      </c>
      <c r="AL118" s="883"/>
      <c r="AM118" s="883"/>
      <c r="AN118" s="883"/>
      <c r="AO118" s="884"/>
      <c r="AP118" s="886" t="s">
        <v>407</v>
      </c>
      <c r="AQ118" s="887"/>
      <c r="AR118" s="887"/>
      <c r="AS118" s="887"/>
      <c r="AT118" s="888"/>
      <c r="AU118" s="919"/>
      <c r="AV118" s="920"/>
      <c r="AW118" s="920"/>
      <c r="AX118" s="920"/>
      <c r="AY118" s="920"/>
      <c r="AZ118" s="825" t="s">
        <v>435</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436</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411</v>
      </c>
      <c r="B119" s="806"/>
      <c r="C119" s="847" t="s">
        <v>412</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437</v>
      </c>
      <c r="BP119" s="865"/>
      <c r="BQ119" s="866">
        <v>42146535</v>
      </c>
      <c r="BR119" s="832"/>
      <c r="BS119" s="832"/>
      <c r="BT119" s="832"/>
      <c r="BU119" s="832"/>
      <c r="BV119" s="832">
        <v>43908419</v>
      </c>
      <c r="BW119" s="832"/>
      <c r="BX119" s="832"/>
      <c r="BY119" s="832"/>
      <c r="BZ119" s="832"/>
      <c r="CA119" s="832">
        <v>48592973</v>
      </c>
      <c r="CB119" s="832"/>
      <c r="CC119" s="832"/>
      <c r="CD119" s="832"/>
      <c r="CE119" s="832"/>
      <c r="CF119" s="735"/>
      <c r="CG119" s="736"/>
      <c r="CH119" s="736"/>
      <c r="CI119" s="736"/>
      <c r="CJ119" s="821"/>
      <c r="CK119" s="915"/>
      <c r="CL119" s="810"/>
      <c r="CM119" s="825" t="s">
        <v>438</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35200</v>
      </c>
      <c r="DH119" s="751"/>
      <c r="DI119" s="751"/>
      <c r="DJ119" s="751"/>
      <c r="DK119" s="752"/>
      <c r="DL119" s="753">
        <v>197167</v>
      </c>
      <c r="DM119" s="751"/>
      <c r="DN119" s="751"/>
      <c r="DO119" s="751"/>
      <c r="DP119" s="752"/>
      <c r="DQ119" s="753">
        <v>218598</v>
      </c>
      <c r="DR119" s="751"/>
      <c r="DS119" s="751"/>
      <c r="DT119" s="751"/>
      <c r="DU119" s="752"/>
      <c r="DV119" s="835">
        <v>0.1</v>
      </c>
      <c r="DW119" s="836"/>
      <c r="DX119" s="836"/>
      <c r="DY119" s="836"/>
      <c r="DZ119" s="837"/>
    </row>
    <row r="120" spans="1:130" s="212" customFormat="1" ht="26.25" customHeight="1" x14ac:dyDescent="0.2">
      <c r="A120" s="807"/>
      <c r="B120" s="808"/>
      <c r="C120" s="802" t="s">
        <v>415</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439</v>
      </c>
      <c r="AV120" s="868"/>
      <c r="AW120" s="868"/>
      <c r="AX120" s="868"/>
      <c r="AY120" s="869"/>
      <c r="AZ120" s="847" t="s">
        <v>440</v>
      </c>
      <c r="BA120" s="795"/>
      <c r="BB120" s="795"/>
      <c r="BC120" s="795"/>
      <c r="BD120" s="795"/>
      <c r="BE120" s="795"/>
      <c r="BF120" s="795"/>
      <c r="BG120" s="795"/>
      <c r="BH120" s="795"/>
      <c r="BI120" s="795"/>
      <c r="BJ120" s="795"/>
      <c r="BK120" s="795"/>
      <c r="BL120" s="795"/>
      <c r="BM120" s="795"/>
      <c r="BN120" s="795"/>
      <c r="BO120" s="795"/>
      <c r="BP120" s="796"/>
      <c r="BQ120" s="848">
        <v>186054915</v>
      </c>
      <c r="BR120" s="829"/>
      <c r="BS120" s="829"/>
      <c r="BT120" s="829"/>
      <c r="BU120" s="829"/>
      <c r="BV120" s="829">
        <v>196173283</v>
      </c>
      <c r="BW120" s="829"/>
      <c r="BX120" s="829"/>
      <c r="BY120" s="829"/>
      <c r="BZ120" s="829"/>
      <c r="CA120" s="829">
        <v>214658078</v>
      </c>
      <c r="CB120" s="829"/>
      <c r="CC120" s="829"/>
      <c r="CD120" s="829"/>
      <c r="CE120" s="829"/>
      <c r="CF120" s="853">
        <v>144.19999999999999</v>
      </c>
      <c r="CG120" s="854"/>
      <c r="CH120" s="854"/>
      <c r="CI120" s="854"/>
      <c r="CJ120" s="854"/>
      <c r="CK120" s="855" t="s">
        <v>441</v>
      </c>
      <c r="CL120" s="839"/>
      <c r="CM120" s="839"/>
      <c r="CN120" s="839"/>
      <c r="CO120" s="840"/>
      <c r="CP120" s="859" t="s">
        <v>389</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12" customFormat="1" ht="26.25" customHeight="1" x14ac:dyDescent="0.2">
      <c r="A121" s="807"/>
      <c r="B121" s="808"/>
      <c r="C121" s="850" t="s">
        <v>442</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443</v>
      </c>
      <c r="BA121" s="739"/>
      <c r="BB121" s="739"/>
      <c r="BC121" s="739"/>
      <c r="BD121" s="739"/>
      <c r="BE121" s="739"/>
      <c r="BF121" s="739"/>
      <c r="BG121" s="739"/>
      <c r="BH121" s="739"/>
      <c r="BI121" s="739"/>
      <c r="BJ121" s="739"/>
      <c r="BK121" s="739"/>
      <c r="BL121" s="739"/>
      <c r="BM121" s="739"/>
      <c r="BN121" s="739"/>
      <c r="BO121" s="739"/>
      <c r="BP121" s="740"/>
      <c r="BQ121" s="803">
        <v>3651</v>
      </c>
      <c r="BR121" s="804"/>
      <c r="BS121" s="804"/>
      <c r="BT121" s="804"/>
      <c r="BU121" s="804"/>
      <c r="BV121" s="804">
        <v>7772</v>
      </c>
      <c r="BW121" s="804"/>
      <c r="BX121" s="804"/>
      <c r="BY121" s="804"/>
      <c r="BZ121" s="804"/>
      <c r="CA121" s="804">
        <v>2195</v>
      </c>
      <c r="CB121" s="804"/>
      <c r="CC121" s="804"/>
      <c r="CD121" s="804"/>
      <c r="CE121" s="804"/>
      <c r="CF121" s="862">
        <v>0</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425</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444</v>
      </c>
      <c r="BA122" s="826"/>
      <c r="BB122" s="826"/>
      <c r="BC122" s="826"/>
      <c r="BD122" s="826"/>
      <c r="BE122" s="826"/>
      <c r="BF122" s="826"/>
      <c r="BG122" s="826"/>
      <c r="BH122" s="826"/>
      <c r="BI122" s="826"/>
      <c r="BJ122" s="826"/>
      <c r="BK122" s="826"/>
      <c r="BL122" s="826"/>
      <c r="BM122" s="826"/>
      <c r="BN122" s="826"/>
      <c r="BO122" s="826"/>
      <c r="BP122" s="827"/>
      <c r="BQ122" s="866">
        <v>53361811</v>
      </c>
      <c r="BR122" s="832"/>
      <c r="BS122" s="832"/>
      <c r="BT122" s="832"/>
      <c r="BU122" s="832"/>
      <c r="BV122" s="832">
        <v>49352589</v>
      </c>
      <c r="BW122" s="832"/>
      <c r="BX122" s="832"/>
      <c r="BY122" s="832"/>
      <c r="BZ122" s="832"/>
      <c r="CA122" s="832">
        <v>48217779</v>
      </c>
      <c r="CB122" s="832"/>
      <c r="CC122" s="832"/>
      <c r="CD122" s="832"/>
      <c r="CE122" s="832"/>
      <c r="CF122" s="833">
        <v>32.4</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431</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445</v>
      </c>
      <c r="BP123" s="865"/>
      <c r="BQ123" s="819">
        <v>239420377</v>
      </c>
      <c r="BR123" s="820"/>
      <c r="BS123" s="820"/>
      <c r="BT123" s="820"/>
      <c r="BU123" s="820"/>
      <c r="BV123" s="820">
        <v>245533644</v>
      </c>
      <c r="BW123" s="820"/>
      <c r="BX123" s="820"/>
      <c r="BY123" s="820"/>
      <c r="BZ123" s="820"/>
      <c r="CA123" s="820">
        <v>262878052</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434</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446</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447</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436</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v>16600</v>
      </c>
      <c r="AB125" s="767"/>
      <c r="AC125" s="767"/>
      <c r="AD125" s="767"/>
      <c r="AE125" s="768"/>
      <c r="AF125" s="769">
        <v>14924</v>
      </c>
      <c r="AG125" s="767"/>
      <c r="AH125" s="767"/>
      <c r="AI125" s="767"/>
      <c r="AJ125" s="768"/>
      <c r="AK125" s="769">
        <v>13600</v>
      </c>
      <c r="AL125" s="767"/>
      <c r="AM125" s="767"/>
      <c r="AN125" s="767"/>
      <c r="AO125" s="768"/>
      <c r="AP125" s="811">
        <v>0</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448</v>
      </c>
      <c r="CL125" s="839"/>
      <c r="CM125" s="839"/>
      <c r="CN125" s="839"/>
      <c r="CO125" s="840"/>
      <c r="CP125" s="847" t="s">
        <v>449</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438</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450</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452</v>
      </c>
      <c r="AY127" s="799"/>
      <c r="AZ127" s="799"/>
      <c r="BA127" s="799"/>
      <c r="BB127" s="799"/>
      <c r="BC127" s="799"/>
      <c r="BD127" s="799"/>
      <c r="BE127" s="800"/>
      <c r="BF127" s="798" t="s">
        <v>453</v>
      </c>
      <c r="BG127" s="799"/>
      <c r="BH127" s="799"/>
      <c r="BI127" s="799"/>
      <c r="BJ127" s="799"/>
      <c r="BK127" s="799"/>
      <c r="BL127" s="800"/>
      <c r="BM127" s="798" t="s">
        <v>454</v>
      </c>
      <c r="BN127" s="799"/>
      <c r="BO127" s="799"/>
      <c r="BP127" s="799"/>
      <c r="BQ127" s="799"/>
      <c r="BR127" s="799"/>
      <c r="BS127" s="800"/>
      <c r="BT127" s="798" t="s">
        <v>455</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456</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457</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458</v>
      </c>
      <c r="X128" s="785"/>
      <c r="Y128" s="785"/>
      <c r="Z128" s="786"/>
      <c r="AA128" s="787">
        <v>781</v>
      </c>
      <c r="AB128" s="788"/>
      <c r="AC128" s="788"/>
      <c r="AD128" s="788"/>
      <c r="AE128" s="789"/>
      <c r="AF128" s="790">
        <v>755</v>
      </c>
      <c r="AG128" s="788"/>
      <c r="AH128" s="788"/>
      <c r="AI128" s="788"/>
      <c r="AJ128" s="789"/>
      <c r="AK128" s="790">
        <v>870</v>
      </c>
      <c r="AL128" s="788"/>
      <c r="AM128" s="788"/>
      <c r="AN128" s="788"/>
      <c r="AO128" s="789"/>
      <c r="AP128" s="791"/>
      <c r="AQ128" s="792"/>
      <c r="AR128" s="792"/>
      <c r="AS128" s="792"/>
      <c r="AT128" s="793"/>
      <c r="AU128" s="214"/>
      <c r="AV128" s="214"/>
      <c r="AW128" s="214"/>
      <c r="AX128" s="794" t="s">
        <v>459</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460</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461</v>
      </c>
      <c r="X129" s="764"/>
      <c r="Y129" s="764"/>
      <c r="Z129" s="765"/>
      <c r="AA129" s="766">
        <v>134825376</v>
      </c>
      <c r="AB129" s="767"/>
      <c r="AC129" s="767"/>
      <c r="AD129" s="767"/>
      <c r="AE129" s="768"/>
      <c r="AF129" s="769">
        <v>143465669</v>
      </c>
      <c r="AG129" s="767"/>
      <c r="AH129" s="767"/>
      <c r="AI129" s="767"/>
      <c r="AJ129" s="768"/>
      <c r="AK129" s="769">
        <v>153424577</v>
      </c>
      <c r="AL129" s="767"/>
      <c r="AM129" s="767"/>
      <c r="AN129" s="767"/>
      <c r="AO129" s="768"/>
      <c r="AP129" s="770"/>
      <c r="AQ129" s="771"/>
      <c r="AR129" s="771"/>
      <c r="AS129" s="771"/>
      <c r="AT129" s="772"/>
      <c r="AU129" s="215"/>
      <c r="AV129" s="215"/>
      <c r="AW129" s="215"/>
      <c r="AX129" s="738" t="s">
        <v>462</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464</v>
      </c>
      <c r="X130" s="764"/>
      <c r="Y130" s="764"/>
      <c r="Z130" s="765"/>
      <c r="AA130" s="766">
        <v>6049252</v>
      </c>
      <c r="AB130" s="767"/>
      <c r="AC130" s="767"/>
      <c r="AD130" s="767"/>
      <c r="AE130" s="768"/>
      <c r="AF130" s="769">
        <v>5518516</v>
      </c>
      <c r="AG130" s="767"/>
      <c r="AH130" s="767"/>
      <c r="AI130" s="767"/>
      <c r="AJ130" s="768"/>
      <c r="AK130" s="769">
        <v>4519539</v>
      </c>
      <c r="AL130" s="767"/>
      <c r="AM130" s="767"/>
      <c r="AN130" s="767"/>
      <c r="AO130" s="768"/>
      <c r="AP130" s="770"/>
      <c r="AQ130" s="771"/>
      <c r="AR130" s="771"/>
      <c r="AS130" s="771"/>
      <c r="AT130" s="772"/>
      <c r="AU130" s="215"/>
      <c r="AV130" s="215"/>
      <c r="AW130" s="215"/>
      <c r="AX130" s="738" t="s">
        <v>465</v>
      </c>
      <c r="AY130" s="739"/>
      <c r="AZ130" s="739"/>
      <c r="BA130" s="739"/>
      <c r="BB130" s="739"/>
      <c r="BC130" s="739"/>
      <c r="BD130" s="739"/>
      <c r="BE130" s="740"/>
      <c r="BF130" s="741">
        <v>-2.2000000000000002</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466</v>
      </c>
      <c r="X131" s="748"/>
      <c r="Y131" s="748"/>
      <c r="Z131" s="749"/>
      <c r="AA131" s="750">
        <v>128776124</v>
      </c>
      <c r="AB131" s="751"/>
      <c r="AC131" s="751"/>
      <c r="AD131" s="751"/>
      <c r="AE131" s="752"/>
      <c r="AF131" s="753">
        <v>137947153</v>
      </c>
      <c r="AG131" s="751"/>
      <c r="AH131" s="751"/>
      <c r="AI131" s="751"/>
      <c r="AJ131" s="752"/>
      <c r="AK131" s="753">
        <v>148905038</v>
      </c>
      <c r="AL131" s="751"/>
      <c r="AM131" s="751"/>
      <c r="AN131" s="751"/>
      <c r="AO131" s="752"/>
      <c r="AP131" s="754"/>
      <c r="AQ131" s="755"/>
      <c r="AR131" s="755"/>
      <c r="AS131" s="755"/>
      <c r="AT131" s="756"/>
      <c r="AU131" s="215"/>
      <c r="AV131" s="215"/>
      <c r="AW131" s="215"/>
      <c r="AX131" s="716" t="s">
        <v>467</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469</v>
      </c>
      <c r="W132" s="729"/>
      <c r="X132" s="729"/>
      <c r="Y132" s="729"/>
      <c r="Z132" s="730"/>
      <c r="AA132" s="731">
        <v>-2.9079513220000002</v>
      </c>
      <c r="AB132" s="732"/>
      <c r="AC132" s="732"/>
      <c r="AD132" s="732"/>
      <c r="AE132" s="733"/>
      <c r="AF132" s="734">
        <v>-2.2985389189999998</v>
      </c>
      <c r="AG132" s="732"/>
      <c r="AH132" s="732"/>
      <c r="AI132" s="732"/>
      <c r="AJ132" s="733"/>
      <c r="AK132" s="734">
        <v>-1.507395606</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470</v>
      </c>
      <c r="W133" s="708"/>
      <c r="X133" s="708"/>
      <c r="Y133" s="708"/>
      <c r="Z133" s="709"/>
      <c r="AA133" s="710">
        <v>-3.3</v>
      </c>
      <c r="AB133" s="711"/>
      <c r="AC133" s="711"/>
      <c r="AD133" s="711"/>
      <c r="AE133" s="712"/>
      <c r="AF133" s="710">
        <v>-2.8</v>
      </c>
      <c r="AG133" s="711"/>
      <c r="AH133" s="711"/>
      <c r="AI133" s="711"/>
      <c r="AJ133" s="712"/>
      <c r="AK133" s="710">
        <v>-2.2000000000000002</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gEoZpabjAZQzjCGU+Pr3BeHHYwr7NEU/ASAseDsk6Od4g0ZNhSh1v+CH2OWaS22Kwk7Sn6D5p+KTauoyXh3anQ==" saltValue="WB7m+uwDg8sBI2sNF5M0k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5"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EL0+FjG++jswR5ztn1tgAVkdI7x4sPvq9vadXsTADnxtQdJpHFnW0VSWKLRaWbtAwD92oscdGuTxhqGoqBGGDQ==" saltValue="XugJRCGJ6M61WglEOXmEdA==" spinCount="100000" sheet="1" objects="1" scenarios="1"/>
  <dataConsolidate/>
  <phoneticPr fontId="2"/>
  <pageMargins left="0.59055118110236227" right="0" top="0.59055118110236227" bottom="0.59055118110236227" header="0.39370078740157483" footer="0.39370078740157483"/>
  <pageSetup paperSize="9" scale="42" orientation="landscape" horizontalDpi="1200" verticalDpi="12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c4Mr5bUvfZ8pCgXmxj01sR6Mc8XBbrJsudsoehEg6t2nqLRBD6lZCIEcgkIqabfq8s7gqunPyyZan/aIzG3eg==" saltValue="c6dujhOF1wP1lDByREw2dg==" spinCount="100000" sheet="1" objects="1" scenarios="1"/>
  <dataConsolidate/>
  <phoneticPr fontId="2"/>
  <pageMargins left="0.59055118110236227" right="0" top="0.59055118110236227" bottom="0.59055118110236227" header="0.39370078740157483" footer="0.39370078740157483"/>
  <pageSetup paperSize="9" scale="46" orientation="landscape" horizontalDpi="1200" verticalDpi="12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5" t="s">
        <v>474</v>
      </c>
      <c r="AP7" s="253"/>
      <c r="AQ7" s="254" t="s">
        <v>475</v>
      </c>
      <c r="AR7" s="255"/>
    </row>
    <row r="8" spans="1:46" ht="13.2" x14ac:dyDescent="0.2">
      <c r="A8" s="247"/>
      <c r="AK8" s="256"/>
      <c r="AL8" s="257"/>
      <c r="AM8" s="257"/>
      <c r="AN8" s="258"/>
      <c r="AO8" s="1106"/>
      <c r="AP8" s="259" t="s">
        <v>476</v>
      </c>
      <c r="AQ8" s="260" t="s">
        <v>477</v>
      </c>
      <c r="AR8" s="261" t="s">
        <v>478</v>
      </c>
    </row>
    <row r="9" spans="1:46" ht="13.2" x14ac:dyDescent="0.2">
      <c r="A9" s="247"/>
      <c r="AK9" s="1117" t="s">
        <v>479</v>
      </c>
      <c r="AL9" s="1118"/>
      <c r="AM9" s="1118"/>
      <c r="AN9" s="1119"/>
      <c r="AO9" s="262">
        <v>28248791</v>
      </c>
      <c r="AP9" s="262">
        <v>52150</v>
      </c>
      <c r="AQ9" s="263">
        <v>69750</v>
      </c>
      <c r="AR9" s="264">
        <v>-25.2</v>
      </c>
    </row>
    <row r="10" spans="1:46" ht="13.5" customHeight="1" x14ac:dyDescent="0.2">
      <c r="A10" s="247"/>
      <c r="AK10" s="1117" t="s">
        <v>480</v>
      </c>
      <c r="AL10" s="1118"/>
      <c r="AM10" s="1118"/>
      <c r="AN10" s="1119"/>
      <c r="AO10" s="265">
        <v>572499</v>
      </c>
      <c r="AP10" s="265">
        <v>1057</v>
      </c>
      <c r="AQ10" s="266">
        <v>1158</v>
      </c>
      <c r="AR10" s="267">
        <v>-8.6999999999999993</v>
      </c>
    </row>
    <row r="11" spans="1:46" ht="13.5" customHeight="1" x14ac:dyDescent="0.2">
      <c r="A11" s="247"/>
      <c r="AK11" s="1117" t="s">
        <v>481</v>
      </c>
      <c r="AL11" s="1118"/>
      <c r="AM11" s="1118"/>
      <c r="AN11" s="1119"/>
      <c r="AO11" s="265" t="s">
        <v>482</v>
      </c>
      <c r="AP11" s="265" t="s">
        <v>482</v>
      </c>
      <c r="AQ11" s="266" t="s">
        <v>482</v>
      </c>
      <c r="AR11" s="267" t="s">
        <v>482</v>
      </c>
    </row>
    <row r="12" spans="1:46" ht="13.5" customHeight="1" x14ac:dyDescent="0.2">
      <c r="A12" s="247"/>
      <c r="AK12" s="1117" t="s">
        <v>483</v>
      </c>
      <c r="AL12" s="1118"/>
      <c r="AM12" s="1118"/>
      <c r="AN12" s="1119"/>
      <c r="AO12" s="265" t="s">
        <v>482</v>
      </c>
      <c r="AP12" s="265" t="s">
        <v>482</v>
      </c>
      <c r="AQ12" s="266" t="s">
        <v>482</v>
      </c>
      <c r="AR12" s="267" t="s">
        <v>482</v>
      </c>
    </row>
    <row r="13" spans="1:46" ht="13.5" customHeight="1" x14ac:dyDescent="0.2">
      <c r="A13" s="247"/>
      <c r="AK13" s="1117" t="s">
        <v>484</v>
      </c>
      <c r="AL13" s="1118"/>
      <c r="AM13" s="1118"/>
      <c r="AN13" s="1119"/>
      <c r="AO13" s="265">
        <v>930093</v>
      </c>
      <c r="AP13" s="265">
        <v>1717</v>
      </c>
      <c r="AQ13" s="266">
        <v>2380</v>
      </c>
      <c r="AR13" s="267">
        <v>-27.9</v>
      </c>
    </row>
    <row r="14" spans="1:46" ht="13.5" customHeight="1" x14ac:dyDescent="0.2">
      <c r="A14" s="247"/>
      <c r="AK14" s="1117" t="s">
        <v>485</v>
      </c>
      <c r="AL14" s="1118"/>
      <c r="AM14" s="1118"/>
      <c r="AN14" s="1119"/>
      <c r="AO14" s="265">
        <v>400961</v>
      </c>
      <c r="AP14" s="265">
        <v>740</v>
      </c>
      <c r="AQ14" s="266">
        <v>1678</v>
      </c>
      <c r="AR14" s="267">
        <v>-55.9</v>
      </c>
    </row>
    <row r="15" spans="1:46" ht="13.5" customHeight="1" x14ac:dyDescent="0.2">
      <c r="A15" s="247"/>
      <c r="AK15" s="1120" t="s">
        <v>486</v>
      </c>
      <c r="AL15" s="1121"/>
      <c r="AM15" s="1121"/>
      <c r="AN15" s="1122"/>
      <c r="AO15" s="265">
        <v>-2053663</v>
      </c>
      <c r="AP15" s="265">
        <v>-3791</v>
      </c>
      <c r="AQ15" s="266">
        <v>-4869</v>
      </c>
      <c r="AR15" s="267">
        <v>-22.1</v>
      </c>
    </row>
    <row r="16" spans="1:46" ht="13.2" x14ac:dyDescent="0.2">
      <c r="A16" s="247"/>
      <c r="AK16" s="1120" t="s">
        <v>177</v>
      </c>
      <c r="AL16" s="1121"/>
      <c r="AM16" s="1121"/>
      <c r="AN16" s="1122"/>
      <c r="AO16" s="265">
        <v>28098681</v>
      </c>
      <c r="AP16" s="265">
        <v>51873</v>
      </c>
      <c r="AQ16" s="266">
        <v>70096</v>
      </c>
      <c r="AR16" s="267">
        <v>-26</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23" t="s">
        <v>491</v>
      </c>
      <c r="AL21" s="1124"/>
      <c r="AM21" s="1124"/>
      <c r="AN21" s="1125"/>
      <c r="AO21" s="277">
        <v>4.76</v>
      </c>
      <c r="AP21" s="278">
        <v>6.37</v>
      </c>
      <c r="AQ21" s="279">
        <v>-1.61</v>
      </c>
      <c r="AS21" s="280"/>
      <c r="AT21" s="276"/>
    </row>
    <row r="22" spans="1:46" s="248" customFormat="1" ht="13.2" x14ac:dyDescent="0.2">
      <c r="A22" s="276"/>
      <c r="AK22" s="1123" t="s">
        <v>492</v>
      </c>
      <c r="AL22" s="1124"/>
      <c r="AM22" s="1124"/>
      <c r="AN22" s="1125"/>
      <c r="AO22" s="281">
        <v>97.8</v>
      </c>
      <c r="AP22" s="282">
        <v>98.4</v>
      </c>
      <c r="AQ22" s="283">
        <v>-0.6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5" t="s">
        <v>474</v>
      </c>
      <c r="AP30" s="253"/>
      <c r="AQ30" s="254" t="s">
        <v>475</v>
      </c>
      <c r="AR30" s="255"/>
    </row>
    <row r="31" spans="1:46" ht="13.2" x14ac:dyDescent="0.2">
      <c r="A31" s="247"/>
      <c r="AK31" s="256"/>
      <c r="AL31" s="257"/>
      <c r="AM31" s="257"/>
      <c r="AN31" s="258"/>
      <c r="AO31" s="1106"/>
      <c r="AP31" s="259" t="s">
        <v>476</v>
      </c>
      <c r="AQ31" s="260" t="s">
        <v>477</v>
      </c>
      <c r="AR31" s="261" t="s">
        <v>478</v>
      </c>
    </row>
    <row r="32" spans="1:46" ht="27" customHeight="1" x14ac:dyDescent="0.2">
      <c r="A32" s="247"/>
      <c r="AK32" s="1107" t="s">
        <v>496</v>
      </c>
      <c r="AL32" s="1108"/>
      <c r="AM32" s="1108"/>
      <c r="AN32" s="1109"/>
      <c r="AO32" s="291">
        <v>1994152</v>
      </c>
      <c r="AP32" s="291">
        <v>3681</v>
      </c>
      <c r="AQ32" s="292">
        <v>4451</v>
      </c>
      <c r="AR32" s="293">
        <v>-17.3</v>
      </c>
    </row>
    <row r="33" spans="1:46" ht="13.5" customHeight="1" x14ac:dyDescent="0.2">
      <c r="A33" s="247"/>
      <c r="AK33" s="1107" t="s">
        <v>497</v>
      </c>
      <c r="AL33" s="1108"/>
      <c r="AM33" s="1108"/>
      <c r="AN33" s="1109"/>
      <c r="AO33" s="291" t="s">
        <v>482</v>
      </c>
      <c r="AP33" s="291" t="s">
        <v>482</v>
      </c>
      <c r="AQ33" s="292" t="s">
        <v>482</v>
      </c>
      <c r="AR33" s="293" t="s">
        <v>482</v>
      </c>
    </row>
    <row r="34" spans="1:46" ht="27" customHeight="1" x14ac:dyDescent="0.2">
      <c r="A34" s="247"/>
      <c r="AK34" s="1107" t="s">
        <v>498</v>
      </c>
      <c r="AL34" s="1108"/>
      <c r="AM34" s="1108"/>
      <c r="AN34" s="1109"/>
      <c r="AO34" s="291" t="s">
        <v>482</v>
      </c>
      <c r="AP34" s="291" t="s">
        <v>482</v>
      </c>
      <c r="AQ34" s="292">
        <v>416</v>
      </c>
      <c r="AR34" s="293" t="s">
        <v>482</v>
      </c>
    </row>
    <row r="35" spans="1:46" ht="27" customHeight="1" x14ac:dyDescent="0.2">
      <c r="A35" s="247"/>
      <c r="AK35" s="1107" t="s">
        <v>499</v>
      </c>
      <c r="AL35" s="1108"/>
      <c r="AM35" s="1108"/>
      <c r="AN35" s="1109"/>
      <c r="AO35" s="291" t="s">
        <v>482</v>
      </c>
      <c r="AP35" s="291" t="s">
        <v>482</v>
      </c>
      <c r="AQ35" s="292">
        <v>18</v>
      </c>
      <c r="AR35" s="293" t="s">
        <v>482</v>
      </c>
    </row>
    <row r="36" spans="1:46" ht="27" customHeight="1" x14ac:dyDescent="0.2">
      <c r="A36" s="247"/>
      <c r="AK36" s="1107" t="s">
        <v>500</v>
      </c>
      <c r="AL36" s="1108"/>
      <c r="AM36" s="1108"/>
      <c r="AN36" s="1109"/>
      <c r="AO36" s="291">
        <v>268069</v>
      </c>
      <c r="AP36" s="291">
        <v>495</v>
      </c>
      <c r="AQ36" s="292">
        <v>532</v>
      </c>
      <c r="AR36" s="293">
        <v>-7</v>
      </c>
    </row>
    <row r="37" spans="1:46" ht="13.5" customHeight="1" x14ac:dyDescent="0.2">
      <c r="A37" s="247"/>
      <c r="AK37" s="1107" t="s">
        <v>501</v>
      </c>
      <c r="AL37" s="1108"/>
      <c r="AM37" s="1108"/>
      <c r="AN37" s="1109"/>
      <c r="AO37" s="291">
        <v>13600</v>
      </c>
      <c r="AP37" s="291">
        <v>25</v>
      </c>
      <c r="AQ37" s="292">
        <v>1760</v>
      </c>
      <c r="AR37" s="293">
        <v>-98.6</v>
      </c>
    </row>
    <row r="38" spans="1:46" ht="27" customHeight="1" x14ac:dyDescent="0.2">
      <c r="A38" s="247"/>
      <c r="AK38" s="1110" t="s">
        <v>502</v>
      </c>
      <c r="AL38" s="1111"/>
      <c r="AM38" s="1111"/>
      <c r="AN38" s="1112"/>
      <c r="AO38" s="294" t="s">
        <v>482</v>
      </c>
      <c r="AP38" s="294" t="s">
        <v>482</v>
      </c>
      <c r="AQ38" s="295" t="s">
        <v>482</v>
      </c>
      <c r="AR38" s="283" t="s">
        <v>482</v>
      </c>
      <c r="AS38" s="290"/>
    </row>
    <row r="39" spans="1:46" ht="13.2" x14ac:dyDescent="0.2">
      <c r="A39" s="247"/>
      <c r="AK39" s="1110" t="s">
        <v>503</v>
      </c>
      <c r="AL39" s="1111"/>
      <c r="AM39" s="1111"/>
      <c r="AN39" s="1112"/>
      <c r="AO39" s="291">
        <v>-870</v>
      </c>
      <c r="AP39" s="291">
        <v>-2</v>
      </c>
      <c r="AQ39" s="292">
        <v>-15</v>
      </c>
      <c r="AR39" s="293">
        <v>-86.7</v>
      </c>
      <c r="AS39" s="290"/>
    </row>
    <row r="40" spans="1:46" ht="27" customHeight="1" x14ac:dyDescent="0.2">
      <c r="A40" s="247"/>
      <c r="AK40" s="1107" t="s">
        <v>504</v>
      </c>
      <c r="AL40" s="1108"/>
      <c r="AM40" s="1108"/>
      <c r="AN40" s="1109"/>
      <c r="AO40" s="291">
        <v>-4519539</v>
      </c>
      <c r="AP40" s="291">
        <v>-8343</v>
      </c>
      <c r="AQ40" s="292">
        <v>-9977</v>
      </c>
      <c r="AR40" s="293">
        <v>-16.399999999999999</v>
      </c>
      <c r="AS40" s="290"/>
    </row>
    <row r="41" spans="1:46" ht="13.2" x14ac:dyDescent="0.2">
      <c r="A41" s="247"/>
      <c r="AK41" s="1113" t="s">
        <v>287</v>
      </c>
      <c r="AL41" s="1114"/>
      <c r="AM41" s="1114"/>
      <c r="AN41" s="1115"/>
      <c r="AO41" s="291">
        <v>-2244588</v>
      </c>
      <c r="AP41" s="291">
        <v>-4144</v>
      </c>
      <c r="AQ41" s="292">
        <v>-2814</v>
      </c>
      <c r="AR41" s="293">
        <v>47.3</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00" t="s">
        <v>474</v>
      </c>
      <c r="AN49" s="1102" t="s">
        <v>507</v>
      </c>
      <c r="AO49" s="1103"/>
      <c r="AP49" s="1103"/>
      <c r="AQ49" s="1103"/>
      <c r="AR49" s="1104"/>
    </row>
    <row r="50" spans="1:44" ht="13.2" x14ac:dyDescent="0.2">
      <c r="A50" s="247"/>
      <c r="AK50" s="305"/>
      <c r="AL50" s="306"/>
      <c r="AM50" s="1101"/>
      <c r="AN50" s="307" t="s">
        <v>508</v>
      </c>
      <c r="AO50" s="308" t="s">
        <v>509</v>
      </c>
      <c r="AP50" s="309" t="s">
        <v>510</v>
      </c>
      <c r="AQ50" s="310" t="s">
        <v>511</v>
      </c>
      <c r="AR50" s="311" t="s">
        <v>512</v>
      </c>
    </row>
    <row r="51" spans="1:44" ht="13.2" x14ac:dyDescent="0.2">
      <c r="A51" s="247"/>
      <c r="AK51" s="303" t="s">
        <v>513</v>
      </c>
      <c r="AL51" s="304"/>
      <c r="AM51" s="312">
        <v>16197314</v>
      </c>
      <c r="AN51" s="313">
        <v>30776</v>
      </c>
      <c r="AO51" s="314">
        <v>-16.2</v>
      </c>
      <c r="AP51" s="315">
        <v>50465</v>
      </c>
      <c r="AQ51" s="316">
        <v>-2.4</v>
      </c>
      <c r="AR51" s="317">
        <v>-13.8</v>
      </c>
    </row>
    <row r="52" spans="1:44" ht="13.2" x14ac:dyDescent="0.2">
      <c r="A52" s="247"/>
      <c r="AK52" s="318"/>
      <c r="AL52" s="319" t="s">
        <v>514</v>
      </c>
      <c r="AM52" s="320">
        <v>12941338</v>
      </c>
      <c r="AN52" s="321">
        <v>24589</v>
      </c>
      <c r="AO52" s="322">
        <v>-20.5</v>
      </c>
      <c r="AP52" s="323">
        <v>34193</v>
      </c>
      <c r="AQ52" s="324">
        <v>-8.1</v>
      </c>
      <c r="AR52" s="325">
        <v>-12.4</v>
      </c>
    </row>
    <row r="53" spans="1:44" ht="13.2" x14ac:dyDescent="0.2">
      <c r="A53" s="247"/>
      <c r="AK53" s="303" t="s">
        <v>515</v>
      </c>
      <c r="AL53" s="304"/>
      <c r="AM53" s="312">
        <v>19293279</v>
      </c>
      <c r="AN53" s="313">
        <v>36683</v>
      </c>
      <c r="AO53" s="314">
        <v>19.2</v>
      </c>
      <c r="AP53" s="315">
        <v>51679</v>
      </c>
      <c r="AQ53" s="316">
        <v>2.4</v>
      </c>
      <c r="AR53" s="317">
        <v>16.8</v>
      </c>
    </row>
    <row r="54" spans="1:44" ht="13.2" x14ac:dyDescent="0.2">
      <c r="A54" s="247"/>
      <c r="AK54" s="318"/>
      <c r="AL54" s="319" t="s">
        <v>514</v>
      </c>
      <c r="AM54" s="320">
        <v>15616695</v>
      </c>
      <c r="AN54" s="321">
        <v>29692</v>
      </c>
      <c r="AO54" s="322">
        <v>20.8</v>
      </c>
      <c r="AP54" s="323">
        <v>35132</v>
      </c>
      <c r="AQ54" s="324">
        <v>2.7</v>
      </c>
      <c r="AR54" s="325">
        <v>18.100000000000001</v>
      </c>
    </row>
    <row r="55" spans="1:44" ht="13.2" x14ac:dyDescent="0.2">
      <c r="A55" s="247"/>
      <c r="AK55" s="303" t="s">
        <v>516</v>
      </c>
      <c r="AL55" s="304"/>
      <c r="AM55" s="312">
        <v>18109082</v>
      </c>
      <c r="AN55" s="313">
        <v>33983</v>
      </c>
      <c r="AO55" s="314">
        <v>-7.4</v>
      </c>
      <c r="AP55" s="315">
        <v>49665</v>
      </c>
      <c r="AQ55" s="316">
        <v>-3.9</v>
      </c>
      <c r="AR55" s="317">
        <v>-3.5</v>
      </c>
    </row>
    <row r="56" spans="1:44" ht="13.2" x14ac:dyDescent="0.2">
      <c r="A56" s="247"/>
      <c r="AK56" s="318"/>
      <c r="AL56" s="319" t="s">
        <v>514</v>
      </c>
      <c r="AM56" s="320">
        <v>15235734</v>
      </c>
      <c r="AN56" s="321">
        <v>28591</v>
      </c>
      <c r="AO56" s="322">
        <v>-3.7</v>
      </c>
      <c r="AP56" s="323">
        <v>34678</v>
      </c>
      <c r="AQ56" s="324">
        <v>-1.3</v>
      </c>
      <c r="AR56" s="325">
        <v>-2.4</v>
      </c>
    </row>
    <row r="57" spans="1:44" ht="13.2" x14ac:dyDescent="0.2">
      <c r="A57" s="247"/>
      <c r="AK57" s="303" t="s">
        <v>517</v>
      </c>
      <c r="AL57" s="304"/>
      <c r="AM57" s="312">
        <v>17449810</v>
      </c>
      <c r="AN57" s="313">
        <v>32368</v>
      </c>
      <c r="AO57" s="314">
        <v>-4.8</v>
      </c>
      <c r="AP57" s="315">
        <v>63439</v>
      </c>
      <c r="AQ57" s="316">
        <v>27.7</v>
      </c>
      <c r="AR57" s="317">
        <v>-32.5</v>
      </c>
    </row>
    <row r="58" spans="1:44" ht="13.2" x14ac:dyDescent="0.2">
      <c r="A58" s="247"/>
      <c r="AK58" s="318"/>
      <c r="AL58" s="319" t="s">
        <v>514</v>
      </c>
      <c r="AM58" s="320">
        <v>14897109</v>
      </c>
      <c r="AN58" s="321">
        <v>27633</v>
      </c>
      <c r="AO58" s="322">
        <v>-3.4</v>
      </c>
      <c r="AP58" s="323">
        <v>46463</v>
      </c>
      <c r="AQ58" s="324">
        <v>34</v>
      </c>
      <c r="AR58" s="325">
        <v>-37.4</v>
      </c>
    </row>
    <row r="59" spans="1:44" ht="13.2" x14ac:dyDescent="0.2">
      <c r="A59" s="247"/>
      <c r="AK59" s="303" t="s">
        <v>518</v>
      </c>
      <c r="AL59" s="304"/>
      <c r="AM59" s="312">
        <v>28229777</v>
      </c>
      <c r="AN59" s="313">
        <v>52115</v>
      </c>
      <c r="AO59" s="314">
        <v>61</v>
      </c>
      <c r="AP59" s="315">
        <v>60097</v>
      </c>
      <c r="AQ59" s="316">
        <v>-5.3</v>
      </c>
      <c r="AR59" s="317">
        <v>66.3</v>
      </c>
    </row>
    <row r="60" spans="1:44" ht="13.2" x14ac:dyDescent="0.2">
      <c r="A60" s="247"/>
      <c r="AK60" s="318"/>
      <c r="AL60" s="319" t="s">
        <v>514</v>
      </c>
      <c r="AM60" s="320">
        <v>22085992</v>
      </c>
      <c r="AN60" s="321">
        <v>40773</v>
      </c>
      <c r="AO60" s="322">
        <v>47.6</v>
      </c>
      <c r="AP60" s="323">
        <v>43011</v>
      </c>
      <c r="AQ60" s="324">
        <v>-7.4</v>
      </c>
      <c r="AR60" s="325">
        <v>55</v>
      </c>
    </row>
    <row r="61" spans="1:44" ht="13.2" x14ac:dyDescent="0.2">
      <c r="A61" s="247"/>
      <c r="AK61" s="303" t="s">
        <v>519</v>
      </c>
      <c r="AL61" s="326"/>
      <c r="AM61" s="312">
        <v>19855852</v>
      </c>
      <c r="AN61" s="313">
        <v>37185</v>
      </c>
      <c r="AO61" s="314">
        <v>10.4</v>
      </c>
      <c r="AP61" s="315">
        <v>55069</v>
      </c>
      <c r="AQ61" s="327">
        <v>3.7</v>
      </c>
      <c r="AR61" s="317">
        <v>6.7</v>
      </c>
    </row>
    <row r="62" spans="1:44" ht="13.2" x14ac:dyDescent="0.2">
      <c r="A62" s="247"/>
      <c r="AK62" s="318"/>
      <c r="AL62" s="319" t="s">
        <v>514</v>
      </c>
      <c r="AM62" s="320">
        <v>16155374</v>
      </c>
      <c r="AN62" s="321">
        <v>30256</v>
      </c>
      <c r="AO62" s="322">
        <v>8.1999999999999993</v>
      </c>
      <c r="AP62" s="323">
        <v>38695</v>
      </c>
      <c r="AQ62" s="324">
        <v>4</v>
      </c>
      <c r="AR62" s="325">
        <v>4.2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302YCAsMSYkP3Nu1ww0F1plXV57sKVWksjUmyG6vwmaH9iohQ7UN4rvF2dXE3RBg6nSazWLZFSvaoQjjSYghDg==" saltValue="y0EnfTz8RxVtgDEdqGcvg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ageMargins left="0.59055118110236227" right="0" top="0.59055118110236227" bottom="0.59055118110236227" header="0.39370078740157483" footer="0.39370078740157483"/>
  <pageSetup paperSize="9" scale="56" orientation="landscape" horizontalDpi="1200" verticalDpi="12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BG9EJbmzB0cvtuH3GCDjtoE1k++9uzfEMi6+PjZnfSym3wtpaCHbXNOLGdmWWXWlwn0LfiUoZu3OYX4B/zbGAQ==" saltValue="i8rjlUSN3FmopJ0KupFo3g==" spinCount="100000" sheet="1" objects="1" scenarios="1"/>
  <dataConsolidate/>
  <phoneticPr fontId="2"/>
  <pageMargins left="0.59055118110236227" right="0" top="0.59055118110236227" bottom="0.59055118110236227" header="0.39370078740157483" footer="0.39370078740157483"/>
  <pageSetup paperSize="9" scale="35" orientation="landscape" horizontalDpi="1200" verticalDpi="12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wEwPIirY6Dzd6KXaHxY/6i+aF2gN3efbH/LU7QnGBvtNpiSRYKtSwofNh5grZPRELMUHB7wTuUhppLaV9R5E+A==" saltValue="SNTTSx+vuMUdjqh7bYFcYQ==" spinCount="100000" sheet="1" objects="1" scenarios="1"/>
  <dataConsolidate/>
  <phoneticPr fontId="2"/>
  <pageMargins left="0.59055118110236227" right="0" top="0.59055118110236227" bottom="0.59055118110236227" header="0.39370078740157483" footer="0.39370078740157483"/>
  <pageSetup paperSize="9" scale="35" orientation="landscape" horizontalDpi="1200" verticalDpi="12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26.83</v>
      </c>
      <c r="G47" s="12">
        <v>28.89</v>
      </c>
      <c r="H47" s="12">
        <v>31.6</v>
      </c>
      <c r="I47" s="12">
        <v>31.8</v>
      </c>
      <c r="J47" s="13">
        <v>28.97</v>
      </c>
    </row>
    <row r="48" spans="2:10" ht="57.75" customHeight="1" x14ac:dyDescent="0.2">
      <c r="B48" s="14"/>
      <c r="C48" s="1128" t="s">
        <v>4</v>
      </c>
      <c r="D48" s="1128"/>
      <c r="E48" s="1129"/>
      <c r="F48" s="15">
        <v>4.47</v>
      </c>
      <c r="G48" s="16">
        <v>8.4600000000000009</v>
      </c>
      <c r="H48" s="16">
        <v>5.87</v>
      </c>
      <c r="I48" s="16">
        <v>5.0199999999999996</v>
      </c>
      <c r="J48" s="17">
        <v>5.01</v>
      </c>
    </row>
    <row r="49" spans="2:10" ht="57.75" customHeight="1" thickBot="1" x14ac:dyDescent="0.25">
      <c r="B49" s="18"/>
      <c r="C49" s="1130" t="s">
        <v>5</v>
      </c>
      <c r="D49" s="1130"/>
      <c r="E49" s="1131"/>
      <c r="F49" s="19">
        <v>3.29</v>
      </c>
      <c r="G49" s="20">
        <v>6.78</v>
      </c>
      <c r="H49" s="20">
        <v>1.68</v>
      </c>
      <c r="I49" s="20">
        <v>1.62</v>
      </c>
      <c r="J49" s="21" t="s">
        <v>526</v>
      </c>
    </row>
    <row r="50" spans="2:10" ht="13.2" x14ac:dyDescent="0.2"/>
  </sheetData>
  <sheetProtection algorithmName="SHA-512" hashValue="DAb1EoABrxcglSWjRbJGyRcllZXGjjnd6cpcPLF4H0+x3Huc7i1iS/J/lIb5ZcdIpXXoBj55KEX4lE3WmQKAsQ==" saltValue="M51rEQXy5ZMshuQFtPEsvg==" spinCount="100000" sheet="1" objects="1" scenarios="1"/>
  <mergeCells count="3">
    <mergeCell ref="C47:E47"/>
    <mergeCell ref="C48:E48"/>
    <mergeCell ref="C49:E49"/>
  </mergeCells>
  <phoneticPr fontId="2"/>
  <pageMargins left="0.59055118110236227" right="0" top="0.59055118110236227" bottom="0.59055118110236227" header="0.39370078740157483" footer="0.39370078740157483"/>
  <pageSetup paperSize="9" scale="55" orientation="landscape" horizontalDpi="1200" verticalDpi="12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2026-03-06T07:30:53Z</cp:lastPrinted>
  <dcterms:created xsi:type="dcterms:W3CDTF">2026-02-23T05:49:08Z</dcterms:created>
  <dcterms:modified xsi:type="dcterms:W3CDTF">2026-03-26T22:43:27Z</dcterms:modified>
  <cp:category/>
</cp:coreProperties>
</file>