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AF006F6E-14C6-4093-9D11-3A7E373B9A9F}" xr6:coauthVersionLast="47" xr6:coauthVersionMax="47" xr10:uidLastSave="{00000000-0000-0000-0000-000000000000}"/>
  <workbookProtection lockStructure="1"/>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CO34" i="10"/>
  <c r="CO35" i="10" s="1"/>
  <c r="CO36" i="10" s="1"/>
  <c r="CO37" i="10" s="1"/>
  <c r="CO38" i="10" s="1"/>
  <c r="BW34" i="10"/>
  <c r="BW35" i="10" s="1"/>
  <c r="BW36" i="10" s="1"/>
  <c r="BW37" i="10" s="1"/>
  <c r="BW38"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<sst xmlns="http://schemas.openxmlformats.org/spreadsheetml/2006/main" count="1135" uniqueCount="562">
  <si>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</si>
  <si>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</si>
  <si>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</si>
  <si>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</si>
  <si>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</si>
  <si>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</si>
  <si>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</si>
  <si>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</si>
  <si>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</si>
  <si>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</si>
  <si>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</si>
  <si>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</si>
  <si>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</si>
  <si>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</si>
  <si>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</si>
  <si>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</si>
  <si>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</si>
  <si>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</si>
  <si>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</si>
  <si>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</si>
  <si>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</si>
  <si>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</si>
  <si>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</si>
  <si>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</si>
  <si>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</si>
  <si>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</si>
  <si>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</si>
  <si>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</si>
  <si>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</si>
  <si>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</si>
  <si>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</si>
  <si>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</si>
  <si>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</si>
  <si>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</si>
  <si>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</si>
  <si>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</si>
  <si>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</si>
  <si>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</si>
  <si>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</si>
  <si>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</si>
  <si>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</si>
  <si>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</si>
  <si>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</si>
  <si>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</si>
  <si>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</si>
  <si>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</si>
  <si>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</si>
  <si>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</si>
  <si>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</si>
  <si>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</si>
  <si>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</si>
  <si>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</si>
  <si>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</si>
  <si>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</si>
  <si>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</si>
  <si>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</si>
  <si>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</si>
  <si>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</si>
  <si>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</si>
  <si>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</si>
  <si>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</si>
  <si>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</si>
  <si>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</si>
  <si>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</si>
  <si>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</si>
  <si>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</si>
  <si>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</si>
  <si>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</si>
  <si>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</si>
  <si>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</si>
  <si>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</si>
  <si>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</si>
  <si>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</si>
  <si>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</si>
  <si>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</si>
  <si>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</si>
  <si>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</si>
  <si>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</si>
  <si>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</si>
  <si>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</si>
  <si>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</si>
  <si>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</si>
  <si>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</si>
  <si>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</si>
  <si>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</si>
  <si>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</si>
  <si>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</si>
  <si>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</si>
  <si>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</si>
  <si>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</si>
  <si>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</si>
  <si>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</si>
  <si>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</si>
  <si>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</si>
  <si>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豊島区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</si>
  <si>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</si>
  <si>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</si>
  <si>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</si>
  <si>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</si>
  <si>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</si>
  <si>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</si>
  <si>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</si>
  <si>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</si>
  <si>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</si>
  <si>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</si>
  <si>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</si>
  <si>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</si>
  <si>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</si>
  <si>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</si>
  <si>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</si>
  <si>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</si>
  <si>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</si>
  <si>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</si>
  <si>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</si>
  <si>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</si>
  <si>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</si>
  <si>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</si>
  <si>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</si>
  <si>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</si>
  <si>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</si>
  <si>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</si>
  <si>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</si>
  <si>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</si>
  <si>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</si>
  <si>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</si>
  <si>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</si>
  <si>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</si>
  <si>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</si>
  <si>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</si>
  <si>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</si>
  <si>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</si>
  <si>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</si>
  <si>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</si>
  <si>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</si>
  <si>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</si>
  <si>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</si>
  <si>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</si>
  <si>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</si>
  <si>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</si>
  <si>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</si>
  <si>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</si>
  <si>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</si>
  <si>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</si>
  <si>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</si>
  <si>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</si>
  <si>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</si>
  <si>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</si>
  <si>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</si>
  <si>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</si>
  <si>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</si>
  <si>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</si>
  <si>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</si>
  <si>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</si>
  <si>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</si>
  <si>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</si>
  <si>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</si>
  <si>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</si>
  <si>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</si>
  <si>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</si>
  <si>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</si>
  <si>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</si>
  <si>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</si>
  <si>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</si>
  <si>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</si>
  <si>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</si>
  <si>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</si>
  <si>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</si>
  <si>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</si>
  <si>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</si>
  <si>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</si>
  <si>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</si>
  <si>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</si>
  <si>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</si>
  <si>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</si>
  <si>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</si>
  <si>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</si>
  <si>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</si>
  <si>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</si>
  <si>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</si>
  <si>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</si>
  <si>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</si>
  <si>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</si>
  <si>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</si>
  <si>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</si>
  <si>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</si>
  <si>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</si>
  <si>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</si>
  <si>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</si>
  <si>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</si>
  <si>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</si>
  <si>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</si>
  <si>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</si>
  <si>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</si>
  <si>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</si>
  <si>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</si>
  <si>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</si>
  <si>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</si>
  <si>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</si>
  <si>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</si>
  <si>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</si>
  <si>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</si>
  <si>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</si>
  <si>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</si>
  <si>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東京都豊島区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</si>
  <si>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</si>
  <si>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</si>
  <si>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</si>
  <si>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</si>
  <si>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</si>
  <si>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</si>
  <si>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</si>
  <si>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</si>
  <si>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</si>
  <si>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</si>
  <si>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</si>
  <si>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</si>
  <si>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</si>
  <si>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</si>
  <si>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</si>
  <si>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</si>
  <si>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</si>
  <si>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</si>
  <si>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</si>
  <si>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</si>
  <si>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</si>
  <si>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</si>
  <si>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</si>
  <si>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</si>
  <si>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</si>
  <si>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</si>
  <si>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</si>
  <si>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</si>
  <si>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</si>
  <si>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</si>
  <si>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</si>
  <si>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</si>
  <si>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</si>
  <si>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</si>
  <si>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</si>
  <si>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</si>
  <si>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</si>
  <si>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</si>
  <si>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</si>
  <si>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</si>
  <si>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</si>
  <si>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</si>
  <si>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</si>
  <si>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</si>
  <si>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</si>
  <si>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</si>
  <si>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</si>
  <si>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</si>
  <si>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</si>
  <si>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</si>
  <si>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</si>
  <si>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</si>
  <si>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</si>
  <si>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</si>
  <si>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</si>
  <si>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</si>
  <si>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</si>
  <si>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</si>
  <si>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</si>
  <si>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</si>
  <si>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</si>
  <si>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</si>
  <si>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</si>
  <si>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</si>
  <si>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</si>
  <si>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</si>
  <si>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</si>
  <si>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</si>
  <si>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</si>
  <si>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</si>
  <si>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</si>
  <si>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</si>
  <si>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</si>
  <si>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</si>
  <si>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</si>
  <si>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</si>
  <si>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</si>
  <si>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</si>
  <si>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</si>
  <si>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</si>
  <si>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</si>
  <si>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</si>
  <si>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</si>
  <si>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</si>
  <si>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</si>
  <si>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</si>
  <si>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</si>
  <si>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</si>
  <si>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</si>
  <si>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</si>
  <si>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</si>
  <si>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</si>
  <si>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</si>
  <si>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</si>
  <si>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</si>
  <si>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</si>
  <si>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</si>
  <si>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</si>
  <si>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</si>
  <si>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</si>
  <si>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</si>
  <si>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</si>
  <si>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</si>
  <si>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</si>
  <si>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</si>
  <si>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</si>
  <si>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</si>
  <si>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</si>
  <si>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</si>
  <si>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</si>
  <si>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</si>
  <si>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</si>
  <si>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</si>
  <si>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</si>
  <si>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</si>
  <si>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</si>
  <si>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</si>
  <si>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</si>
  <si>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</si>
  <si>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</si>
  <si>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</si>
  <si>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</si>
  <si>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</si>
  <si>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</si>
  <si>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</si>
  <si>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</si>
  <si>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</si>
  <si>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</si>
  <si>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</si>
  <si>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</si>
  <si>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</si>
  <si>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</si>
  <si>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</si>
  <si>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</si>
  <si>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</si>
  <si>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</si>
  <si>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</si>
  <si>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</si>
  <si>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</si>
  <si>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</si>
  <si>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</si>
  <si>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</si>
  <si>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</si>
  <si>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</si>
  <si>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</si>
  <si>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</si>
  <si>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</si>
  <si>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</si>
  <si>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</si>
  <si>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</si>
  <si>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東京都豊島区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</si>
  <si>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</si>
  <si>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</si>
  <si>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</si>
  <si>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</si>
  <si>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</si>
  <si>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</si>
  <si>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</si>
  <si>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</si>
  <si>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</si>
  <si>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</si>
  <si>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</si>
  <si>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</si>
  <si>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</si>
  <si>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</si>
  <si>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</si>
  <si>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</si>
  <si>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</si>
  <si>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</si>
  <si>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</si>
  <si>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</si>
  <si>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</si>
  <si>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</si>
  <si>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</si>
  <si>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</si>
  <si>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</si>
  <si>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</si>
  <si>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</si>
  <si>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</si>
  <si>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</si>
  <si>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</si>
  <si>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</si>
  <si>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</si>
  <si>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</si>
  <si>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</si>
  <si>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後期高齢者医療事業会計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</si>
  <si>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</si>
  <si>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</si>
  <si>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</si>
  <si>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</si>
  <si>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</si>
  <si>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</si>
  <si>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</si>
  <si>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</si>
  <si>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</si>
  <si>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</si>
  <si>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</si>
  <si>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</si>
  <si>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</si>
  <si>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</si>
  <si>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</si>
  <si>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</si>
  <si>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</si>
  <si>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</si>
  <si>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</si>
  <si>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</si>
  <si>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</si>
  <si>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</si>
  <si>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</si>
  <si>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</si>
  <si>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</si>
  <si>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</si>
  <si>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</si>
  <si>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</si>
  <si>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</si>
  <si>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</si>
  <si>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</si>
  <si>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</si>
  <si>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</si>
  <si>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</si>
  <si>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</si>
  <si>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</si>
  <si>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</si>
  <si>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</si>
  <si>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</si>
  <si>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</si>
  <si>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</si>
  <si>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</si>
  <si>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</si>
  <si>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</si>
  <si>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</si>
  <si>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</si>
  <si>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</si>
  <si>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</si>
  <si>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</si>
  <si>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</si>
  <si>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</si>
  <si>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</si>
  <si>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</si>
  <si>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</si>
  <si>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</si>
  <si>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</si>
  <si>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</si>
  <si>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</si>
  <si>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</si>
  <si>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</si>
  <si>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</si>
  <si>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</si>
  <si>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</si>
  <si>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</si>
  <si>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</si>
  <si>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</si>
  <si>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</si>
  <si>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</si>
  <si>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</si>
  <si>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</si>
  <si>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</si>
  <si>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</si>
  <si>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</si>
  <si>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</si>
  <si>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</si>
  <si>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</si>
  <si>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</si>
  <si>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</si>
  <si>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</si>
  <si>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</si>
  <si>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</si>
  <si>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</si>
  <si>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</si>
  <si>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</si>
  <si>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</si>
  <si>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</si>
  <si>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</si>
  <si>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</si>
  <si>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</si>
  <si>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</si>
  <si>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</si>
  <si>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</si>
  <si>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</si>
  <si>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</si>
  <si>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</si>
  <si>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</si>
  <si>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</si>
  <si>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</si>
  <si>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</si>
  <si>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</si>
  <si>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</si>
  <si>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</si>
  <si>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</si>
  <si>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</si>
  <si>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</si>
  <si>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</si>
  <si>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</si>
  <si>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</si>
  <si>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</si>
  <si>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</si>
  <si>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</si>
  <si>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</si>
  <si>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</si>
  <si>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</si>
  <si>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</si>
  <si>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</si>
  <si>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</si>
  <si>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</si>
  <si>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</si>
  <si>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</si>
  <si>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</si>
  <si>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</si>
  <si>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</si>
  <si>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</si>
  <si>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</si>
  <si>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</si>
  <si>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</si>
  <si>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</si>
  <si>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</si>
  <si>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</si>
  <si>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</si>
  <si>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</si>
  <si>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</si>
  <si>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</si>
  <si>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</si>
  <si>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</si>
  <si>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2.45</t>
  </si>
  <si>
    <t>▲ 3.20</t>
  </si>
  <si>
    <t>▲ 5.34</t>
  </si>
  <si>
    <t>▲ 9.12</t>
  </si>
  <si>
    <t>▲ 2.55</t>
  </si>
  <si>
    <t>一般会計</t>
  </si>
  <si>
    <t>国民健康保険事業会計</t>
  </si>
  <si>
    <t>介護保険事業会計</t>
  </si>
  <si>
    <t>後期高齢者医療事業会計</t>
  </si>
  <si>
    <t>その他会計（赤字）</t>
  </si>
  <si>
    <t>その他会計（黒字）</t>
  </si>
  <si>
    <t>R02</t>
    <phoneticPr fontId="5"/>
  </si>
  <si>
    <t>R03</t>
    <phoneticPr fontId="5"/>
  </si>
  <si>
    <t>R04</t>
    <phoneticPr fontId="5"/>
  </si>
  <si>
    <t>R05</t>
    <phoneticPr fontId="5"/>
  </si>
  <si>
    <t>R06</t>
    <phoneticPr fontId="5"/>
  </si>
  <si>
    <t>特別区人事・厚生事務組合</t>
    <rPh sb="0" eb="3">
      <t>トクベツク</t>
    </rPh>
    <rPh sb="3" eb="5">
      <t>ジンジ</t>
    </rPh>
    <rPh sb="6" eb="8">
      <t>コウセイ</t>
    </rPh>
    <rPh sb="8" eb="12">
      <t>ジムクミアイ</t>
    </rPh>
    <phoneticPr fontId="2"/>
  </si>
  <si>
    <t>特別区競馬組合</t>
    <rPh sb="0" eb="3">
      <t>トクベツク</t>
    </rPh>
    <rPh sb="3" eb="5">
      <t>ケイバ</t>
    </rPh>
    <rPh sb="5" eb="7">
      <t>クミアイ</t>
    </rPh>
    <phoneticPr fontId="2"/>
  </si>
  <si>
    <t>東京二十三区清掃一部事務組合</t>
    <rPh sb="0" eb="2">
      <t>トウキョウ</t>
    </rPh>
    <rPh sb="2" eb="6">
      <t>ニジュウサンク</t>
    </rPh>
    <rPh sb="6" eb="8">
      <t>セイソウ</t>
    </rPh>
    <rPh sb="8" eb="10">
      <t>イチブ</t>
    </rPh>
    <rPh sb="10" eb="14">
      <t>ジムクミアイ</t>
    </rPh>
    <phoneticPr fontId="2"/>
  </si>
  <si>
    <t>東京都後期高齢者医療広域連合（一般会計）</t>
    <rPh sb="0" eb="8">
      <t>トウキョウトコウキコウレイシャ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</si>
  <si>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8">
      <t>トウキョウトコウキコウレイシャ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</si>
  <si>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6"/>
  </si>
  <si>
    <t>としま未来文化財団</t>
    <rPh sb="3" eb="5">
      <t>ミライ</t>
    </rPh>
    <rPh sb="5" eb="7">
      <t>ブンカ</t>
    </rPh>
    <rPh sb="7" eb="9">
      <t>ザイダン</t>
    </rPh>
    <phoneticPr fontId="2"/>
  </si>
  <si>
    <t>豊島区土地開発公社</t>
    <rPh sb="0" eb="3">
      <t>トシマク</t>
    </rPh>
    <rPh sb="3" eb="7">
      <t>トチカイハツ</t>
    </rPh>
    <rPh sb="7" eb="9">
      <t>コウシャ</t>
    </rPh>
    <phoneticPr fontId="2"/>
  </si>
  <si>
    <t>東京広域勤労者サービスセンター</t>
    <rPh sb="0" eb="2">
      <t>トウキョウ</t>
    </rPh>
    <rPh sb="2" eb="4">
      <t>コウイキ</t>
    </rPh>
    <rPh sb="4" eb="7">
      <t>キンロウシャ</t>
    </rPh>
    <phoneticPr fontId="2"/>
  </si>
  <si>
    <t>東長崎駅・椎名町駅整備株式会社</t>
    <rPh sb="0" eb="4">
      <t>ヒガシナガサキエキ</t>
    </rPh>
    <rPh sb="5" eb="8">
      <t>シイナマチ</t>
    </rPh>
    <rPh sb="8" eb="9">
      <t>エキ</t>
    </rPh>
    <rPh sb="9" eb="11">
      <t>セイビ</t>
    </rPh>
    <rPh sb="11" eb="15">
      <t>カブシキカイシャ</t>
    </rPh>
    <phoneticPr fontId="2"/>
  </si>
  <si>
    <t>豊島区社会福祉事業団</t>
    <rPh sb="0" eb="2">
      <t>トシマ</t>
    </rPh>
    <rPh sb="2" eb="3">
      <t>ク</t>
    </rPh>
    <rPh sb="3" eb="7">
      <t>シャカイフクシ</t>
    </rPh>
    <rPh sb="7" eb="10">
      <t>ジギョウダン</t>
    </rPh>
    <phoneticPr fontId="2"/>
  </si>
  <si>
    <t>〇</t>
    <phoneticPr fontId="2"/>
  </si>
  <si>
    <t>‐</t>
    <phoneticPr fontId="2"/>
  </si>
  <si>
    <t>公共施設再構築基金</t>
    <phoneticPr fontId="5"/>
  </si>
  <si>
    <t>義務教育施設整備基金</t>
    <rPh sb="0" eb="4">
      <t>ギムキョウイク</t>
    </rPh>
    <rPh sb="4" eb="6">
      <t>シセツ</t>
    </rPh>
    <rPh sb="6" eb="8">
      <t>セイビ</t>
    </rPh>
    <rPh sb="8" eb="10">
      <t>キキン</t>
    </rPh>
    <phoneticPr fontId="2"/>
  </si>
  <si>
    <t>池袋駅周辺まちづくり推進基金</t>
    <phoneticPr fontId="2"/>
  </si>
  <si>
    <t>‐</t>
    <phoneticPr fontId="2"/>
  </si>
  <si>
    <t>住宅基金</t>
    <rPh sb="0" eb="2">
      <t>ジュウタク</t>
    </rPh>
    <rPh sb="2" eb="4">
      <t>キキン</t>
    </rPh>
    <phoneticPr fontId="5"/>
  </si>
  <si>
    <t>道路整備基金</t>
    <rPh sb="0" eb="4">
      <t>ドウロセイビ</t>
    </rPh>
    <rPh sb="4" eb="6">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</si>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</sst>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6AB6-4CD3-9F5A-9BA00133D55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47181</c:v>
                </c:pt>
                <c:pt idx="1">
                  <c:v>51237</c:v>
                </c:pt>
                <c:pt idx="2">
                  <c:v>58952</c:v>
                </c:pt>
                <c:pt idx="3">
                  <c:v>48420</c:v>
                </c:pt>
                <c:pt idx="4">
                  <c:v>64080</c:v>
                </c:pt>
              </c:numCache>
            </c:numRef>
          </c:val>
          <c:smooth val="0"/>
          <c:extLst>
            <c:ext xmlns:c16="http://schemas.microsoft.com/office/drawing/2014/chart" uri="{C3380CC4-5D6E-409C-BE32-E72D297353CC}">
              <c16:uniqueId val="{00000001-6AB6-4CD3-9F5A-9BA00133D55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5.35</c:v>
                </c:pt>
                <c:pt idx="1">
                  <c:v>3.4</c:v>
                </c:pt>
                <c:pt idx="2">
                  <c:v>5.57</c:v>
                </c:pt>
                <c:pt idx="3">
                  <c:v>3.31</c:v>
                </c:pt>
                <c:pt idx="4">
                  <c:v>3.31</c:v>
                </c:pt>
              </c:numCache>
            </c:numRef>
          </c:val>
          <c:extLst>
            <c:ext xmlns:c16="http://schemas.microsoft.com/office/drawing/2014/chart" uri="{C3380CC4-5D6E-409C-BE32-E72D297353CC}">
              <c16:uniqueId val="{00000000-4BED-4D70-BD84-D1C0874EE78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26.63</c:v>
                </c:pt>
                <c:pt idx="1">
                  <c:v>29.15</c:v>
                </c:pt>
                <c:pt idx="2">
                  <c:v>24.19</c:v>
                </c:pt>
                <c:pt idx="3">
                  <c:v>20.64</c:v>
                </c:pt>
                <c:pt idx="4">
                  <c:v>21.04</c:v>
                </c:pt>
              </c:numCache>
            </c:numRef>
          </c:val>
          <c:extLst>
            <c:ext xmlns:c16="http://schemas.microsoft.com/office/drawing/2014/chart" uri="{C3380CC4-5D6E-409C-BE32-E72D297353CC}">
              <c16:uniqueId val="{00000001-4BED-4D70-BD84-D1C0874EE78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-2.4500000000000002</c:v>
                </c:pt>
                <c:pt idx="1">
                  <c:v>-3.2</c:v>
                </c:pt>
                <c:pt idx="2">
                  <c:v>-5.34</c:v>
                </c:pt>
                <c:pt idx="3">
                  <c:v>-9.1199999999999992</c:v>
                </c:pt>
                <c:pt idx="4">
                  <c:v>-2.5499999999999998</c:v>
                </c:pt>
              </c:numCache>
            </c:numRef>
          </c:val>
          <c:smooth val="0"/>
          <c:extLst>
            <c:ext xmlns:c16="http://schemas.microsoft.com/office/drawing/2014/chart" uri="{C3380CC4-5D6E-409C-BE32-E72D297353CC}">
              <c16:uniqueId val="{00000002-4BED-4D70-BD84-D1C0874EE78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6E2-4D5A-984F-FB72D984EEC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6E2-4D5A-984F-FB72D984EEC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6E2-4D5A-984F-FB72D984EEC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6E2-4D5A-984F-FB72D984EEC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6E2-4D5A-984F-FB72D984EECC}"/>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6E2-4D5A-984F-FB72D984EECC}"/>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c:v>
                </c:pt>
                <c:pt idx="2">
                  <c:v>#N/A</c:v>
                </c:pt>
                <c:pt idx="3">
                  <c:v>0.37</c:v>
                </c:pt>
                <c:pt idx="4">
                  <c:v>#N/A</c:v>
                </c:pt>
                <c:pt idx="5">
                  <c:v>0.32</c:v>
                </c:pt>
                <c:pt idx="6">
                  <c:v>#N/A</c:v>
                </c:pt>
                <c:pt idx="7">
                  <c:v>0.32</c:v>
                </c:pt>
                <c:pt idx="8">
                  <c:v>#N/A</c:v>
                </c:pt>
                <c:pt idx="9">
                  <c:v>0.22</c:v>
                </c:pt>
              </c:numCache>
            </c:numRef>
          </c:val>
          <c:extLst>
            <c:ext xmlns:c16="http://schemas.microsoft.com/office/drawing/2014/chart" uri="{C3380CC4-5D6E-409C-BE32-E72D297353CC}">
              <c16:uniqueId val="{00000006-36E2-4D5A-984F-FB72D984EECC}"/>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1.52</c:v>
                </c:pt>
                <c:pt idx="2">
                  <c:v>#N/A</c:v>
                </c:pt>
                <c:pt idx="3">
                  <c:v>0.79</c:v>
                </c:pt>
                <c:pt idx="4">
                  <c:v>#N/A</c:v>
                </c:pt>
                <c:pt idx="5">
                  <c:v>0.96</c:v>
                </c:pt>
                <c:pt idx="6">
                  <c:v>#N/A</c:v>
                </c:pt>
                <c:pt idx="7">
                  <c:v>0.55000000000000004</c:v>
                </c:pt>
                <c:pt idx="8">
                  <c:v>#N/A</c:v>
                </c:pt>
                <c:pt idx="9">
                  <c:v>1.17</c:v>
                </c:pt>
              </c:numCache>
            </c:numRef>
          </c:val>
          <c:extLst>
            <c:ext xmlns:c16="http://schemas.microsoft.com/office/drawing/2014/chart" uri="{C3380CC4-5D6E-409C-BE32-E72D297353CC}">
              <c16:uniqueId val="{00000007-36E2-4D5A-984F-FB72D984EECC}"/>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1.8</c:v>
                </c:pt>
                <c:pt idx="2">
                  <c:v>#N/A</c:v>
                </c:pt>
                <c:pt idx="3">
                  <c:v>1.66</c:v>
                </c:pt>
                <c:pt idx="4">
                  <c:v>#N/A</c:v>
                </c:pt>
                <c:pt idx="5">
                  <c:v>1.68</c:v>
                </c:pt>
                <c:pt idx="6">
                  <c:v>#N/A</c:v>
                </c:pt>
                <c:pt idx="7">
                  <c:v>1.19</c:v>
                </c:pt>
                <c:pt idx="8">
                  <c:v>#N/A</c:v>
                </c:pt>
                <c:pt idx="9">
                  <c:v>1.41</c:v>
                </c:pt>
              </c:numCache>
            </c:numRef>
          </c:val>
          <c:extLst>
            <c:ext xmlns:c16="http://schemas.microsoft.com/office/drawing/2014/chart" uri="{C3380CC4-5D6E-409C-BE32-E72D297353CC}">
              <c16:uniqueId val="{00000008-36E2-4D5A-984F-FB72D984EEC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5.34</c:v>
                </c:pt>
                <c:pt idx="2">
                  <c:v>#N/A</c:v>
                </c:pt>
                <c:pt idx="3">
                  <c:v>3.39</c:v>
                </c:pt>
                <c:pt idx="4">
                  <c:v>#N/A</c:v>
                </c:pt>
                <c:pt idx="5">
                  <c:v>5.56</c:v>
                </c:pt>
                <c:pt idx="6">
                  <c:v>#N/A</c:v>
                </c:pt>
                <c:pt idx="7">
                  <c:v>3.3</c:v>
                </c:pt>
                <c:pt idx="8">
                  <c:v>#N/A</c:v>
                </c:pt>
                <c:pt idx="9">
                  <c:v>3.31</c:v>
                </c:pt>
              </c:numCache>
            </c:numRef>
          </c:val>
          <c:extLst>
            <c:ext xmlns:c16="http://schemas.microsoft.com/office/drawing/2014/chart" uri="{C3380CC4-5D6E-409C-BE32-E72D297353CC}">
              <c16:uniqueId val="{00000009-36E2-4D5A-984F-FB72D984EEC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4625</c:v>
                </c:pt>
                <c:pt idx="5">
                  <c:v>4541</c:v>
                </c:pt>
                <c:pt idx="8">
                  <c:v>4068</c:v>
                </c:pt>
                <c:pt idx="11">
                  <c:v>3640</c:v>
                </c:pt>
                <c:pt idx="14">
                  <c:v>2987</c:v>
                </c:pt>
              </c:numCache>
            </c:numRef>
          </c:val>
          <c:extLst>
            <c:ext xmlns:c16="http://schemas.microsoft.com/office/drawing/2014/chart" uri="{C3380CC4-5D6E-409C-BE32-E72D297353CC}">
              <c16:uniqueId val="{00000000-685F-4DF6-A424-B1808552C28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5F-4DF6-A424-B1808552C28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870</c:v>
                </c:pt>
                <c:pt idx="3">
                  <c:v>353</c:v>
                </c:pt>
                <c:pt idx="6">
                  <c:v>441</c:v>
                </c:pt>
                <c:pt idx="9">
                  <c:v>326</c:v>
                </c:pt>
                <c:pt idx="12">
                  <c:v>677</c:v>
                </c:pt>
              </c:numCache>
            </c:numRef>
          </c:val>
          <c:extLst>
            <c:ext xmlns:c16="http://schemas.microsoft.com/office/drawing/2014/chart" uri="{C3380CC4-5D6E-409C-BE32-E72D297353CC}">
              <c16:uniqueId val="{00000002-685F-4DF6-A424-B1808552C28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99</c:v>
                </c:pt>
                <c:pt idx="3">
                  <c:v>96</c:v>
                </c:pt>
                <c:pt idx="6">
                  <c:v>92</c:v>
                </c:pt>
                <c:pt idx="9">
                  <c:v>109</c:v>
                </c:pt>
                <c:pt idx="12">
                  <c:v>172</c:v>
                </c:pt>
              </c:numCache>
            </c:numRef>
          </c:val>
          <c:extLst>
            <c:ext xmlns:c16="http://schemas.microsoft.com/office/drawing/2014/chart" uri="{C3380CC4-5D6E-409C-BE32-E72D297353CC}">
              <c16:uniqueId val="{00000003-685F-4DF6-A424-B1808552C28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85F-4DF6-A424-B1808552C28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360</c:v>
                </c:pt>
                <c:pt idx="3">
                  <c:v>349</c:v>
                </c:pt>
                <c:pt idx="6">
                  <c:v>349</c:v>
                </c:pt>
                <c:pt idx="9">
                  <c:v>349</c:v>
                </c:pt>
                <c:pt idx="12">
                  <c:v>349</c:v>
                </c:pt>
              </c:numCache>
            </c:numRef>
          </c:val>
          <c:extLst>
            <c:ext xmlns:c16="http://schemas.microsoft.com/office/drawing/2014/chart" uri="{C3380CC4-5D6E-409C-BE32-E72D297353CC}">
              <c16:uniqueId val="{00000005-685F-4DF6-A424-B1808552C28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5F-4DF6-A424-B1808552C28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2253</c:v>
                </c:pt>
                <c:pt idx="3">
                  <c:v>2584</c:v>
                </c:pt>
                <c:pt idx="6">
                  <c:v>2249</c:v>
                </c:pt>
                <c:pt idx="9">
                  <c:v>1791</c:v>
                </c:pt>
                <c:pt idx="12">
                  <c:v>1817</c:v>
                </c:pt>
              </c:numCache>
            </c:numRef>
          </c:val>
          <c:extLst>
            <c:ext xmlns:c16="http://schemas.microsoft.com/office/drawing/2014/chart" uri="{C3380CC4-5D6E-409C-BE32-E72D297353CC}">
              <c16:uniqueId val="{00000007-685F-4DF6-A424-B1808552C28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-1043</c:v>
                </c:pt>
                <c:pt idx="2">
                  <c:v>#N/A</c:v>
                </c:pt>
                <c:pt idx="3">
                  <c:v>#N/A</c:v>
                </c:pt>
                <c:pt idx="4">
                  <c:v>-1159</c:v>
                </c:pt>
                <c:pt idx="5">
                  <c:v>#N/A</c:v>
                </c:pt>
                <c:pt idx="6">
                  <c:v>#N/A</c:v>
                </c:pt>
                <c:pt idx="7">
                  <c:v>-937</c:v>
                </c:pt>
                <c:pt idx="8">
                  <c:v>#N/A</c:v>
                </c:pt>
                <c:pt idx="9">
                  <c:v>#N/A</c:v>
                </c:pt>
                <c:pt idx="10">
                  <c:v>-1065</c:v>
                </c:pt>
                <c:pt idx="11">
                  <c:v>#N/A</c:v>
                </c:pt>
                <c:pt idx="12">
                  <c:v>#N/A</c:v>
                </c:pt>
                <c:pt idx="13">
                  <c:v>28</c:v>
                </c:pt>
                <c:pt idx="14">
                  <c:v>#N/A</c:v>
                </c:pt>
              </c:numCache>
            </c:numRef>
          </c:val>
          <c:smooth val="0"/>
          <c:extLst>
            <c:ext xmlns:c16="http://schemas.microsoft.com/office/drawing/2014/chart" uri="{C3380CC4-5D6E-409C-BE32-E72D297353CC}">
              <c16:uniqueId val="{00000008-685F-4DF6-A424-B1808552C28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36954</c:v>
                </c:pt>
                <c:pt idx="5">
                  <c:v>39504</c:v>
                </c:pt>
                <c:pt idx="8">
                  <c:v>37105</c:v>
                </c:pt>
                <c:pt idx="11">
                  <c:v>33476</c:v>
                </c:pt>
                <c:pt idx="14">
                  <c:v>31107</c:v>
                </c:pt>
              </c:numCache>
            </c:numRef>
          </c:val>
          <c:extLst>
            <c:ext xmlns:c16="http://schemas.microsoft.com/office/drawing/2014/chart" uri="{C3380CC4-5D6E-409C-BE32-E72D297353CC}">
              <c16:uniqueId val="{00000000-33A4-4183-A064-0D07BEB93E3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c:v>
                </c:pt>
                <c:pt idx="5">
                  <c:v>2</c:v>
                </c:pt>
                <c:pt idx="8">
                  <c:v>3</c:v>
                </c:pt>
                <c:pt idx="11">
                  <c:v>9</c:v>
                </c:pt>
                <c:pt idx="14">
                  <c:v>0</c:v>
                </c:pt>
              </c:numCache>
            </c:numRef>
          </c:val>
          <c:extLst>
            <c:ext xmlns:c16="http://schemas.microsoft.com/office/drawing/2014/chart" uri="{C3380CC4-5D6E-409C-BE32-E72D297353CC}">
              <c16:uniqueId val="{00000001-33A4-4183-A064-0D07BEB93E3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35871</c:v>
                </c:pt>
                <c:pt idx="5">
                  <c:v>48125</c:v>
                </c:pt>
                <c:pt idx="8">
                  <c:v>54688</c:v>
                </c:pt>
                <c:pt idx="11">
                  <c:v>60659</c:v>
                </c:pt>
                <c:pt idx="14">
                  <c:v>66204</c:v>
                </c:pt>
              </c:numCache>
            </c:numRef>
          </c:val>
          <c:extLst>
            <c:ext xmlns:c16="http://schemas.microsoft.com/office/drawing/2014/chart" uri="{C3380CC4-5D6E-409C-BE32-E72D297353CC}">
              <c16:uniqueId val="{00000002-33A4-4183-A064-0D07BEB93E3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3A4-4183-A064-0D07BEB93E3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3A4-4183-A064-0D07BEB93E3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3A4-4183-A064-0D07BEB93E3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11788</c:v>
                </c:pt>
                <c:pt idx="3">
                  <c:v>12104</c:v>
                </c:pt>
                <c:pt idx="6">
                  <c:v>11350</c:v>
                </c:pt>
                <c:pt idx="9">
                  <c:v>11378</c:v>
                </c:pt>
                <c:pt idx="12">
                  <c:v>10912</c:v>
                </c:pt>
              </c:numCache>
            </c:numRef>
          </c:val>
          <c:extLst>
            <c:ext xmlns:c16="http://schemas.microsoft.com/office/drawing/2014/chart" uri="{C3380CC4-5D6E-409C-BE32-E72D297353CC}">
              <c16:uniqueId val="{00000006-33A4-4183-A064-0D07BEB93E3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1344</c:v>
                </c:pt>
                <c:pt idx="3">
                  <c:v>1505</c:v>
                </c:pt>
                <c:pt idx="6">
                  <c:v>1701</c:v>
                </c:pt>
                <c:pt idx="9">
                  <c:v>1709</c:v>
                </c:pt>
                <c:pt idx="12">
                  <c:v>2084</c:v>
                </c:pt>
              </c:numCache>
            </c:numRef>
          </c:val>
          <c:extLst>
            <c:ext xmlns:c16="http://schemas.microsoft.com/office/drawing/2014/chart" uri="{C3380CC4-5D6E-409C-BE32-E72D297353CC}">
              <c16:uniqueId val="{00000007-33A4-4183-A064-0D07BEB93E3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3A4-4183-A064-0D07BEB93E3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134</c:v>
                </c:pt>
                <c:pt idx="3">
                  <c:v>299</c:v>
                </c:pt>
                <c:pt idx="6">
                  <c:v>339</c:v>
                </c:pt>
                <c:pt idx="9">
                  <c:v>361</c:v>
                </c:pt>
                <c:pt idx="12">
                  <c:v>24</c:v>
                </c:pt>
              </c:numCache>
            </c:numRef>
          </c:val>
          <c:extLst>
            <c:ext xmlns:c16="http://schemas.microsoft.com/office/drawing/2014/chart" uri="{C3380CC4-5D6E-409C-BE32-E72D297353CC}">
              <c16:uniqueId val="{00000009-33A4-4183-A064-0D07BEB93E3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24717</c:v>
                </c:pt>
                <c:pt idx="3">
                  <c:v>22741</c:v>
                </c:pt>
                <c:pt idx="6">
                  <c:v>21050</c:v>
                </c:pt>
                <c:pt idx="9">
                  <c:v>20218</c:v>
                </c:pt>
                <c:pt idx="12">
                  <c:v>20535</c:v>
                </c:pt>
              </c:numCache>
            </c:numRef>
          </c:val>
          <c:extLst>
            <c:ext xmlns:c16="http://schemas.microsoft.com/office/drawing/2014/chart" uri="{C3380CC4-5D6E-409C-BE32-E72D297353CC}">
              <c16:uniqueId val="{0000000A-33A4-4183-A064-0D07BEB93E3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3A4-4183-A064-0D07BEB93E3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18689</c:v>
                </c:pt>
                <c:pt idx="1">
                  <c:v>17035</c:v>
                </c:pt>
                <c:pt idx="2">
                  <c:v>17595</c:v>
                </c:pt>
              </c:numCache>
            </c:numRef>
          </c:val>
          <c:extLst>
            <c:ext xmlns:c16="http://schemas.microsoft.com/office/drawing/2014/chart" uri="{C3380CC4-5D6E-409C-BE32-E72D297353CC}">
              <c16:uniqueId val="{00000000-07BF-4684-841F-E27166D2EB5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97</c:v>
                </c:pt>
                <c:pt idx="1">
                  <c:v>110</c:v>
                </c:pt>
                <c:pt idx="2">
                  <c:v>128</c:v>
                </c:pt>
              </c:numCache>
            </c:numRef>
          </c:val>
          <c:extLst>
            <c:ext xmlns:c16="http://schemas.microsoft.com/office/drawing/2014/chart" uri="{C3380CC4-5D6E-409C-BE32-E72D297353CC}">
              <c16:uniqueId val="{00000001-07BF-4684-841F-E27166D2EB5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28453</c:v>
                </c:pt>
                <c:pt idx="1">
                  <c:v>34725</c:v>
                </c:pt>
                <c:pt idx="2">
                  <c:v>38932</c:v>
                </c:pt>
              </c:numCache>
            </c:numRef>
          </c:val>
          <c:extLst>
            <c:ext xmlns:c16="http://schemas.microsoft.com/office/drawing/2014/chart" uri="{C3380CC4-5D6E-409C-BE32-E72D297353CC}">
              <c16:uniqueId val="{00000002-07BF-4684-841F-E27166D2EB5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令和６年度は、償還が開始となった地方債償還金額が、５年度に償還が終了した金額を上回ったことにより、元利償還金が約</a:t>
          </a:r>
          <a:r>
            <a:rPr kumimoji="1" lang="en-US" altLang="ja-JP" sz="1400">
              <a:solidFill>
                <a:sysClr val="windowText" lastClr="000000"/>
              </a:solidFill>
              <a:latin typeface="ＭＳ ゴシック" pitchFamily="49" charset="-128"/>
              <a:ea typeface="ＭＳ ゴシック" pitchFamily="49" charset="-128"/>
            </a:rPr>
            <a:t>0.3</a:t>
          </a:r>
          <a:r>
            <a:rPr kumimoji="1" lang="ja-JP" altLang="en-US" sz="1400">
              <a:solidFill>
                <a:sysClr val="windowText" lastClr="000000"/>
              </a:solidFill>
              <a:latin typeface="ＭＳ ゴシック" pitchFamily="49" charset="-128"/>
              <a:ea typeface="ＭＳ ゴシック" pitchFamily="49" charset="-128"/>
            </a:rPr>
            <a:t>億円増加となった。</a:t>
          </a:r>
        </a:p>
        <a:p>
          <a:r>
            <a:rPr kumimoji="1" lang="ja-JP" altLang="en-US" sz="1400">
              <a:solidFill>
                <a:sysClr val="windowText" lastClr="000000"/>
              </a:solidFill>
              <a:latin typeface="ＭＳ ゴシック" pitchFamily="49" charset="-128"/>
              <a:ea typeface="ＭＳ ゴシック" pitchFamily="49" charset="-128"/>
            </a:rPr>
            <a:t>また、一部事務組合等地方債への補助・負担金の増などにより、準元利償還金全体では約</a:t>
          </a:r>
          <a:r>
            <a:rPr kumimoji="1" lang="en-US" altLang="ja-JP" sz="1400">
              <a:solidFill>
                <a:sysClr val="windowText" lastClr="000000"/>
              </a:solidFill>
              <a:latin typeface="ＭＳ ゴシック" pitchFamily="49" charset="-128"/>
              <a:ea typeface="ＭＳ ゴシック" pitchFamily="49" charset="-128"/>
            </a:rPr>
            <a:t>4.1</a:t>
          </a:r>
          <a:r>
            <a:rPr kumimoji="1" lang="ja-JP" altLang="en-US" sz="1400">
              <a:solidFill>
                <a:sysClr val="windowText" lastClr="000000"/>
              </a:solidFill>
              <a:latin typeface="ＭＳ ゴシック" pitchFamily="49" charset="-128"/>
              <a:ea typeface="ＭＳ ゴシック" pitchFamily="49" charset="-128"/>
            </a:rPr>
            <a:t>億円の増となったことから、指数は悪化した。</a:t>
          </a:r>
        </a:p>
        <a:p>
          <a:r>
            <a:rPr kumimoji="1" lang="ja-JP" altLang="en-US" sz="1400">
              <a:latin typeface="ＭＳ ゴシック" pitchFamily="49" charset="-128"/>
              <a:ea typeface="ＭＳ ゴシック" pitchFamily="49" charset="-128"/>
            </a:rPr>
            <a:t>今後、学校改築や老朽化施設の改築・改修、市街地再開発事業などの投資的経費のピークが出現する見込みのため、起債と基金をバランスよく活用し、将来世代に過度の負担を残さない計画的な財政運営を継続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銀行債借入翌年度より、許可年限の期間で均等に積み立てているため、いずれの年度においても減債基金積立不足算定額は発生していない。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令和６年度は、新規起債額に比べ元金償還額の方が小さかったため、一般会計等に係る地方債の現在高は増加した。また、退職手当負担見込額については、対象職員の職層の変化により減となっている。</a:t>
          </a:r>
        </a:p>
        <a:p>
          <a:r>
            <a:rPr kumimoji="1" lang="ja-JP" altLang="en-US" sz="1400">
              <a:solidFill>
                <a:sysClr val="windowText" lastClr="000000"/>
              </a:solidFill>
              <a:latin typeface="ＭＳ ゴシック" pitchFamily="49" charset="-128"/>
              <a:ea typeface="ＭＳ ゴシック" pitchFamily="49" charset="-128"/>
            </a:rPr>
            <a:t>充当可能基金は、将来の需要に備え、歳入上振れ分を財政調整基金や特定目定期基金に積み増したため増加した。</a:t>
          </a:r>
        </a:p>
        <a:p>
          <a:r>
            <a:rPr kumimoji="1" lang="ja-JP" altLang="en-US" sz="1400">
              <a:solidFill>
                <a:sysClr val="windowText" lastClr="000000"/>
              </a:solidFill>
              <a:latin typeface="ＭＳ ゴシック" pitchFamily="49" charset="-128"/>
              <a:ea typeface="ＭＳ ゴシック" pitchFamily="49" charset="-128"/>
            </a:rPr>
            <a:t>引き続き、基金</a:t>
          </a:r>
          <a:r>
            <a:rPr kumimoji="1" lang="ja-JP" altLang="en-US" sz="1400">
              <a:latin typeface="ＭＳ ゴシック" pitchFamily="49" charset="-128"/>
              <a:ea typeface="ＭＳ ゴシック" pitchFamily="49" charset="-128"/>
            </a:rPr>
            <a:t>の計画的な積み立てと計画的な区債発行を行い、将来負担が過度なものにならないよう、世代間の公平な負担に留意していく。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東京都豊島区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令和６年度は、前年度以前の国庫支出金返納金や物価高騰への対応、新型コロナウイルス定期予防接種事業などの補正予算の財源の一部に活用するため、財政調整基金を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億円取り崩すなど、基金全体で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億円を取り崩した。一方で、特別区民税などの一般財源歳入が当初予算額を大きく超過したことから、補正予算にて財政調整基金に積み増すなど、前年度決算と合わせて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億円を積み立て、基金全体の残高は前年度比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567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幹歳入は堅調に推移しているが、引き続く物価高騰など今後の社会経済の先行きは不透明である。また、今後、学校をはじめとする老朽化施設の改築・改修、市街地再開発事業の進行、道路や橋りょうなどの大規模なインフラ整備などによる投資的経費のさらなる拡大が見込まれている。このような中、将来の行政需要の変化に的確に対応できる安定的な財政基盤を堅持するため、将来的な負担を考慮に入れたうえで基金と起債をバランスよく活用し、中長期的な視点に立った計画的な財政運営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公共施設再構築基金：公共施設の改築・改修に要する経費及び公共施設又はその用地に係る債務の返済等に充当する。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義務教育施設整備基金：学校施設長寿命化計画に基づく義務教育施設の建替えや大規模改修等に充当する。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池袋駅周辺まちづくり基金：池袋駅周辺の都市基盤施設の整備推進のための財源に充当する。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住宅基金：区営住宅等の大規模改修及び高齢者やファミリー世帯への住み替え家賃助成等に充当する。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道路整備基金：池袋副都心地区の重要な幹線道路の維持保守や大規模経費に充当する。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特定目的基金は、将来の公共施設や学校施設の改築・改修需要を見込み、計画的な積み立てを行うとともに歳入の上振れ分を積み立て、また取崩しを行わないことにより残高が大きく増加した。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や義務教育施設だけでなく、道路や橋りょうといったインフラ関係の老朽化も進んでいるため、投資的経費を中心に多額の経費を要することが見込まれている。これらに着実に対応していくため、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年間の基金計画を作成し、基金の計画的運用に取り組んでいる。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計画的な積み立てと合わせて、歳入環境が改善した場合に基金に積み立てを行い、今後必要な残高を確保していく。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国の給付金事業を始めとする物価高騰への対応、前年度以前の国庫支出金返納などの補正予算の財源の一部に活用するため、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億円の取崩しを行うとともに、歳入環境改善に伴う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億円の積立及び前年度決算剰余金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億円の積立により、令和６年度末残高は前年度比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財政調整基金については、複数年にわたる年度間の財源調整が可能となるよう、標準財政規模の２割を目標に可能な限り積立を行うとともに、取り崩しを最小限に抑えるような財政運営に努めていく。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基金の運用益を積み立てたことにより増となった。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将来の満期一括償還債の償還需要に備え、償還年度までに必要な金額を着実に積み立てる。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294,644
258,284
13.01
154,500,724
149,661,698
2,768,820
83,620,453
15,366,646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年以上ほぼ横ばいで推移しており、直近５か年も同様の傾向である。都区財政調整制度における基準財政収入額と基準財政需要額を基に算出する財政力指数収支の状況に各区とも大きな変化は見られない。</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物価高騰が継続している中、その影響が懸念されるが、今後も横ばいで推移すると考えられる。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77107</xdr:rowOff>
    </xdr:from>
    <xdr:to>
      <xdr:col>23</xdr:col>
      <xdr:colOff>133350</xdr:colOff>
      <xdr:row>42</xdr:row>
      <xdr:rowOff>77107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780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77107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607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169834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9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26307</xdr:rowOff>
    </xdr:from>
    <xdr:to>
      <xdr:col>19</xdr:col>
      <xdr:colOff>184150</xdr:colOff>
      <xdr:row>42</xdr:row>
      <xdr:rowOff>127907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112684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1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令和２年度は、財政調整交付金の減少や人件費の増加などにより経常収支比率が上昇したものの、以降は経常的な歳入の堅調な推移により改善し、令和５年度は</a:t>
          </a:r>
          <a:r>
            <a:rPr kumimoji="1" lang="en-US" altLang="ja-JP" sz="1300">
              <a:latin typeface="ＭＳ Ｐゴシック" panose="020B0600070205080204" pitchFamily="50" charset="-128"/>
              <a:ea typeface="ＭＳ Ｐゴシック" panose="020B0600070205080204" pitchFamily="50" charset="-128"/>
            </a:rPr>
            <a:t>79.6</a:t>
          </a:r>
          <a:r>
            <a:rPr kumimoji="1" lang="ja-JP" altLang="en-US" sz="1300">
              <a:latin typeface="ＭＳ Ｐゴシック" panose="020B0600070205080204" pitchFamily="50" charset="-128"/>
              <a:ea typeface="ＭＳ Ｐゴシック" panose="020B0600070205080204" pitchFamily="50" charset="-128"/>
            </a:rPr>
            <a:t>％となり６年ぶりに</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％を下回った。令和６年度は、地方特例交付金の増などにより経常的一般財源等が増となったが、人件費や物件費の増などによる経常的経費充当一般財源等も増となったことから、前年度比で</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81.7</a:t>
          </a:r>
          <a:r>
            <a:rPr kumimoji="1" lang="ja-JP" altLang="en-US" sz="1300">
              <a:latin typeface="ＭＳ Ｐゴシック" panose="020B0600070205080204" pitchFamily="50" charset="-128"/>
              <a:ea typeface="ＭＳ Ｐゴシック" panose="020B0600070205080204" pitchFamily="50" charset="-128"/>
            </a:rPr>
            <a:t>％となった。本区においては類似団体平均より高い数値で推移しており、今後も社会情勢や行政需要の変化に対応可能な財政構造の弾力性を引き続き確保していく。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44196</xdr:rowOff>
    </xdr:from>
    <xdr:to>
      <xdr:col>23</xdr:col>
      <xdr:colOff>133350</xdr:colOff>
      <xdr:row>64</xdr:row>
      <xdr:rowOff>145542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16996"/>
          <a:ext cx="8382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89679</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19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44196</xdr:rowOff>
    </xdr:from>
    <xdr:to>
      <xdr:col>19</xdr:col>
      <xdr:colOff>133350</xdr:colOff>
      <xdr:row>64</xdr:row>
      <xdr:rowOff>92456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1699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92456</xdr:rowOff>
    </xdr:from>
    <xdr:to>
      <xdr:col>15</xdr:col>
      <xdr:colOff>82550</xdr:colOff>
      <xdr:row>64</xdr:row>
      <xdr:rowOff>121412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6525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121412</xdr:rowOff>
    </xdr:from>
    <xdr:to>
      <xdr:col>11</xdr:col>
      <xdr:colOff>31750</xdr:colOff>
      <xdr:row>66</xdr:row>
      <xdr:rowOff>5334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094212"/>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54373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94742</xdr:rowOff>
    </xdr:from>
    <xdr:to>
      <xdr:col>23</xdr:col>
      <xdr:colOff>184150</xdr:colOff>
      <xdr:row>65</xdr:row>
      <xdr:rowOff>24892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162069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63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164846</xdr:rowOff>
    </xdr:from>
    <xdr:to>
      <xdr:col>19</xdr:col>
      <xdr:colOff>184150</xdr:colOff>
      <xdr:row>64</xdr:row>
      <xdr:rowOff>94996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79773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5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41656</xdr:rowOff>
    </xdr:from>
    <xdr:to>
      <xdr:col>15</xdr:col>
      <xdr:colOff>133350</xdr:colOff>
      <xdr:row>64</xdr:row>
      <xdr:rowOff>143256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128033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0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70612</xdr:rowOff>
    </xdr:from>
    <xdr:to>
      <xdr:col>11</xdr:col>
      <xdr:colOff>82550</xdr:colOff>
      <xdr:row>65</xdr:row>
      <xdr:rowOff>762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156989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125984</xdr:rowOff>
    </xdr:from>
    <xdr:to>
      <xdr:col>7</xdr:col>
      <xdr:colOff>31750</xdr:colOff>
      <xdr:row>66</xdr:row>
      <xdr:rowOff>56134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7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40911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35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[178,422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令和６年度は、定年退職に係る退職手当のほか、会計年度任用職員の人員増や勤勉手当支給開始などによる報酬増などによる人件費の増や、予防接種事業経費の増などによる物件費の増により、前年度に</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万円を下回ったものの、再び</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万円台となった。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今後も、職員数の増や給与改定に伴う職員給の増などによる人件費増や、物価高騰による物件費の増により、年々増加することが見込まれるため、注視していく必要がある。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16546</xdr:rowOff>
    </xdr:from>
    <xdr:to>
      <xdr:col>23</xdr:col>
      <xdr:colOff>133350</xdr:colOff>
      <xdr:row>82</xdr:row>
      <xdr:rowOff>57153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75446"/>
          <a:ext cx="838200" cy="4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16546</xdr:rowOff>
    </xdr:from>
    <xdr:to>
      <xdr:col>19</xdr:col>
      <xdr:colOff>133350</xdr:colOff>
      <xdr:row>82</xdr:row>
      <xdr:rowOff>53913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075446"/>
          <a:ext cx="889000" cy="3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53663</xdr:rowOff>
    </xdr:from>
    <xdr:to>
      <xdr:col>15</xdr:col>
      <xdr:colOff>82550</xdr:colOff>
      <xdr:row>82</xdr:row>
      <xdr:rowOff>53913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12563"/>
          <a:ext cx="889000" cy="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163681</xdr:rowOff>
    </xdr:from>
    <xdr:to>
      <xdr:col>11</xdr:col>
      <xdr:colOff>31750</xdr:colOff>
      <xdr:row>82</xdr:row>
      <xdr:rowOff>53663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51131"/>
          <a:ext cx="889000" cy="6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6353</xdr:rowOff>
    </xdr:from>
    <xdr:to>
      <xdr:col>23</xdr:col>
      <xdr:colOff>184150</xdr:colOff>
      <xdr:row>82</xdr:row>
      <xdr:rowOff>107953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6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149880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37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137196</xdr:rowOff>
    </xdr:from>
    <xdr:to>
      <xdr:col>19</xdr:col>
      <xdr:colOff>184150</xdr:colOff>
      <xdr:row>82</xdr:row>
      <xdr:rowOff>67346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2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52123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11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3113</xdr:rowOff>
    </xdr:from>
    <xdr:to>
      <xdr:col>15</xdr:col>
      <xdr:colOff>133350</xdr:colOff>
      <xdr:row>82</xdr:row>
      <xdr:rowOff>104713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6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89490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4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2863</xdr:rowOff>
    </xdr:from>
    <xdr:to>
      <xdr:col>11</xdr:col>
      <xdr:colOff>82550</xdr:colOff>
      <xdr:row>82</xdr:row>
      <xdr:rowOff>104463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6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89240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48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112881</xdr:rowOff>
    </xdr:from>
    <xdr:to>
      <xdr:col>7</xdr:col>
      <xdr:colOff>31750</xdr:colOff>
      <xdr:row>82</xdr:row>
      <xdr:rowOff>43031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0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27808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8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令和６年度のラスパイレス指数は、前年度と同指数の</a:t>
          </a:r>
          <a:r>
            <a:rPr kumimoji="1" lang="en-US" altLang="ja-JP" sz="1300">
              <a:latin typeface="ＭＳ Ｐゴシック" panose="020B0600070205080204" pitchFamily="50" charset="-128"/>
              <a:ea typeface="ＭＳ Ｐゴシック" panose="020B0600070205080204" pitchFamily="50" charset="-128"/>
            </a:rPr>
            <a:t>98.2</a:t>
          </a:r>
          <a:r>
            <a:rPr kumimoji="1" lang="ja-JP" altLang="en-US" sz="1300">
              <a:latin typeface="ＭＳ Ｐゴシック" panose="020B0600070205080204" pitchFamily="50" charset="-128"/>
              <a:ea typeface="ＭＳ Ｐゴシック" panose="020B0600070205080204" pitchFamily="50" charset="-128"/>
            </a:rPr>
            <a:t>であり、全国市平均の</a:t>
          </a:r>
          <a:r>
            <a:rPr kumimoji="1" lang="en-US" altLang="ja-JP" sz="1300">
              <a:latin typeface="ＭＳ Ｐゴシック" panose="020B0600070205080204" pitchFamily="50" charset="-128"/>
              <a:ea typeface="ＭＳ Ｐゴシック" panose="020B0600070205080204" pitchFamily="50" charset="-128"/>
            </a:rPr>
            <a:t>98.6</a:t>
          </a:r>
          <a:r>
            <a:rPr kumimoji="1" lang="ja-JP" altLang="en-US" sz="1300">
              <a:latin typeface="ＭＳ Ｐゴシック" panose="020B0600070205080204" pitchFamily="50" charset="-128"/>
              <a:ea typeface="ＭＳ Ｐゴシック" panose="020B0600070205080204" pitchFamily="50" charset="-128"/>
            </a:rPr>
            <a:t>、類似団体平均</a:t>
          </a:r>
          <a:r>
            <a:rPr kumimoji="1" lang="en-US" altLang="ja-JP" sz="1300">
              <a:latin typeface="ＭＳ Ｐゴシック" panose="020B0600070205080204" pitchFamily="50" charset="-128"/>
              <a:ea typeface="ＭＳ Ｐゴシック" panose="020B0600070205080204" pitchFamily="50" charset="-128"/>
            </a:rPr>
            <a:t>98.4</a:t>
          </a:r>
          <a:r>
            <a:rPr kumimoji="1" lang="ja-JP" altLang="en-US" sz="1300">
              <a:latin typeface="ＭＳ Ｐゴシック" panose="020B0600070205080204" pitchFamily="50" charset="-128"/>
              <a:ea typeface="ＭＳ Ｐゴシック" panose="020B0600070205080204" pitchFamily="50" charset="-128"/>
            </a:rPr>
            <a:t>より下回っている。職員の平均年齢が令和４年度</a:t>
          </a:r>
          <a:r>
            <a:rPr kumimoji="1" lang="en-US" altLang="ja-JP" sz="1300">
              <a:latin typeface="ＭＳ Ｐゴシック" panose="020B0600070205080204" pitchFamily="50" charset="-128"/>
              <a:ea typeface="ＭＳ Ｐゴシック" panose="020B0600070205080204" pitchFamily="50" charset="-128"/>
            </a:rPr>
            <a:t>42.6</a:t>
          </a:r>
          <a:r>
            <a:rPr kumimoji="1" lang="ja-JP" altLang="en-US" sz="1300">
              <a:latin typeface="ＭＳ Ｐゴシック" panose="020B0600070205080204" pitchFamily="50" charset="-128"/>
              <a:ea typeface="ＭＳ Ｐゴシック" panose="020B0600070205080204" pitchFamily="50" charset="-128"/>
            </a:rPr>
            <a:t>歳、５年度</a:t>
          </a:r>
          <a:r>
            <a:rPr kumimoji="1" lang="en-US" altLang="ja-JP" sz="1300">
              <a:latin typeface="ＭＳ Ｐゴシック" panose="020B0600070205080204" pitchFamily="50" charset="-128"/>
              <a:ea typeface="ＭＳ Ｐゴシック" panose="020B0600070205080204" pitchFamily="50" charset="-128"/>
            </a:rPr>
            <a:t>42.4</a:t>
          </a:r>
          <a:r>
            <a:rPr kumimoji="1" lang="ja-JP" altLang="en-US" sz="1300">
              <a:latin typeface="ＭＳ Ｐゴシック" panose="020B0600070205080204" pitchFamily="50" charset="-128"/>
              <a:ea typeface="ＭＳ Ｐゴシック" panose="020B0600070205080204" pitchFamily="50" charset="-128"/>
            </a:rPr>
            <a:t>歳、６年度</a:t>
          </a:r>
          <a:r>
            <a:rPr kumimoji="1" lang="en-US" altLang="ja-JP" sz="1300">
              <a:latin typeface="ＭＳ Ｐゴシック" panose="020B0600070205080204" pitchFamily="50" charset="-128"/>
              <a:ea typeface="ＭＳ Ｐゴシック" panose="020B0600070205080204" pitchFamily="50" charset="-128"/>
            </a:rPr>
            <a:t>40.4</a:t>
          </a:r>
          <a:r>
            <a:rPr kumimoji="1" lang="ja-JP" altLang="en-US" sz="1300">
              <a:latin typeface="ＭＳ Ｐゴシック" panose="020B0600070205080204" pitchFamily="50" charset="-128"/>
              <a:ea typeface="ＭＳ Ｐゴシック" panose="020B0600070205080204" pitchFamily="50" charset="-128"/>
            </a:rPr>
            <a:t>歳と低下傾向にあり、職員の新陳代謝が進んでいることによるものと考えられる。</a:t>
          </a:r>
        </a:p>
        <a:p>
          <a:r>
            <a:rPr kumimoji="1" lang="ja-JP" altLang="en-US" sz="1300">
              <a:latin typeface="ＭＳ Ｐゴシック" panose="020B0600070205080204" pitchFamily="50" charset="-128"/>
              <a:ea typeface="ＭＳ Ｐゴシック" panose="020B0600070205080204" pitchFamily="50" charset="-128"/>
            </a:rPr>
            <a:t>　今後も職員の新陳代謝が進むことが見込まれるが、給与勧告の動向や定年延長の影響も踏まえ、中長期的視点で給与水準の適正化に努めていく。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99786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015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135164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85</xdr:row>
      <xdr:rowOff>135164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705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85</xdr:row>
      <xdr:rowOff>66221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705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５年度から７次にわたる定員適正化計画により職員定数の適正化に取り組み、職員数を大幅に削減してきたが、児童相談所の開設など新たな行政需要への対応などから、令和元年度以降、職員数は増加に転じている。令和６年度も、育児休業職員の代替措置の拡大や定年年齢の引上げにより職員数が増加した。今後も職員数の増加が想定されるが、人件費の増は財政硬直化の要因にもなることから、将来的に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の推進や人材育成による組織生産性の向上などにより、職員数の増加を前提としない新たな定員管理への移行を図っていく。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54126</xdr:rowOff>
    </xdr:from>
    <xdr:to>
      <xdr:col>81</xdr:col>
      <xdr:colOff>44450</xdr:colOff>
      <xdr:row>60</xdr:row>
      <xdr:rowOff>75958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341126"/>
          <a:ext cx="8382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54126</xdr:rowOff>
    </xdr:from>
    <xdr:to>
      <xdr:col>77</xdr:col>
      <xdr:colOff>44450</xdr:colOff>
      <xdr:row>60</xdr:row>
      <xdr:rowOff>62170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34112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62170</xdr:rowOff>
    </xdr:from>
    <xdr:to>
      <xdr:col>72</xdr:col>
      <xdr:colOff>203200</xdr:colOff>
      <xdr:row>60</xdr:row>
      <xdr:rowOff>75958</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349170"/>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65617</xdr:rowOff>
    </xdr:from>
    <xdr:to>
      <xdr:col>68</xdr:col>
      <xdr:colOff>152400</xdr:colOff>
      <xdr:row>60</xdr:row>
      <xdr:rowOff>75958</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352617"/>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25158</xdr:rowOff>
    </xdr:from>
    <xdr:to>
      <xdr:col>81</xdr:col>
      <xdr:colOff>95250</xdr:colOff>
      <xdr:row>60</xdr:row>
      <xdr:rowOff>126758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168685</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84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3326</xdr:rowOff>
    </xdr:from>
    <xdr:to>
      <xdr:col>77</xdr:col>
      <xdr:colOff>95250</xdr:colOff>
      <xdr:row>60</xdr:row>
      <xdr:rowOff>104926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89703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376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11370</xdr:rowOff>
    </xdr:from>
    <xdr:to>
      <xdr:col>73</xdr:col>
      <xdr:colOff>44450</xdr:colOff>
      <xdr:row>60</xdr:row>
      <xdr:rowOff>112970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9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97747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38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25158</xdr:rowOff>
    </xdr:from>
    <xdr:to>
      <xdr:col>68</xdr:col>
      <xdr:colOff>203200</xdr:colOff>
      <xdr:row>60</xdr:row>
      <xdr:rowOff>126758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111535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9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14817</xdr:rowOff>
    </xdr:from>
    <xdr:to>
      <xdr:col>64</xdr:col>
      <xdr:colOff>152400</xdr:colOff>
      <xdr:row>60</xdr:row>
      <xdr:rowOff>116417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101194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8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指数についてはプラスに近づいているものの、依然としてマイナスとなっている。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令和６年度単年度の実質公債費比率は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％と令和５年度の単年度の実質公債費比率△</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％より悪化となった。本指標は直近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か年平均で求めるものであることから、指標は△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指標悪化の要因として、分子となる公債費充当一般財源等額は、６年度より償還が開始となった地方債償還金額が５年度に償還が終了した金額を上回ったことなどがある。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16933</xdr:rowOff>
    </xdr:from>
    <xdr:to>
      <xdr:col>81</xdr:col>
      <xdr:colOff>44450</xdr:colOff>
      <xdr:row>39</xdr:row>
      <xdr:rowOff>137583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6703483"/>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16933</xdr:rowOff>
    </xdr:from>
    <xdr:to>
      <xdr:col>77</xdr:col>
      <xdr:colOff>44450</xdr:colOff>
      <xdr:row>39</xdr:row>
      <xdr:rowOff>16933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5290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168275</xdr:rowOff>
    </xdr:from>
    <xdr:to>
      <xdr:col>72</xdr:col>
      <xdr:colOff>203200</xdr:colOff>
      <xdr:row>39</xdr:row>
      <xdr:rowOff>16933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4401800" y="66833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128058</xdr:rowOff>
    </xdr:from>
    <xdr:to>
      <xdr:col>68</xdr:col>
      <xdr:colOff>152400</xdr:colOff>
      <xdr:row>38</xdr:row>
      <xdr:rowOff>168275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3512800" y="66431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58860</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6745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137583</xdr:rowOff>
    </xdr:from>
    <xdr:to>
      <xdr:col>77</xdr:col>
      <xdr:colOff>95250</xdr:colOff>
      <xdr:row>39</xdr:row>
      <xdr:rowOff>67733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52510</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6739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137583</xdr:rowOff>
    </xdr:from>
    <xdr:to>
      <xdr:col>73</xdr:col>
      <xdr:colOff>44450</xdr:colOff>
      <xdr:row>39</xdr:row>
      <xdr:rowOff>67733</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117475</xdr:rowOff>
    </xdr:from>
    <xdr:to>
      <xdr:col>68</xdr:col>
      <xdr:colOff>203200</xdr:colOff>
      <xdr:row>39</xdr:row>
      <xdr:rowOff>47625</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77258</xdr:rowOff>
    </xdr:from>
    <xdr:to>
      <xdr:col>64</xdr:col>
      <xdr:colOff>152400</xdr:colOff>
      <xdr:row>39</xdr:row>
      <xdr:rowOff>7408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65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163635</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667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新規の起債を必要最小限に抑制しつつ、減債基金に積み立てを行うなど計画的に償還を進めており、本指標は平成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年度から一貫して０％となっている。</a:t>
          </a:r>
        </a:p>
        <a:p>
          <a:r>
            <a:rPr kumimoji="1" lang="ja-JP" altLang="en-US" sz="1300">
              <a:latin typeface="ＭＳ Ｐゴシック" panose="020B0600070205080204" pitchFamily="50" charset="-128"/>
              <a:ea typeface="ＭＳ Ｐゴシック" panose="020B0600070205080204" pitchFamily="50" charset="-128"/>
            </a:rPr>
            <a:t>今後も将来世代の負担が過度なものにならないよう、計画的な起債の発行と償還を進めていく。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294,644
258,284
13.01
154,500,724
149,661,698
2,768,820
83,620,453
15,366,646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令和２年度は会計年度任用職員制度が導入された。令和２年度以降、数値は低下傾向にあったが、令和６年度は、定年の段階的引き上げによる退職手当の増などにより、増加に転じた。</a:t>
          </a:r>
        </a:p>
        <a:p>
          <a:r>
            <a:rPr kumimoji="1" lang="ja-JP" altLang="en-US" sz="1300">
              <a:latin typeface="ＭＳ Ｐゴシック" panose="020B0600070205080204" pitchFamily="50" charset="-128"/>
              <a:ea typeface="ＭＳ Ｐゴシック" panose="020B0600070205080204" pitchFamily="50" charset="-128"/>
            </a:rPr>
            <a:t>　今後も、職員数の増や給与改定に伴う職員給の増などにより年々増加することが見込まれるため、引き続き注視していく必要がある。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165100</xdr:rowOff>
    </xdr:from>
    <xdr:to>
      <xdr:col>24</xdr:col>
      <xdr:colOff>25400</xdr:colOff>
      <xdr:row>39</xdr:row>
      <xdr:rowOff>41275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508750"/>
          <a:ext cx="8382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165100</xdr:rowOff>
    </xdr:from>
    <xdr:to>
      <xdr:col>19</xdr:col>
      <xdr:colOff>187325</xdr:colOff>
      <xdr:row>38</xdr:row>
      <xdr:rowOff>155575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508750"/>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155575</xdr:rowOff>
    </xdr:from>
    <xdr:to>
      <xdr:col>15</xdr:col>
      <xdr:colOff>98425</xdr:colOff>
      <xdr:row>39</xdr:row>
      <xdr:rowOff>69850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6706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69850</xdr:rowOff>
    </xdr:from>
    <xdr:to>
      <xdr:col>11</xdr:col>
      <xdr:colOff>9525</xdr:colOff>
      <xdr:row>40</xdr:row>
      <xdr:rowOff>117475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756400"/>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161925</xdr:rowOff>
    </xdr:from>
    <xdr:to>
      <xdr:col>24</xdr:col>
      <xdr:colOff>76200</xdr:colOff>
      <xdr:row>39</xdr:row>
      <xdr:rowOff>92075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67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134002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649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114300</xdr:rowOff>
    </xdr:from>
    <xdr:to>
      <xdr:col>20</xdr:col>
      <xdr:colOff>38100</xdr:colOff>
      <xdr:row>38</xdr:row>
      <xdr:rowOff>44450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29227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54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104775</xdr:rowOff>
    </xdr:from>
    <xdr:to>
      <xdr:col>15</xdr:col>
      <xdr:colOff>149225</xdr:colOff>
      <xdr:row>39</xdr:row>
      <xdr:rowOff>34925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61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19702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70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19050</xdr:rowOff>
    </xdr:from>
    <xdr:to>
      <xdr:col>11</xdr:col>
      <xdr:colOff>60325</xdr:colOff>
      <xdr:row>39</xdr:row>
      <xdr:rowOff>120650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105427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66675</xdr:rowOff>
    </xdr:from>
    <xdr:to>
      <xdr:col>6</xdr:col>
      <xdr:colOff>171450</xdr:colOff>
      <xdr:row>40</xdr:row>
      <xdr:rowOff>168275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92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153052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7011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物件費は、令和６年度は予防接種事業経費の増などにより増となったが、類似団体の平均とほぼ一致している。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委託料をはじめとする物件費は、人件費や物価高騰に伴い今後増加傾向で推移すると見込まれるため、人件費や扶助費と同様、物件費についても引き続き注視が必要である。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143329</xdr:rowOff>
    </xdr:from>
    <xdr:to>
      <xdr:col>82</xdr:col>
      <xdr:colOff>107950</xdr:colOff>
      <xdr:row>15</xdr:row>
      <xdr:rowOff>86179</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54362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29029</xdr:rowOff>
    </xdr:from>
    <xdr:to>
      <xdr:col>78</xdr:col>
      <xdr:colOff>69850</xdr:colOff>
      <xdr:row>14</xdr:row>
      <xdr:rowOff>143329</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42932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167821</xdr:rowOff>
    </xdr:from>
    <xdr:to>
      <xdr:col>73</xdr:col>
      <xdr:colOff>180975</xdr:colOff>
      <xdr:row>14</xdr:row>
      <xdr:rowOff>29029</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3966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167821</xdr:rowOff>
    </xdr:from>
    <xdr:to>
      <xdr:col>69</xdr:col>
      <xdr:colOff>92075</xdr:colOff>
      <xdr:row>14</xdr:row>
      <xdr:rowOff>127000</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39667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35379</xdr:rowOff>
    </xdr:from>
    <xdr:to>
      <xdr:col>82</xdr:col>
      <xdr:colOff>158750</xdr:colOff>
      <xdr:row>15</xdr:row>
      <xdr:rowOff>136979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7456</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579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92529</xdr:rowOff>
    </xdr:from>
    <xdr:to>
      <xdr:col>78</xdr:col>
      <xdr:colOff>120650</xdr:colOff>
      <xdr:row>15</xdr:row>
      <xdr:rowOff>22679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49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149679</xdr:rowOff>
    </xdr:from>
    <xdr:to>
      <xdr:col>74</xdr:col>
      <xdr:colOff>31750</xdr:colOff>
      <xdr:row>14</xdr:row>
      <xdr:rowOff>79829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90006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117021</xdr:rowOff>
    </xdr:from>
    <xdr:to>
      <xdr:col>69</xdr:col>
      <xdr:colOff>142875</xdr:colOff>
      <xdr:row>14</xdr:row>
      <xdr:rowOff>47171</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76200</xdr:rowOff>
    </xdr:from>
    <xdr:to>
      <xdr:col>65</xdr:col>
      <xdr:colOff>53975</xdr:colOff>
      <xdr:row>15</xdr:row>
      <xdr:rowOff>6350</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162577</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令和６年度の数値は前年から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４ポイント減少した。国の物価高騰対策として実施した給付金支給が令和５年度で概ね完了したことが主な減の要因である。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扶助費は性質別歳出の中で最も高い割合を占めており、経常的な扶助費の額は漸増傾向にあるため、引き続き注視が必要である。</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69850</xdr:rowOff>
    </xdr:from>
    <xdr:to>
      <xdr:col>24</xdr:col>
      <xdr:colOff>25400</xdr:colOff>
      <xdr:row>57</xdr:row>
      <xdr:rowOff>113393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98425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37193</xdr:rowOff>
    </xdr:from>
    <xdr:to>
      <xdr:col>19</xdr:col>
      <xdr:colOff>187325</xdr:colOff>
      <xdr:row>57</xdr:row>
      <xdr:rowOff>113393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98098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110672</xdr:rowOff>
    </xdr:from>
    <xdr:to>
      <xdr:col>15</xdr:col>
      <xdr:colOff>98425</xdr:colOff>
      <xdr:row>57</xdr:row>
      <xdr:rowOff>37193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2209800" y="97118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110672</xdr:rowOff>
    </xdr:from>
    <xdr:to>
      <xdr:col>11</xdr:col>
      <xdr:colOff>9525</xdr:colOff>
      <xdr:row>57</xdr:row>
      <xdr:rowOff>156935</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711872"/>
          <a:ext cx="889000" cy="21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35577</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62593</xdr:rowOff>
    </xdr:from>
    <xdr:to>
      <xdr:col>20</xdr:col>
      <xdr:colOff>38100</xdr:colOff>
      <xdr:row>57</xdr:row>
      <xdr:rowOff>164193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2920</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960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157843</xdr:rowOff>
    </xdr:from>
    <xdr:to>
      <xdr:col>15</xdr:col>
      <xdr:colOff>149225</xdr:colOff>
      <xdr:row>57</xdr:row>
      <xdr:rowOff>87993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98170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59872</xdr:rowOff>
    </xdr:from>
    <xdr:to>
      <xdr:col>11</xdr:col>
      <xdr:colOff>60325</xdr:colOff>
      <xdr:row>56</xdr:row>
      <xdr:rowOff>161472</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199</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106135</xdr:rowOff>
    </xdr:from>
    <xdr:to>
      <xdr:col>6</xdr:col>
      <xdr:colOff>171450</xdr:colOff>
      <xdr:row>58</xdr:row>
      <xdr:rowOff>36285</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46462</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その他には特別会計繰出金や積立金が含まれるため、年度によって変動があるが、類似団体の平均値とほぼ同様の傾向となっている。</a:t>
          </a:r>
        </a:p>
        <a:p>
          <a:r>
            <a:rPr kumimoji="1" lang="ja-JP" altLang="en-US" sz="1300">
              <a:latin typeface="ＭＳ Ｐゴシック" panose="020B0600070205080204" pitchFamily="50" charset="-128"/>
              <a:ea typeface="ＭＳ Ｐゴシック" panose="020B0600070205080204" pitchFamily="50" charset="-128"/>
            </a:rPr>
            <a:t>　令和６年度の主な増要因は、医療給付費の増などに伴う国民健康保険事業会計への繰出金の増や被保険者数の増に伴う後期高齢者医療事業会計への繰出金の増などである。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59</xdr:row>
      <xdr:rowOff>107950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1854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59</xdr:row>
      <xdr:rowOff>127000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101854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127000</xdr:rowOff>
    </xdr:from>
    <xdr:to>
      <xdr:col>73</xdr:col>
      <xdr:colOff>180975</xdr:colOff>
      <xdr:row>59</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146050</xdr:rowOff>
    </xdr:from>
    <xdr:to>
      <xdr:col>69</xdr:col>
      <xdr:colOff>92075</xdr:colOff>
      <xdr:row>60</xdr:row>
      <xdr:rowOff>146050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2616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76200</xdr:rowOff>
    </xdr:from>
    <xdr:to>
      <xdr:col>74</xdr:col>
      <xdr:colOff>31750</xdr:colOff>
      <xdr:row>60</xdr:row>
      <xdr:rowOff>6350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162577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95250</xdr:rowOff>
    </xdr:from>
    <xdr:to>
      <xdr:col>69</xdr:col>
      <xdr:colOff>142875</xdr:colOff>
      <xdr:row>60</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95250</xdr:rowOff>
    </xdr:from>
    <xdr:to>
      <xdr:col>65</xdr:col>
      <xdr:colOff>53975</xdr:colOff>
      <xdr:row>61</xdr:row>
      <xdr:rowOff>25400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10177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は、新型コロナウイルスワクチン関連の国庫支出金返納金の増や区立小中学校の給食費無償化の実施により補助費が増となったが、令和６年度は新型コロナウイルスワクチン関連の国庫支出金返納金が大幅に減少したことなどにより補助費は減となった。</a:t>
          </a:r>
        </a:p>
        <a:p>
          <a:r>
            <a:rPr kumimoji="1" lang="ja-JP" altLang="en-US" sz="1300">
              <a:latin typeface="ＭＳ Ｐゴシック" panose="020B0600070205080204" pitchFamily="50" charset="-128"/>
              <a:ea typeface="ＭＳ Ｐゴシック" panose="020B0600070205080204" pitchFamily="50" charset="-128"/>
            </a:rPr>
            <a:t>　本区は類似団体の平均よりやや高い数値で推移してきたが、令和６年度はほぼ同値となっている。</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81280</xdr:rowOff>
    </xdr:from>
    <xdr:to>
      <xdr:col>82</xdr:col>
      <xdr:colOff>107950</xdr:colOff>
      <xdr:row>35</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59105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xdr:rowOff>
    </xdr:from>
    <xdr:to>
      <xdr:col>78</xdr:col>
      <xdr:colOff>69850</xdr:colOff>
      <xdr:row>35</xdr:row>
      <xdr:rowOff>69850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002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24130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893800" y="6002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xdr:rowOff>
    </xdr:from>
    <xdr:to>
      <xdr:col>69</xdr:col>
      <xdr:colOff>92075</xdr:colOff>
      <xdr:row>35</xdr:row>
      <xdr:rowOff>24130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58420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30480</xdr:rowOff>
    </xdr:from>
    <xdr:to>
      <xdr:col>82</xdr:col>
      <xdr:colOff>158750</xdr:colOff>
      <xdr:row>34</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47007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105427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10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36847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59707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60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133350</xdr:rowOff>
    </xdr:from>
    <xdr:to>
      <xdr:col>65</xdr:col>
      <xdr:colOff>53975</xdr:colOff>
      <xdr:row>34</xdr:row>
      <xdr:rowOff>63500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73677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元年以降は概ね横ばいで推移しているが、類似団体の平均より高い数値となっている。将来財政硬直化を招かないよう、中長期的視点で世代間の公平な負担を図るため、今後も基金とともに起債を有効に活用していく。</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69850</xdr:rowOff>
    </xdr:from>
    <xdr:to>
      <xdr:col>24</xdr:col>
      <xdr:colOff>25400</xdr:colOff>
      <xdr:row>76</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3100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69850</xdr:rowOff>
    </xdr:from>
    <xdr:to>
      <xdr:col>19</xdr:col>
      <xdr:colOff>187325</xdr:colOff>
      <xdr:row>77</xdr:row>
      <xdr:rowOff>31750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1000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31750</xdr:rowOff>
    </xdr:from>
    <xdr:to>
      <xdr:col>15</xdr:col>
      <xdr:colOff>98425</xdr:colOff>
      <xdr:row>77</xdr:row>
      <xdr:rowOff>146050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233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50800</xdr:rowOff>
    </xdr:from>
    <xdr:to>
      <xdr:col>11</xdr:col>
      <xdr:colOff>9525</xdr:colOff>
      <xdr:row>77</xdr:row>
      <xdr:rowOff>146050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32524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19050</xdr:rowOff>
    </xdr:from>
    <xdr:to>
      <xdr:col>24</xdr:col>
      <xdr:colOff>76200</xdr:colOff>
      <xdr:row>76</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162577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0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19050</xdr:rowOff>
    </xdr:from>
    <xdr:to>
      <xdr:col>20</xdr:col>
      <xdr:colOff>38100</xdr:colOff>
      <xdr:row>76</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105427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135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152400</xdr:rowOff>
    </xdr:from>
    <xdr:to>
      <xdr:col>15</xdr:col>
      <xdr:colOff>149225</xdr:colOff>
      <xdr:row>77</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67327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95250</xdr:rowOff>
    </xdr:from>
    <xdr:to>
      <xdr:col>11</xdr:col>
      <xdr:colOff>60325</xdr:colOff>
      <xdr:row>78</xdr:row>
      <xdr:rowOff>25400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年度は、コロナ禍における経常的歳入の減や会計年度任用職員制度開始に伴う人件費の増などにより数値が増加した。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年度以降は経常的歳入の回復などにより、数値は改善してきていたが、令和６年度は人件費や物件費の増により増加に転じた。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今後も、人件費や物価高騰などによる増加が見込まれるため、動向を注視していく。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79</xdr:row>
      <xdr:rowOff>1270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3858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xdr:rowOff>
    </xdr:from>
    <xdr:to>
      <xdr:col>78</xdr:col>
      <xdr:colOff>69850</xdr:colOff>
      <xdr:row>78</xdr:row>
      <xdr:rowOff>35561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4782800" y="133858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35561</xdr:rowOff>
    </xdr:from>
    <xdr:to>
      <xdr:col>73</xdr:col>
      <xdr:colOff>180975</xdr:colOff>
      <xdr:row>78</xdr:row>
      <xdr:rowOff>35561</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893800" y="13408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35561</xdr:rowOff>
    </xdr:from>
    <xdr:to>
      <xdr:col>69</xdr:col>
      <xdr:colOff>92075</xdr:colOff>
      <xdr:row>80</xdr:row>
      <xdr:rowOff>88900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408661"/>
          <a:ext cx="889000" cy="39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156211</xdr:rowOff>
    </xdr:from>
    <xdr:to>
      <xdr:col>74</xdr:col>
      <xdr:colOff>31750</xdr:colOff>
      <xdr:row>78</xdr:row>
      <xdr:rowOff>86361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71138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156211</xdr:rowOff>
    </xdr:from>
    <xdr:to>
      <xdr:col>69</xdr:col>
      <xdr:colOff>142875</xdr:colOff>
      <xdr:row>78</xdr:row>
      <xdr:rowOff>86361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71138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38100</xdr:rowOff>
    </xdr:from>
    <xdr:to>
      <xdr:col>65</xdr:col>
      <xdr:colOff>53975</xdr:colOff>
      <xdr:row>80</xdr:row>
      <xdr:rowOff>139700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124477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13821</xdr:rowOff>
    </xdr:from>
    <xdr:to>
      <xdr:col>29</xdr:col>
      <xdr:colOff>127000</xdr:colOff>
      <xdr:row>17</xdr:row>
      <xdr:rowOff>95965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76096"/>
          <a:ext cx="647700" cy="82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95965</xdr:rowOff>
    </xdr:from>
    <xdr:to>
      <xdr:col>26</xdr:col>
      <xdr:colOff>50800</xdr:colOff>
      <xdr:row>17</xdr:row>
      <xdr:rowOff>99448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58240"/>
          <a:ext cx="698500" cy="3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83588</xdr:rowOff>
    </xdr:from>
    <xdr:to>
      <xdr:col>22</xdr:col>
      <xdr:colOff>114300</xdr:colOff>
      <xdr:row>17</xdr:row>
      <xdr:rowOff>99448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45863"/>
          <a:ext cx="698500" cy="15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77035</xdr:rowOff>
    </xdr:from>
    <xdr:to>
      <xdr:col>18</xdr:col>
      <xdr:colOff>177800</xdr:colOff>
      <xdr:row>17</xdr:row>
      <xdr:rowOff>83588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39310"/>
          <a:ext cx="698500" cy="6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134471</xdr:rowOff>
    </xdr:from>
    <xdr:to>
      <xdr:col>29</xdr:col>
      <xdr:colOff>177800</xdr:colOff>
      <xdr:row>17</xdr:row>
      <xdr:rowOff>64621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25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150998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7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45165</xdr:rowOff>
    </xdr:from>
    <xdr:to>
      <xdr:col>26</xdr:col>
      <xdr:colOff>101600</xdr:colOff>
      <xdr:row>17</xdr:row>
      <xdr:rowOff>146765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07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156942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7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48648</xdr:rowOff>
    </xdr:from>
    <xdr:to>
      <xdr:col>22</xdr:col>
      <xdr:colOff>165100</xdr:colOff>
      <xdr:row>17</xdr:row>
      <xdr:rowOff>150248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1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160425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79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32788</xdr:rowOff>
    </xdr:from>
    <xdr:to>
      <xdr:col>19</xdr:col>
      <xdr:colOff>38100</xdr:colOff>
      <xdr:row>17</xdr:row>
      <xdr:rowOff>134388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95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144565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63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26235</xdr:rowOff>
    </xdr:from>
    <xdr:to>
      <xdr:col>15</xdr:col>
      <xdr:colOff>101600</xdr:colOff>
      <xdr:row>17</xdr:row>
      <xdr:rowOff>127835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88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138012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5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178721</xdr:rowOff>
    </xdr:from>
    <xdr:to>
      <xdr:col>29</xdr:col>
      <xdr:colOff>127000</xdr:colOff>
      <xdr:row>36</xdr:row>
      <xdr:rowOff>50076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89071"/>
          <a:ext cx="647700" cy="2142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26816</xdr:rowOff>
    </xdr:from>
    <xdr:to>
      <xdr:col>26</xdr:col>
      <xdr:colOff>50800</xdr:colOff>
      <xdr:row>36</xdr:row>
      <xdr:rowOff>50076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980066"/>
          <a:ext cx="698500" cy="23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26816</xdr:rowOff>
    </xdr:from>
    <xdr:to>
      <xdr:col>22</xdr:col>
      <xdr:colOff>114300</xdr:colOff>
      <xdr:row>36</xdr:row>
      <xdr:rowOff>74994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980066"/>
          <a:ext cx="698500" cy="481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48647</xdr:rowOff>
    </xdr:from>
    <xdr:to>
      <xdr:col>18</xdr:col>
      <xdr:colOff>177800</xdr:colOff>
      <xdr:row>36</xdr:row>
      <xdr:rowOff>74994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001897"/>
          <a:ext cx="698500" cy="26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127921</xdr:rowOff>
    </xdr:from>
    <xdr:to>
      <xdr:col>29</xdr:col>
      <xdr:colOff>177800</xdr:colOff>
      <xdr:row>35</xdr:row>
      <xdr:rowOff>229521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738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315898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583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342176</xdr:rowOff>
    </xdr:from>
    <xdr:to>
      <xdr:col>26</xdr:col>
      <xdr:colOff>101600</xdr:colOff>
      <xdr:row>36</xdr:row>
      <xdr:rowOff>100876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52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111053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2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318916</xdr:rowOff>
    </xdr:from>
    <xdr:to>
      <xdr:col>22</xdr:col>
      <xdr:colOff>165100</xdr:colOff>
      <xdr:row>36</xdr:row>
      <xdr:rowOff>77616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29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87793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698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24194</xdr:rowOff>
    </xdr:from>
    <xdr:to>
      <xdr:col>19</xdr:col>
      <xdr:colOff>38100</xdr:colOff>
      <xdr:row>36</xdr:row>
      <xdr:rowOff>125794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77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135971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74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340747</xdr:rowOff>
    </xdr:from>
    <xdr:to>
      <xdr:col>15</xdr:col>
      <xdr:colOff>101600</xdr:colOff>
      <xdr:row>36</xdr:row>
      <xdr:rowOff>99447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51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109624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1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294,644
258,284
13.01
154,500,724
149,661,698
2,768,820
83,620,453
15,366,646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157030</xdr:rowOff>
    </xdr:from>
    <xdr:to>
      <xdr:col>24</xdr:col>
      <xdr:colOff>63500</xdr:colOff>
      <xdr:row>36</xdr:row>
      <xdr:rowOff>93545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57780"/>
          <a:ext cx="838200" cy="10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57056</xdr:rowOff>
    </xdr:from>
    <xdr:to>
      <xdr:col>19</xdr:col>
      <xdr:colOff>177800</xdr:colOff>
      <xdr:row>36</xdr:row>
      <xdr:rowOff>93545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29256"/>
          <a:ext cx="889000" cy="3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44036</xdr:rowOff>
    </xdr:from>
    <xdr:to>
      <xdr:col>15</xdr:col>
      <xdr:colOff>50800</xdr:colOff>
      <xdr:row>36</xdr:row>
      <xdr:rowOff>57056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16236"/>
          <a:ext cx="889000" cy="1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32280</xdr:rowOff>
    </xdr:from>
    <xdr:to>
      <xdr:col>10</xdr:col>
      <xdr:colOff>114300</xdr:colOff>
      <xdr:row>36</xdr:row>
      <xdr:rowOff>44036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04480"/>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106230</xdr:rowOff>
    </xdr:from>
    <xdr:to>
      <xdr:col>24</xdr:col>
      <xdr:colOff>114300</xdr:colOff>
      <xdr:row>36</xdr:row>
      <xdr:rowOff>36380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129107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42745</xdr:rowOff>
    </xdr:from>
    <xdr:to>
      <xdr:col>20</xdr:col>
      <xdr:colOff>38100</xdr:colOff>
      <xdr:row>36</xdr:row>
      <xdr:rowOff>144345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1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160872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9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6256</xdr:rowOff>
    </xdr:from>
    <xdr:to>
      <xdr:col>15</xdr:col>
      <xdr:colOff>101600</xdr:colOff>
      <xdr:row>36</xdr:row>
      <xdr:rowOff>107856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7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124383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164686</xdr:rowOff>
    </xdr:from>
    <xdr:to>
      <xdr:col>10</xdr:col>
      <xdr:colOff>165100</xdr:colOff>
      <xdr:row>36</xdr:row>
      <xdr:rowOff>94836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111363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4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152930</xdr:rowOff>
    </xdr:from>
    <xdr:to>
      <xdr:col>6</xdr:col>
      <xdr:colOff>38100</xdr:colOff>
      <xdr:row>36</xdr:row>
      <xdr:rowOff>83080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5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99607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2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67294</xdr:rowOff>
    </xdr:from>
    <xdr:to>
      <xdr:col>24</xdr:col>
      <xdr:colOff>63500</xdr:colOff>
      <xdr:row>56</xdr:row>
      <xdr:rowOff>81695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68494"/>
          <a:ext cx="8382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38233</xdr:rowOff>
    </xdr:from>
    <xdr:to>
      <xdr:col>19</xdr:col>
      <xdr:colOff>177800</xdr:colOff>
      <xdr:row>56</xdr:row>
      <xdr:rowOff>81695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39433"/>
          <a:ext cx="889000" cy="4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38233</xdr:rowOff>
    </xdr:from>
    <xdr:to>
      <xdr:col>15</xdr:col>
      <xdr:colOff>50800</xdr:colOff>
      <xdr:row>56</xdr:row>
      <xdr:rowOff>42600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39433"/>
          <a:ext cx="889000" cy="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42600</xdr:rowOff>
    </xdr:from>
    <xdr:to>
      <xdr:col>10</xdr:col>
      <xdr:colOff>114300</xdr:colOff>
      <xdr:row>56</xdr:row>
      <xdr:rowOff>117718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43800"/>
          <a:ext cx="889000" cy="7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16494</xdr:rowOff>
    </xdr:from>
    <xdr:to>
      <xdr:col>24</xdr:col>
      <xdr:colOff>114300</xdr:colOff>
      <xdr:row>56</xdr:row>
      <xdr:rowOff>118094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1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144668</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30895</xdr:rowOff>
    </xdr:from>
    <xdr:to>
      <xdr:col>20</xdr:col>
      <xdr:colOff>38100</xdr:colOff>
      <xdr:row>56</xdr:row>
      <xdr:rowOff>132495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3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123622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2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158883</xdr:rowOff>
    </xdr:from>
    <xdr:to>
      <xdr:col>15</xdr:col>
      <xdr:colOff>101600</xdr:colOff>
      <xdr:row>56</xdr:row>
      <xdr:rowOff>89033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8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105560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6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163250</xdr:rowOff>
    </xdr:from>
    <xdr:to>
      <xdr:col>10</xdr:col>
      <xdr:colOff>165100</xdr:colOff>
      <xdr:row>56</xdr:row>
      <xdr:rowOff>93400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9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109927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6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66918</xdr:rowOff>
    </xdr:from>
    <xdr:to>
      <xdr:col>6</xdr:col>
      <xdr:colOff>38100</xdr:colOff>
      <xdr:row>56</xdr:row>
      <xdr:rowOff>168518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6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13595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9474</xdr:rowOff>
    </xdr:from>
    <xdr:to>
      <xdr:col>24</xdr:col>
      <xdr:colOff>63500</xdr:colOff>
      <xdr:row>77</xdr:row>
      <xdr:rowOff>18771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11124"/>
          <a:ext cx="838200" cy="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171247</xdr:rowOff>
    </xdr:from>
    <xdr:to>
      <xdr:col>19</xdr:col>
      <xdr:colOff>177800</xdr:colOff>
      <xdr:row>77</xdr:row>
      <xdr:rowOff>9474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01447"/>
          <a:ext cx="8890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171247</xdr:rowOff>
    </xdr:from>
    <xdr:to>
      <xdr:col>15</xdr:col>
      <xdr:colOff>50800</xdr:colOff>
      <xdr:row>77</xdr:row>
      <xdr:rowOff>30962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01447"/>
          <a:ext cx="889000" cy="3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158065</xdr:rowOff>
    </xdr:from>
    <xdr:to>
      <xdr:col>10</xdr:col>
      <xdr:colOff>114300</xdr:colOff>
      <xdr:row>77</xdr:row>
      <xdr:rowOff>30962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188265"/>
          <a:ext cx="8890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139421</xdr:rowOff>
    </xdr:from>
    <xdr:to>
      <xdr:col>24</xdr:col>
      <xdr:colOff>114300</xdr:colOff>
      <xdr:row>77</xdr:row>
      <xdr:rowOff>69571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6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162298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21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130124</xdr:rowOff>
    </xdr:from>
    <xdr:to>
      <xdr:col>20</xdr:col>
      <xdr:colOff>38100</xdr:colOff>
      <xdr:row>77</xdr:row>
      <xdr:rowOff>60274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6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76801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3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120447</xdr:rowOff>
    </xdr:from>
    <xdr:to>
      <xdr:col>15</xdr:col>
      <xdr:colOff>101600</xdr:colOff>
      <xdr:row>77</xdr:row>
      <xdr:rowOff>50597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5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67124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2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151612</xdr:rowOff>
    </xdr:from>
    <xdr:to>
      <xdr:col>10</xdr:col>
      <xdr:colOff>165100</xdr:colOff>
      <xdr:row>77</xdr:row>
      <xdr:rowOff>81762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98289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5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107265</xdr:rowOff>
    </xdr:from>
    <xdr:to>
      <xdr:col>6</xdr:col>
      <xdr:colOff>38100</xdr:colOff>
      <xdr:row>77</xdr:row>
      <xdr:rowOff>37415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53941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1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105390</xdr:rowOff>
    </xdr:from>
    <xdr:to>
      <xdr:col>24</xdr:col>
      <xdr:colOff>63500</xdr:colOff>
      <xdr:row>95</xdr:row>
      <xdr:rowOff>142500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6393140"/>
          <a:ext cx="838200" cy="3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166507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11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105390</xdr:rowOff>
    </xdr:from>
    <xdr:to>
      <xdr:col>19</xdr:col>
      <xdr:colOff>177800</xdr:colOff>
      <xdr:row>96</xdr:row>
      <xdr:rowOff>124746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393140"/>
          <a:ext cx="889000" cy="190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148677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093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87103</xdr:rowOff>
    </xdr:from>
    <xdr:to>
      <xdr:col>15</xdr:col>
      <xdr:colOff>50800</xdr:colOff>
      <xdr:row>96</xdr:row>
      <xdr:rowOff>124746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374853"/>
          <a:ext cx="889000" cy="20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80306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19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87103</xdr:rowOff>
    </xdr:from>
    <xdr:to>
      <xdr:col>10</xdr:col>
      <xdr:colOff>114300</xdr:colOff>
      <xdr:row>98</xdr:row>
      <xdr:rowOff>6159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374853"/>
          <a:ext cx="889000" cy="43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95147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3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163726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91700</xdr:rowOff>
    </xdr:from>
    <xdr:to>
      <xdr:col>24</xdr:col>
      <xdr:colOff>114300</xdr:colOff>
      <xdr:row>96</xdr:row>
      <xdr:rowOff>21850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70127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5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54590</xdr:rowOff>
    </xdr:from>
    <xdr:to>
      <xdr:col>20</xdr:col>
      <xdr:colOff>38100</xdr:colOff>
      <xdr:row>95</xdr:row>
      <xdr:rowOff>156190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34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147317</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43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73946</xdr:rowOff>
    </xdr:from>
    <xdr:to>
      <xdr:col>15</xdr:col>
      <xdr:colOff>101600</xdr:colOff>
      <xdr:row>97</xdr:row>
      <xdr:rowOff>4096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3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166673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25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36303</xdr:rowOff>
    </xdr:from>
    <xdr:to>
      <xdr:col>10</xdr:col>
      <xdr:colOff>165100</xdr:colOff>
      <xdr:row>95</xdr:row>
      <xdr:rowOff>137903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2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129030</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41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126809</xdr:rowOff>
    </xdr:from>
    <xdr:to>
      <xdr:col>6</xdr:col>
      <xdr:colOff>38100</xdr:colOff>
      <xdr:row>98</xdr:row>
      <xdr:rowOff>56959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5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48086</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850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44023</xdr:rowOff>
    </xdr:from>
    <xdr:to>
      <xdr:col>55</xdr:col>
      <xdr:colOff>0</xdr:colOff>
      <xdr:row>38</xdr:row>
      <xdr:rowOff>83342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387673"/>
          <a:ext cx="838200" cy="21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44023</xdr:rowOff>
    </xdr:from>
    <xdr:to>
      <xdr:col>50</xdr:col>
      <xdr:colOff>114300</xdr:colOff>
      <xdr:row>38</xdr:row>
      <xdr:rowOff>51202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87673"/>
          <a:ext cx="889000" cy="17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93601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60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51202</xdr:rowOff>
    </xdr:from>
    <xdr:to>
      <xdr:col>45</xdr:col>
      <xdr:colOff>177800</xdr:colOff>
      <xdr:row>38</xdr:row>
      <xdr:rowOff>137597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566302"/>
          <a:ext cx="889000" cy="8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102440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61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24775</xdr:rowOff>
    </xdr:from>
    <xdr:to>
      <xdr:col>41</xdr:col>
      <xdr:colOff>50800</xdr:colOff>
      <xdr:row>38</xdr:row>
      <xdr:rowOff>137597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168275"/>
          <a:ext cx="889000" cy="148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31452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81531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22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32542</xdr:rowOff>
    </xdr:from>
    <xdr:to>
      <xdr:col>55</xdr:col>
      <xdr:colOff>50800</xdr:colOff>
      <xdr:row>38</xdr:row>
      <xdr:rowOff>134142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4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10969</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52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164673</xdr:rowOff>
    </xdr:from>
    <xdr:to>
      <xdr:col>50</xdr:col>
      <xdr:colOff>165100</xdr:colOff>
      <xdr:row>37</xdr:row>
      <xdr:rowOff>94823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3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111350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11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402</xdr:rowOff>
    </xdr:from>
    <xdr:to>
      <xdr:col>46</xdr:col>
      <xdr:colOff>38100</xdr:colOff>
      <xdr:row>38</xdr:row>
      <xdr:rowOff>102002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51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118528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29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86797</xdr:rowOff>
    </xdr:from>
    <xdr:to>
      <xdr:col>41</xdr:col>
      <xdr:colOff>101600</xdr:colOff>
      <xdr:row>39</xdr:row>
      <xdr:rowOff>16947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60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33474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37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145425</xdr:rowOff>
    </xdr:from>
    <xdr:to>
      <xdr:col>36</xdr:col>
      <xdr:colOff>165100</xdr:colOff>
      <xdr:row>30</xdr:row>
      <xdr:rowOff>75575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1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92102</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4892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70510</xdr:rowOff>
    </xdr:from>
    <xdr:to>
      <xdr:col>55</xdr:col>
      <xdr:colOff>0</xdr:colOff>
      <xdr:row>57</xdr:row>
      <xdr:rowOff>18390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671710"/>
          <a:ext cx="838200" cy="119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109586</xdr:rowOff>
    </xdr:from>
    <xdr:to>
      <xdr:col>50</xdr:col>
      <xdr:colOff>114300</xdr:colOff>
      <xdr:row>57</xdr:row>
      <xdr:rowOff>18390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710786"/>
          <a:ext cx="889000" cy="8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109586</xdr:rowOff>
    </xdr:from>
    <xdr:to>
      <xdr:col>45</xdr:col>
      <xdr:colOff>177800</xdr:colOff>
      <xdr:row>56</xdr:row>
      <xdr:rowOff>168374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710786"/>
          <a:ext cx="889000" cy="58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168374</xdr:rowOff>
    </xdr:from>
    <xdr:to>
      <xdr:col>41</xdr:col>
      <xdr:colOff>50800</xdr:colOff>
      <xdr:row>57</xdr:row>
      <xdr:rowOff>27831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769574"/>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19710</xdr:rowOff>
    </xdr:from>
    <xdr:to>
      <xdr:col>55</xdr:col>
      <xdr:colOff>50800</xdr:colOff>
      <xdr:row>56</xdr:row>
      <xdr:rowOff>121310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2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42587</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47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139040</xdr:rowOff>
    </xdr:from>
    <xdr:to>
      <xdr:col>50</xdr:col>
      <xdr:colOff>165100</xdr:colOff>
      <xdr:row>57</xdr:row>
      <xdr:rowOff>69190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60317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83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58786</xdr:rowOff>
    </xdr:from>
    <xdr:to>
      <xdr:col>46</xdr:col>
      <xdr:colOff>38100</xdr:colOff>
      <xdr:row>56</xdr:row>
      <xdr:rowOff>160386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65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5463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43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117574</xdr:rowOff>
    </xdr:from>
    <xdr:to>
      <xdr:col>41</xdr:col>
      <xdr:colOff>101600</xdr:colOff>
      <xdr:row>57</xdr:row>
      <xdr:rowOff>47724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1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38851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81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148481</xdr:rowOff>
    </xdr:from>
    <xdr:to>
      <xdr:col>36</xdr:col>
      <xdr:colOff>165100</xdr:colOff>
      <xdr:row>57</xdr:row>
      <xdr:rowOff>78631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4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69758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4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132809</xdr:rowOff>
    </xdr:from>
    <xdr:to>
      <xdr:col>55</xdr:col>
      <xdr:colOff>0</xdr:colOff>
      <xdr:row>78</xdr:row>
      <xdr:rowOff>166805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163009"/>
          <a:ext cx="838200" cy="37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384</xdr:rowOff>
    </xdr:from>
    <xdr:to>
      <xdr:col>50</xdr:col>
      <xdr:colOff>114300</xdr:colOff>
      <xdr:row>78</xdr:row>
      <xdr:rowOff>166805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373484"/>
          <a:ext cx="889000" cy="166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384</xdr:rowOff>
    </xdr:from>
    <xdr:to>
      <xdr:col>45</xdr:col>
      <xdr:colOff>177800</xdr:colOff>
      <xdr:row>78</xdr:row>
      <xdr:rowOff>143325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7861300" y="13373484"/>
          <a:ext cx="889000" cy="14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70559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44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145219</xdr:rowOff>
    </xdr:from>
    <xdr:to>
      <xdr:col>41</xdr:col>
      <xdr:colOff>50800</xdr:colOff>
      <xdr:row>78</xdr:row>
      <xdr:rowOff>143325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175419"/>
          <a:ext cx="889000" cy="34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82009</xdr:rowOff>
    </xdr:from>
    <xdr:to>
      <xdr:col>55</xdr:col>
      <xdr:colOff>50800</xdr:colOff>
      <xdr:row>77</xdr:row>
      <xdr:rowOff>12159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11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104887</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296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116005</xdr:rowOff>
    </xdr:from>
    <xdr:to>
      <xdr:col>50</xdr:col>
      <xdr:colOff>165100</xdr:colOff>
      <xdr:row>79</xdr:row>
      <xdr:rowOff>46155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8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37282</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8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121034</xdr:rowOff>
    </xdr:from>
    <xdr:to>
      <xdr:col>46</xdr:col>
      <xdr:colOff>38100</xdr:colOff>
      <xdr:row>78</xdr:row>
      <xdr:rowOff>51184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3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67711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097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92525</xdr:rowOff>
    </xdr:from>
    <xdr:to>
      <xdr:col>41</xdr:col>
      <xdr:colOff>101600</xdr:colOff>
      <xdr:row>79</xdr:row>
      <xdr:rowOff>22675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6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13802</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55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94419</xdr:rowOff>
    </xdr:from>
    <xdr:to>
      <xdr:col>36</xdr:col>
      <xdr:colOff>165100</xdr:colOff>
      <xdr:row>77</xdr:row>
      <xdr:rowOff>24569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12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41096</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289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24695</xdr:rowOff>
    </xdr:from>
    <xdr:to>
      <xdr:col>55</xdr:col>
      <xdr:colOff>0</xdr:colOff>
      <xdr:row>98</xdr:row>
      <xdr:rowOff>58680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826795"/>
          <a:ext cx="838200" cy="3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132099</xdr:rowOff>
    </xdr:from>
    <xdr:to>
      <xdr:col>50</xdr:col>
      <xdr:colOff>114300</xdr:colOff>
      <xdr:row>98</xdr:row>
      <xdr:rowOff>58680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762749"/>
          <a:ext cx="889000" cy="9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132099</xdr:rowOff>
    </xdr:from>
    <xdr:to>
      <xdr:col>45</xdr:col>
      <xdr:colOff>177800</xdr:colOff>
      <xdr:row>99</xdr:row>
      <xdr:rowOff>82874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762749"/>
          <a:ext cx="889000" cy="29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82874</xdr:rowOff>
    </xdr:from>
    <xdr:to>
      <xdr:col>41</xdr:col>
      <xdr:colOff>50800</xdr:colOff>
      <xdr:row>99</xdr:row>
      <xdr:rowOff>106553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7056424"/>
          <a:ext cx="889000" cy="2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145345</xdr:rowOff>
    </xdr:from>
    <xdr:to>
      <xdr:col>55</xdr:col>
      <xdr:colOff>50800</xdr:colOff>
      <xdr:row>98</xdr:row>
      <xdr:rowOff>75495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77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123772</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75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7880</xdr:rowOff>
    </xdr:from>
    <xdr:to>
      <xdr:col>50</xdr:col>
      <xdr:colOff>165100</xdr:colOff>
      <xdr:row>98</xdr:row>
      <xdr:rowOff>109480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100607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90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81299</xdr:rowOff>
    </xdr:from>
    <xdr:to>
      <xdr:col>46</xdr:col>
      <xdr:colOff>38100</xdr:colOff>
      <xdr:row>98</xdr:row>
      <xdr:rowOff>11449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1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27976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48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32074</xdr:rowOff>
    </xdr:from>
    <xdr:to>
      <xdr:col>41</xdr:col>
      <xdr:colOff>101600</xdr:colOff>
      <xdr:row>99</xdr:row>
      <xdr:rowOff>133674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700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124801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709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55753</xdr:rowOff>
    </xdr:from>
    <xdr:to>
      <xdr:col>36</xdr:col>
      <xdr:colOff>165100</xdr:colOff>
      <xdr:row>99</xdr:row>
      <xdr:rowOff>157353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702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148480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712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38888</xdr:rowOff>
    </xdr:from>
    <xdr:to>
      <xdr:col>85</xdr:col>
      <xdr:colOff>127000</xdr:colOff>
      <xdr:row>75</xdr:row>
      <xdr:rowOff>38964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2897638"/>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82397</xdr:rowOff>
    </xdr:from>
    <xdr:to>
      <xdr:col>81</xdr:col>
      <xdr:colOff>50800</xdr:colOff>
      <xdr:row>75</xdr:row>
      <xdr:rowOff>38964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2769697"/>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148158</xdr:rowOff>
    </xdr:from>
    <xdr:to>
      <xdr:col>76</xdr:col>
      <xdr:colOff>114300</xdr:colOff>
      <xdr:row>74</xdr:row>
      <xdr:rowOff>82397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2664008"/>
          <a:ext cx="889000" cy="10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148158</xdr:rowOff>
    </xdr:from>
    <xdr:to>
      <xdr:col>71</xdr:col>
      <xdr:colOff>177800</xdr:colOff>
      <xdr:row>74</xdr:row>
      <xdr:rowOff>124537</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2664008"/>
          <a:ext cx="889000" cy="14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159538</xdr:rowOff>
    </xdr:from>
    <xdr:to>
      <xdr:col>85</xdr:col>
      <xdr:colOff>177800</xdr:colOff>
      <xdr:row>75</xdr:row>
      <xdr:rowOff>89688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284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10965</xdr:rowOff>
    </xdr:from>
    <xdr:ext cx="469744"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2698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159614</xdr:rowOff>
    </xdr:from>
    <xdr:to>
      <xdr:col>81</xdr:col>
      <xdr:colOff>101600</xdr:colOff>
      <xdr:row>75</xdr:row>
      <xdr:rowOff>89764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284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106291</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46428" y="1262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31597</xdr:rowOff>
    </xdr:from>
    <xdr:to>
      <xdr:col>76</xdr:col>
      <xdr:colOff>165100</xdr:colOff>
      <xdr:row>74</xdr:row>
      <xdr:rowOff>133197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27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149724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249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97358</xdr:rowOff>
    </xdr:from>
    <xdr:to>
      <xdr:col>72</xdr:col>
      <xdr:colOff>38100</xdr:colOff>
      <xdr:row>74</xdr:row>
      <xdr:rowOff>27508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261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44035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238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73737</xdr:rowOff>
    </xdr:from>
    <xdr:to>
      <xdr:col>67</xdr:col>
      <xdr:colOff>101600</xdr:colOff>
      <xdr:row>75</xdr:row>
      <xdr:rowOff>3887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276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20414</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253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10274</xdr:rowOff>
    </xdr:from>
    <xdr:to>
      <xdr:col>85</xdr:col>
      <xdr:colOff>127000</xdr:colOff>
      <xdr:row>96</xdr:row>
      <xdr:rowOff>13112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469474"/>
          <a:ext cx="838200" cy="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64033</xdr:rowOff>
    </xdr:from>
    <xdr:to>
      <xdr:col>81</xdr:col>
      <xdr:colOff>50800</xdr:colOff>
      <xdr:row>96</xdr:row>
      <xdr:rowOff>13112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351783"/>
          <a:ext cx="889000" cy="120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84379</xdr:rowOff>
    </xdr:from>
    <xdr:to>
      <xdr:col>76</xdr:col>
      <xdr:colOff>114300</xdr:colOff>
      <xdr:row>95</xdr:row>
      <xdr:rowOff>64033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200679"/>
          <a:ext cx="889000" cy="15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84379</xdr:rowOff>
    </xdr:from>
    <xdr:to>
      <xdr:col>71</xdr:col>
      <xdr:colOff>177800</xdr:colOff>
      <xdr:row>98</xdr:row>
      <xdr:rowOff>153282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200679"/>
          <a:ext cx="889000" cy="75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130924</xdr:rowOff>
    </xdr:from>
    <xdr:to>
      <xdr:col>85</xdr:col>
      <xdr:colOff>177800</xdr:colOff>
      <xdr:row>96</xdr:row>
      <xdr:rowOff>61074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41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153801</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27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133762</xdr:rowOff>
    </xdr:from>
    <xdr:to>
      <xdr:col>81</xdr:col>
      <xdr:colOff>101600</xdr:colOff>
      <xdr:row>96</xdr:row>
      <xdr:rowOff>63912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42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55039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51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13233</xdr:rowOff>
    </xdr:from>
    <xdr:to>
      <xdr:col>76</xdr:col>
      <xdr:colOff>165100</xdr:colOff>
      <xdr:row>95</xdr:row>
      <xdr:rowOff>114833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30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131360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07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33579</xdr:rowOff>
    </xdr:from>
    <xdr:to>
      <xdr:col>72</xdr:col>
      <xdr:colOff>38100</xdr:colOff>
      <xdr:row>94</xdr:row>
      <xdr:rowOff>135179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14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151706</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5925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102482</xdr:rowOff>
    </xdr:from>
    <xdr:to>
      <xdr:col>67</xdr:col>
      <xdr:colOff>101600</xdr:colOff>
      <xdr:row>99</xdr:row>
      <xdr:rowOff>32632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90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23759</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699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88755</xdr:rowOff>
    </xdr:from>
    <xdr:to>
      <xdr:col>116</xdr:col>
      <xdr:colOff>63500</xdr:colOff>
      <xdr:row>59</xdr:row>
      <xdr:rowOff>91477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204305"/>
          <a:ext cx="838200" cy="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88755</xdr:rowOff>
    </xdr:from>
    <xdr:to>
      <xdr:col>111</xdr:col>
      <xdr:colOff>177800</xdr:colOff>
      <xdr:row>59</xdr:row>
      <xdr:rowOff>90388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204305"/>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83530</xdr:rowOff>
    </xdr:from>
    <xdr:to>
      <xdr:col>107</xdr:col>
      <xdr:colOff>50800</xdr:colOff>
      <xdr:row>59</xdr:row>
      <xdr:rowOff>90388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9908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49675</xdr:rowOff>
    </xdr:from>
    <xdr:to>
      <xdr:col>102</xdr:col>
      <xdr:colOff>114300</xdr:colOff>
      <xdr:row>59</xdr:row>
      <xdr:rowOff>83530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5225"/>
          <a:ext cx="889000" cy="3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40677</xdr:rowOff>
    </xdr:from>
    <xdr:to>
      <xdr:col>116</xdr:col>
      <xdr:colOff>114300</xdr:colOff>
      <xdr:row>59</xdr:row>
      <xdr:rowOff>142277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5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127054</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711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37955</xdr:rowOff>
    </xdr:from>
    <xdr:to>
      <xdr:col>112</xdr:col>
      <xdr:colOff>38100</xdr:colOff>
      <xdr:row>59</xdr:row>
      <xdr:rowOff>139555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130682</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46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39588</xdr:rowOff>
    </xdr:from>
    <xdr:to>
      <xdr:col>107</xdr:col>
      <xdr:colOff>101600</xdr:colOff>
      <xdr:row>59</xdr:row>
      <xdr:rowOff>141188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5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132315</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247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32730</xdr:rowOff>
    </xdr:from>
    <xdr:to>
      <xdr:col>102</xdr:col>
      <xdr:colOff>165100</xdr:colOff>
      <xdr:row>59</xdr:row>
      <xdr:rowOff>134330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125457</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41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170325</xdr:rowOff>
    </xdr:from>
    <xdr:to>
      <xdr:col>98</xdr:col>
      <xdr:colOff>38100</xdr:colOff>
      <xdr:row>59</xdr:row>
      <xdr:rowOff>100475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1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91602</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07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574</xdr:rowOff>
    </xdr:from>
    <xdr:to>
      <xdr:col>116</xdr:col>
      <xdr:colOff>63500</xdr:colOff>
      <xdr:row>74</xdr:row>
      <xdr:rowOff>44466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687874"/>
          <a:ext cx="838200" cy="4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44466</xdr:rowOff>
    </xdr:from>
    <xdr:to>
      <xdr:col>111</xdr:col>
      <xdr:colOff>177800</xdr:colOff>
      <xdr:row>74</xdr:row>
      <xdr:rowOff>162880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731766"/>
          <a:ext cx="889000" cy="1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162880</xdr:rowOff>
    </xdr:from>
    <xdr:to>
      <xdr:col>107</xdr:col>
      <xdr:colOff>50800</xdr:colOff>
      <xdr:row>75</xdr:row>
      <xdr:rowOff>36053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2850180"/>
          <a:ext cx="889000" cy="4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153965</xdr:rowOff>
    </xdr:from>
    <xdr:to>
      <xdr:col>102</xdr:col>
      <xdr:colOff>114300</xdr:colOff>
      <xdr:row>75</xdr:row>
      <xdr:rowOff>36053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2841265"/>
          <a:ext cx="889000" cy="5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121224</xdr:rowOff>
    </xdr:from>
    <xdr:to>
      <xdr:col>116</xdr:col>
      <xdr:colOff>114300</xdr:colOff>
      <xdr:row>74</xdr:row>
      <xdr:rowOff>51374</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63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144101</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48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165116</xdr:rowOff>
    </xdr:from>
    <xdr:to>
      <xdr:col>112</xdr:col>
      <xdr:colOff>38100</xdr:colOff>
      <xdr:row>74</xdr:row>
      <xdr:rowOff>95266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68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86393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77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112080</xdr:rowOff>
    </xdr:from>
    <xdr:to>
      <xdr:col>107</xdr:col>
      <xdr:colOff>101600</xdr:colOff>
      <xdr:row>75</xdr:row>
      <xdr:rowOff>42230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79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58757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57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156703</xdr:rowOff>
    </xdr:from>
    <xdr:to>
      <xdr:col>102</xdr:col>
      <xdr:colOff>165100</xdr:colOff>
      <xdr:row>75</xdr:row>
      <xdr:rowOff>86853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84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103380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1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103165</xdr:rowOff>
    </xdr:from>
    <xdr:to>
      <xdr:col>98</xdr:col>
      <xdr:colOff>38100</xdr:colOff>
      <xdr:row>75</xdr:row>
      <xdr:rowOff>33315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79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49842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56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年度間で比較的大きな変動が認められる性質は、補助費等、普通建設事業費、扶助費及び積立金である。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については、令和２年度は国の特別定額給付金給付事業により大きく増加した。全体としては、物価高騰や新たな行政需要への対応に伴い年々増加傾向にあったが、６年度は新型コロナウイルスワクチン関連の国庫支出金返納金が大幅に減少したことなどにより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は、令和４年度に小学校改築や児童相談所・長崎健康相談所の竣工等により、令和６年度に市街地再開発事業や橋梁の整備、スポーツ施設整備等により増加した。各年度で整備を行う施設が異なるため年度ごとにコストが異なるが、今後も学校改築や老朽化施設の改築・改修、市街地再開発の推進などにより増が見込ま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については、令和４、５年度は各種の国の給付金事業により増加し、その支給が概ね完了したことで令和６年度は減少している。全体として、社会保障費が増加を続けていることから経常的な扶助費は年々増加傾向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積立金は、将来の財政需要に備え、計画的積立を行うとともに、税収や各種交付金の上振れがあった際に、基金の積立を行っている。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年度間変動がある程度予測できる経費については、計画的に財源対策を行いながら、中長期的視点に立ち、財政の健全性を堅持していく必要がある。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294,644
258,284
13.01
154,500,724
149,661,698
2,768,820
83,620,453
15,366,646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125793</xdr:rowOff>
    </xdr:from>
    <xdr:to>
      <xdr:col>24</xdr:col>
      <xdr:colOff>63500</xdr:colOff>
      <xdr:row>36</xdr:row>
      <xdr:rowOff>143129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297993"/>
          <a:ext cx="8382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143129</xdr:rowOff>
    </xdr:from>
    <xdr:to>
      <xdr:col>19</xdr:col>
      <xdr:colOff>177800</xdr:colOff>
      <xdr:row>36</xdr:row>
      <xdr:rowOff>155702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315329"/>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120078</xdr:rowOff>
    </xdr:from>
    <xdr:to>
      <xdr:col>15</xdr:col>
      <xdr:colOff>50800</xdr:colOff>
      <xdr:row>36</xdr:row>
      <xdr:rowOff>155702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92278"/>
          <a:ext cx="889000" cy="3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118745</xdr:rowOff>
    </xdr:from>
    <xdr:to>
      <xdr:col>10</xdr:col>
      <xdr:colOff>114300</xdr:colOff>
      <xdr:row>36</xdr:row>
      <xdr:rowOff>120078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90945"/>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74993</xdr:rowOff>
    </xdr:from>
    <xdr:to>
      <xdr:col>24</xdr:col>
      <xdr:colOff>114300</xdr:colOff>
      <xdr:row>37</xdr:row>
      <xdr:rowOff>5143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4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97870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98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92329</xdr:rowOff>
    </xdr:from>
    <xdr:to>
      <xdr:col>20</xdr:col>
      <xdr:colOff>38100</xdr:colOff>
      <xdr:row>37</xdr:row>
      <xdr:rowOff>22479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6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39006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3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104902</xdr:rowOff>
    </xdr:from>
    <xdr:to>
      <xdr:col>15</xdr:col>
      <xdr:colOff>101600</xdr:colOff>
      <xdr:row>37</xdr:row>
      <xdr:rowOff>35052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51579</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5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69278</xdr:rowOff>
    </xdr:from>
    <xdr:to>
      <xdr:col>10</xdr:col>
      <xdr:colOff>165100</xdr:colOff>
      <xdr:row>36</xdr:row>
      <xdr:rowOff>170878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4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15955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1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67945</xdr:rowOff>
    </xdr:from>
    <xdr:to>
      <xdr:col>6</xdr:col>
      <xdr:colOff>38100</xdr:colOff>
      <xdr:row>36</xdr:row>
      <xdr:rowOff>169545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14622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1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138862</xdr:rowOff>
    </xdr:from>
    <xdr:to>
      <xdr:col>24</xdr:col>
      <xdr:colOff>63500</xdr:colOff>
      <xdr:row>57</xdr:row>
      <xdr:rowOff>3661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40062"/>
          <a:ext cx="838200" cy="3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3661</xdr:rowOff>
    </xdr:from>
    <xdr:to>
      <xdr:col>19</xdr:col>
      <xdr:colOff>177800</xdr:colOff>
      <xdr:row>57</xdr:row>
      <xdr:rowOff>18368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776311"/>
          <a:ext cx="889000" cy="1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127388</xdr:rowOff>
    </xdr:from>
    <xdr:to>
      <xdr:col>15</xdr:col>
      <xdr:colOff>50800</xdr:colOff>
      <xdr:row>57</xdr:row>
      <xdr:rowOff>18368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28588"/>
          <a:ext cx="889000" cy="6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91455</xdr:rowOff>
    </xdr:from>
    <xdr:to>
      <xdr:col>10</xdr:col>
      <xdr:colOff>114300</xdr:colOff>
      <xdr:row>56</xdr:row>
      <xdr:rowOff>127388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835405"/>
          <a:ext cx="889000" cy="89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88062</xdr:rowOff>
    </xdr:from>
    <xdr:to>
      <xdr:col>24</xdr:col>
      <xdr:colOff>114300</xdr:colOff>
      <xdr:row>57</xdr:row>
      <xdr:rowOff>18212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8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110939</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4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124311</xdr:rowOff>
    </xdr:from>
    <xdr:to>
      <xdr:col>20</xdr:col>
      <xdr:colOff>38100</xdr:colOff>
      <xdr:row>57</xdr:row>
      <xdr:rowOff>54461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2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70988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0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139018</xdr:rowOff>
    </xdr:from>
    <xdr:to>
      <xdr:col>15</xdr:col>
      <xdr:colOff>101600</xdr:colOff>
      <xdr:row>57</xdr:row>
      <xdr:rowOff>69168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85695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51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76588</xdr:rowOff>
    </xdr:from>
    <xdr:to>
      <xdr:col>10</xdr:col>
      <xdr:colOff>165100</xdr:colOff>
      <xdr:row>57</xdr:row>
      <xdr:rowOff>6738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7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23265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45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40655</xdr:rowOff>
    </xdr:from>
    <xdr:to>
      <xdr:col>6</xdr:col>
      <xdr:colOff>38100</xdr:colOff>
      <xdr:row>51</xdr:row>
      <xdr:rowOff>142255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78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158782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55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61792</xdr:rowOff>
    </xdr:from>
    <xdr:to>
      <xdr:col>24</xdr:col>
      <xdr:colOff>63500</xdr:colOff>
      <xdr:row>76</xdr:row>
      <xdr:rowOff>83868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3797300" y="13091992"/>
          <a:ext cx="838200" cy="22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61792</xdr:rowOff>
    </xdr:from>
    <xdr:to>
      <xdr:col>19</xdr:col>
      <xdr:colOff>177800</xdr:colOff>
      <xdr:row>77</xdr:row>
      <xdr:rowOff>73428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091992"/>
          <a:ext cx="889000" cy="18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73428</xdr:rowOff>
    </xdr:from>
    <xdr:to>
      <xdr:col>15</xdr:col>
      <xdr:colOff>50800</xdr:colOff>
      <xdr:row>77</xdr:row>
      <xdr:rowOff>74265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275078"/>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74265</xdr:rowOff>
    </xdr:from>
    <xdr:to>
      <xdr:col>10</xdr:col>
      <xdr:colOff>114300</xdr:colOff>
      <xdr:row>78</xdr:row>
      <xdr:rowOff>158423</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275915"/>
          <a:ext cx="889000" cy="25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33068</xdr:rowOff>
    </xdr:from>
    <xdr:to>
      <xdr:col>24</xdr:col>
      <xdr:colOff>114300</xdr:colOff>
      <xdr:row>76</xdr:row>
      <xdr:rowOff>134668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06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55944</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14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10992</xdr:rowOff>
    </xdr:from>
    <xdr:to>
      <xdr:col>20</xdr:col>
      <xdr:colOff>38100</xdr:colOff>
      <xdr:row>76</xdr:row>
      <xdr:rowOff>112592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04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129118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816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22628</xdr:rowOff>
    </xdr:from>
    <xdr:to>
      <xdr:col>15</xdr:col>
      <xdr:colOff>101600</xdr:colOff>
      <xdr:row>77</xdr:row>
      <xdr:rowOff>124228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22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140755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999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23465</xdr:rowOff>
    </xdr:from>
    <xdr:to>
      <xdr:col>10</xdr:col>
      <xdr:colOff>165100</xdr:colOff>
      <xdr:row>77</xdr:row>
      <xdr:rowOff>125065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22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141592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00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107623</xdr:rowOff>
    </xdr:from>
    <xdr:to>
      <xdr:col>6</xdr:col>
      <xdr:colOff>38100</xdr:colOff>
      <xdr:row>79</xdr:row>
      <xdr:rowOff>37773</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48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54300</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255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150349</xdr:rowOff>
    </xdr:from>
    <xdr:to>
      <xdr:col>24</xdr:col>
      <xdr:colOff>63500</xdr:colOff>
      <xdr:row>97</xdr:row>
      <xdr:rowOff>30581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438099"/>
          <a:ext cx="838200" cy="22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95580</xdr:rowOff>
    </xdr:from>
    <xdr:to>
      <xdr:col>19</xdr:col>
      <xdr:colOff>177800</xdr:colOff>
      <xdr:row>95</xdr:row>
      <xdr:rowOff>150349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383330"/>
          <a:ext cx="889000" cy="5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95580</xdr:rowOff>
    </xdr:from>
    <xdr:to>
      <xdr:col>15</xdr:col>
      <xdr:colOff>50800</xdr:colOff>
      <xdr:row>95</xdr:row>
      <xdr:rowOff>112573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383330"/>
          <a:ext cx="889000" cy="16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112573</xdr:rowOff>
    </xdr:from>
    <xdr:to>
      <xdr:col>10</xdr:col>
      <xdr:colOff>114300</xdr:colOff>
      <xdr:row>97</xdr:row>
      <xdr:rowOff>131260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400323"/>
          <a:ext cx="889000" cy="36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151231</xdr:rowOff>
    </xdr:from>
    <xdr:to>
      <xdr:col>24</xdr:col>
      <xdr:colOff>114300</xdr:colOff>
      <xdr:row>97</xdr:row>
      <xdr:rowOff>81381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61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2658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6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99549</xdr:rowOff>
    </xdr:from>
    <xdr:to>
      <xdr:col>20</xdr:col>
      <xdr:colOff>38100</xdr:colOff>
      <xdr:row>96</xdr:row>
      <xdr:rowOff>29699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38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46226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6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44780</xdr:rowOff>
    </xdr:from>
    <xdr:to>
      <xdr:col>15</xdr:col>
      <xdr:colOff>101600</xdr:colOff>
      <xdr:row>95</xdr:row>
      <xdr:rowOff>146380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33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162907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10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61773</xdr:rowOff>
    </xdr:from>
    <xdr:to>
      <xdr:col>10</xdr:col>
      <xdr:colOff>165100</xdr:colOff>
      <xdr:row>95</xdr:row>
      <xdr:rowOff>163373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34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8450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12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80460</xdr:rowOff>
    </xdr:from>
    <xdr:to>
      <xdr:col>6</xdr:col>
      <xdr:colOff>38100</xdr:colOff>
      <xdr:row>98</xdr:row>
      <xdr:rowOff>10610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71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27137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48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108458</xdr:rowOff>
    </xdr:from>
    <xdr:to>
      <xdr:col>55</xdr:col>
      <xdr:colOff>0</xdr:colOff>
      <xdr:row>38</xdr:row>
      <xdr:rowOff>114173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623558"/>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102362</xdr:rowOff>
    </xdr:from>
    <xdr:to>
      <xdr:col>50</xdr:col>
      <xdr:colOff>114300</xdr:colOff>
      <xdr:row>38</xdr:row>
      <xdr:rowOff>114173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617462"/>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102362</xdr:rowOff>
    </xdr:from>
    <xdr:to>
      <xdr:col>45</xdr:col>
      <xdr:colOff>177800</xdr:colOff>
      <xdr:row>38</xdr:row>
      <xdr:rowOff>113030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617462"/>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113030</xdr:rowOff>
    </xdr:from>
    <xdr:to>
      <xdr:col>41</xdr:col>
      <xdr:colOff>50800</xdr:colOff>
      <xdr:row>38</xdr:row>
      <xdr:rowOff>118745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6281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57658</xdr:rowOff>
    </xdr:from>
    <xdr:to>
      <xdr:col>55</xdr:col>
      <xdr:colOff>50800</xdr:colOff>
      <xdr:row>38</xdr:row>
      <xdr:rowOff>159258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7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144035</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87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63373</xdr:rowOff>
    </xdr:from>
    <xdr:to>
      <xdr:col>50</xdr:col>
      <xdr:colOff>165100</xdr:colOff>
      <xdr:row>38</xdr:row>
      <xdr:rowOff>164973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7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156100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712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51562</xdr:rowOff>
    </xdr:from>
    <xdr:to>
      <xdr:col>46</xdr:col>
      <xdr:colOff>38100</xdr:colOff>
      <xdr:row>38</xdr:row>
      <xdr:rowOff>153162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6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144289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59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62230</xdr:rowOff>
    </xdr:from>
    <xdr:to>
      <xdr:col>41</xdr:col>
      <xdr:colOff>101600</xdr:colOff>
      <xdr:row>38</xdr:row>
      <xdr:rowOff>163830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7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154957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70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67945</xdr:rowOff>
    </xdr:from>
    <xdr:to>
      <xdr:col>36</xdr:col>
      <xdr:colOff>165100</xdr:colOff>
      <xdr:row>38</xdr:row>
      <xdr:rowOff>169545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8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160672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75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54341</xdr:rowOff>
    </xdr:from>
    <xdr:to>
      <xdr:col>55</xdr:col>
      <xdr:colOff>0</xdr:colOff>
      <xdr:row>77</xdr:row>
      <xdr:rowOff>70022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255991"/>
          <a:ext cx="838200" cy="15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166309</xdr:rowOff>
    </xdr:from>
    <xdr:to>
      <xdr:col>50</xdr:col>
      <xdr:colOff>114300</xdr:colOff>
      <xdr:row>77</xdr:row>
      <xdr:rowOff>70022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196509"/>
          <a:ext cx="889000" cy="7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166309</xdr:rowOff>
    </xdr:from>
    <xdr:to>
      <xdr:col>45</xdr:col>
      <xdr:colOff>177800</xdr:colOff>
      <xdr:row>77</xdr:row>
      <xdr:rowOff>45380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196509"/>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45380</xdr:rowOff>
    </xdr:from>
    <xdr:to>
      <xdr:col>41</xdr:col>
      <xdr:colOff>50800</xdr:colOff>
      <xdr:row>77</xdr:row>
      <xdr:rowOff>73041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247030"/>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3541</xdr:rowOff>
    </xdr:from>
    <xdr:to>
      <xdr:col>55</xdr:col>
      <xdr:colOff>50800</xdr:colOff>
      <xdr:row>77</xdr:row>
      <xdr:rowOff>105141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0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153418</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8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19222</xdr:rowOff>
    </xdr:from>
    <xdr:to>
      <xdr:col>50</xdr:col>
      <xdr:colOff>165100</xdr:colOff>
      <xdr:row>77</xdr:row>
      <xdr:rowOff>120822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2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111949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31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115509</xdr:rowOff>
    </xdr:from>
    <xdr:to>
      <xdr:col>46</xdr:col>
      <xdr:colOff>38100</xdr:colOff>
      <xdr:row>77</xdr:row>
      <xdr:rowOff>45659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4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36786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238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166030</xdr:rowOff>
    </xdr:from>
    <xdr:to>
      <xdr:col>41</xdr:col>
      <xdr:colOff>101600</xdr:colOff>
      <xdr:row>77</xdr:row>
      <xdr:rowOff>96180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87307</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2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22241</xdr:rowOff>
    </xdr:from>
    <xdr:to>
      <xdr:col>36</xdr:col>
      <xdr:colOff>165100</xdr:colOff>
      <xdr:row>77</xdr:row>
      <xdr:rowOff>123841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114968</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42743</xdr:rowOff>
    </xdr:from>
    <xdr:to>
      <xdr:col>55</xdr:col>
      <xdr:colOff>0</xdr:colOff>
      <xdr:row>97</xdr:row>
      <xdr:rowOff>20599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01943"/>
          <a:ext cx="838200" cy="149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20599</xdr:rowOff>
    </xdr:from>
    <xdr:to>
      <xdr:col>50</xdr:col>
      <xdr:colOff>114300</xdr:colOff>
      <xdr:row>97</xdr:row>
      <xdr:rowOff>46546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51249"/>
          <a:ext cx="889000" cy="25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123392</xdr:rowOff>
    </xdr:from>
    <xdr:to>
      <xdr:col>45</xdr:col>
      <xdr:colOff>177800</xdr:colOff>
      <xdr:row>97</xdr:row>
      <xdr:rowOff>46546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582592"/>
          <a:ext cx="889000" cy="9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123392</xdr:rowOff>
    </xdr:from>
    <xdr:to>
      <xdr:col>41</xdr:col>
      <xdr:colOff>50800</xdr:colOff>
      <xdr:row>96</xdr:row>
      <xdr:rowOff>157759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582592"/>
          <a:ext cx="889000" cy="3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163393</xdr:rowOff>
    </xdr:from>
    <xdr:to>
      <xdr:col>55</xdr:col>
      <xdr:colOff>50800</xdr:colOff>
      <xdr:row>96</xdr:row>
      <xdr:rowOff>93543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4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14820</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0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141249</xdr:rowOff>
    </xdr:from>
    <xdr:to>
      <xdr:col>50</xdr:col>
      <xdr:colOff>165100</xdr:colOff>
      <xdr:row>97</xdr:row>
      <xdr:rowOff>71399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0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87926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375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167196</xdr:rowOff>
    </xdr:from>
    <xdr:to>
      <xdr:col>46</xdr:col>
      <xdr:colOff>38100</xdr:colOff>
      <xdr:row>97</xdr:row>
      <xdr:rowOff>97346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2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113873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401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72592</xdr:rowOff>
    </xdr:from>
    <xdr:to>
      <xdr:col>41</xdr:col>
      <xdr:colOff>101600</xdr:colOff>
      <xdr:row>97</xdr:row>
      <xdr:rowOff>2742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53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19269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30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106959</xdr:rowOff>
    </xdr:from>
    <xdr:to>
      <xdr:col>36</xdr:col>
      <xdr:colOff>165100</xdr:colOff>
      <xdr:row>97</xdr:row>
      <xdr:rowOff>37109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6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53636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34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147206</xdr:rowOff>
    </xdr:from>
    <xdr:to>
      <xdr:col>85</xdr:col>
      <xdr:colOff>127000</xdr:colOff>
      <xdr:row>38</xdr:row>
      <xdr:rowOff>153264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662306"/>
          <a:ext cx="838200" cy="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147206</xdr:rowOff>
    </xdr:from>
    <xdr:to>
      <xdr:col>81</xdr:col>
      <xdr:colOff>50800</xdr:colOff>
      <xdr:row>38</xdr:row>
      <xdr:rowOff>150178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662306"/>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141377</xdr:rowOff>
    </xdr:from>
    <xdr:to>
      <xdr:col>76</xdr:col>
      <xdr:colOff>114300</xdr:colOff>
      <xdr:row>38</xdr:row>
      <xdr:rowOff>150178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656477"/>
          <a:ext cx="8890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119317</xdr:rowOff>
    </xdr:from>
    <xdr:to>
      <xdr:col>71</xdr:col>
      <xdr:colOff>177800</xdr:colOff>
      <xdr:row>38</xdr:row>
      <xdr:rowOff>141377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634417"/>
          <a:ext cx="889000" cy="2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102464</xdr:rowOff>
    </xdr:from>
    <xdr:to>
      <xdr:col>85</xdr:col>
      <xdr:colOff>177800</xdr:colOff>
      <xdr:row>39</xdr:row>
      <xdr:rowOff>32614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6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17391</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5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96406</xdr:rowOff>
    </xdr:from>
    <xdr:to>
      <xdr:col>81</xdr:col>
      <xdr:colOff>101600</xdr:colOff>
      <xdr:row>39</xdr:row>
      <xdr:rowOff>26556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611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17683</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70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99378</xdr:rowOff>
    </xdr:from>
    <xdr:to>
      <xdr:col>76</xdr:col>
      <xdr:colOff>165100</xdr:colOff>
      <xdr:row>39</xdr:row>
      <xdr:rowOff>29528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61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20655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90577</xdr:rowOff>
    </xdr:from>
    <xdr:to>
      <xdr:col>72</xdr:col>
      <xdr:colOff>38100</xdr:colOff>
      <xdr:row>39</xdr:row>
      <xdr:rowOff>20727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60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11854</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69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68517</xdr:rowOff>
    </xdr:from>
    <xdr:to>
      <xdr:col>67</xdr:col>
      <xdr:colOff>101600</xdr:colOff>
      <xdr:row>38</xdr:row>
      <xdr:rowOff>170117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8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161244</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67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48380</xdr:rowOff>
    </xdr:from>
    <xdr:to>
      <xdr:col>85</xdr:col>
      <xdr:colOff>127000</xdr:colOff>
      <xdr:row>58</xdr:row>
      <xdr:rowOff>96679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992480"/>
          <a:ext cx="838200" cy="48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21318</xdr:rowOff>
    </xdr:from>
    <xdr:to>
      <xdr:col>81</xdr:col>
      <xdr:colOff>50800</xdr:colOff>
      <xdr:row>58</xdr:row>
      <xdr:rowOff>96679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793968"/>
          <a:ext cx="889000" cy="24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21318</xdr:rowOff>
    </xdr:from>
    <xdr:to>
      <xdr:col>76</xdr:col>
      <xdr:colOff>114300</xdr:colOff>
      <xdr:row>57</xdr:row>
      <xdr:rowOff>152175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793968"/>
          <a:ext cx="889000" cy="130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152175</xdr:rowOff>
    </xdr:from>
    <xdr:to>
      <xdr:col>71</xdr:col>
      <xdr:colOff>177800</xdr:colOff>
      <xdr:row>58</xdr:row>
      <xdr:rowOff>169614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24825"/>
          <a:ext cx="889000" cy="18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169030</xdr:rowOff>
    </xdr:from>
    <xdr:to>
      <xdr:col>85</xdr:col>
      <xdr:colOff>177800</xdr:colOff>
      <xdr:row>58</xdr:row>
      <xdr:rowOff>99180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9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83957</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8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45879</xdr:rowOff>
    </xdr:from>
    <xdr:to>
      <xdr:col>81</xdr:col>
      <xdr:colOff>101600</xdr:colOff>
      <xdr:row>58</xdr:row>
      <xdr:rowOff>147479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98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138606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1008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141968</xdr:rowOff>
    </xdr:from>
    <xdr:to>
      <xdr:col>76</xdr:col>
      <xdr:colOff>165100</xdr:colOff>
      <xdr:row>57</xdr:row>
      <xdr:rowOff>72118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4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88645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51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101375</xdr:rowOff>
    </xdr:from>
    <xdr:to>
      <xdr:col>72</xdr:col>
      <xdr:colOff>38100</xdr:colOff>
      <xdr:row>58</xdr:row>
      <xdr:rowOff>31525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7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22652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6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118814</xdr:rowOff>
    </xdr:from>
    <xdr:to>
      <xdr:col>67</xdr:col>
      <xdr:colOff>101600</xdr:colOff>
      <xdr:row>59</xdr:row>
      <xdr:rowOff>48964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100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40091</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15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38506</xdr:rowOff>
    </xdr:from>
    <xdr:to>
      <xdr:col>85</xdr:col>
      <xdr:colOff>127000</xdr:colOff>
      <xdr:row>95</xdr:row>
      <xdr:rowOff>38888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326256"/>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82398</xdr:rowOff>
    </xdr:from>
    <xdr:to>
      <xdr:col>81</xdr:col>
      <xdr:colOff>50800</xdr:colOff>
      <xdr:row>95</xdr:row>
      <xdr:rowOff>38888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198698"/>
          <a:ext cx="889000" cy="1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148158</xdr:rowOff>
    </xdr:from>
    <xdr:to>
      <xdr:col>76</xdr:col>
      <xdr:colOff>114300</xdr:colOff>
      <xdr:row>94</xdr:row>
      <xdr:rowOff>82398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093008"/>
          <a:ext cx="889000" cy="10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148158</xdr:rowOff>
    </xdr:from>
    <xdr:to>
      <xdr:col>71</xdr:col>
      <xdr:colOff>177800</xdr:colOff>
      <xdr:row>94</xdr:row>
      <xdr:rowOff>124537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093008"/>
          <a:ext cx="889000" cy="14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159156</xdr:rowOff>
    </xdr:from>
    <xdr:to>
      <xdr:col>85</xdr:col>
      <xdr:colOff>177800</xdr:colOff>
      <xdr:row>95</xdr:row>
      <xdr:rowOff>89306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27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10583</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12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159538</xdr:rowOff>
    </xdr:from>
    <xdr:to>
      <xdr:col>81</xdr:col>
      <xdr:colOff>101600</xdr:colOff>
      <xdr:row>95</xdr:row>
      <xdr:rowOff>89688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27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106215</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051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31598</xdr:rowOff>
    </xdr:from>
    <xdr:to>
      <xdr:col>76</xdr:col>
      <xdr:colOff>165100</xdr:colOff>
      <xdr:row>94</xdr:row>
      <xdr:rowOff>133198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14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149725</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592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97358</xdr:rowOff>
    </xdr:from>
    <xdr:to>
      <xdr:col>72</xdr:col>
      <xdr:colOff>38100</xdr:colOff>
      <xdr:row>94</xdr:row>
      <xdr:rowOff>27508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04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44035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581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73737</xdr:rowOff>
    </xdr:from>
    <xdr:to>
      <xdr:col>67</xdr:col>
      <xdr:colOff>101600</xdr:colOff>
      <xdr:row>95</xdr:row>
      <xdr:rowOff>3887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19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20414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596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年度間で比較的変動が大きいものは、総務費、民生費、衛生費、教育費である。</a:t>
          </a:r>
        </a:p>
        <a:p>
          <a:r>
            <a:rPr kumimoji="1" lang="ja-JP" altLang="en-US" sz="1300">
              <a:latin typeface="ＭＳ Ｐゴシック" panose="020B0600070205080204" pitchFamily="50" charset="-128"/>
              <a:ea typeface="ＭＳ Ｐゴシック" panose="020B0600070205080204" pitchFamily="50" charset="-128"/>
            </a:rPr>
            <a:t>総務費は、令和２年度は国の特別定額給付金事業により大幅な増となった。令和３年度以降の主な増減要因は、財政調整基金積立金や公共施設再構築基金積立金の増減によるものである。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民生費の令和５年度の増及び６年度の減の主な要因は、子育て世帯等臨時特別支援事業や電力・ガス・食料品等価格高騰緊急支援給付金等の国の給付金事業の増減によるものである。</a:t>
          </a:r>
        </a:p>
        <a:p>
          <a:r>
            <a:rPr kumimoji="1" lang="ja-JP" altLang="en-US" sz="1300">
              <a:latin typeface="ＭＳ Ｐゴシック" panose="020B0600070205080204" pitchFamily="50" charset="-128"/>
              <a:ea typeface="ＭＳ Ｐゴシック" panose="020B0600070205080204" pitchFamily="50" charset="-128"/>
            </a:rPr>
            <a:t>衛生費の令和３年度及び４年度の増、令和５年度及び６年度の減の主な要因は、コロナウイルスワクチン接種関連経費及び国庫支出金返納金の増減によるものである。</a:t>
          </a:r>
        </a:p>
        <a:p>
          <a:r>
            <a:rPr kumimoji="1" lang="ja-JP" altLang="en-US" sz="1300">
              <a:latin typeface="ＭＳ Ｐゴシック" panose="020B0600070205080204" pitchFamily="50" charset="-128"/>
              <a:ea typeface="ＭＳ Ｐゴシック" panose="020B0600070205080204" pitchFamily="50" charset="-128"/>
            </a:rPr>
            <a:t>教育費の令和３年度及び４年度の主な増要因は池袋第一小学校改築事業による増、令和５年度の主な減要因はこの改築事業終了及び義務教育施設整備基金積立金の減、令和６年度の主な増要因は千早スポーツフィールド及び千川中仮校舎の整備経費の増によるもの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実質収支額は、令和５年度は新型コロナウイルスワクチン接種に係る国庫支出金の返納に伴い、前年度比</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億円の減、</a:t>
          </a:r>
          <a:r>
            <a:rPr kumimoji="1" lang="en-US" altLang="ja-JP" sz="1400">
              <a:latin typeface="ＭＳ ゴシック" pitchFamily="49" charset="-128"/>
              <a:ea typeface="ＭＳ ゴシック" pitchFamily="49" charset="-128"/>
            </a:rPr>
            <a:t>2.26</a:t>
          </a:r>
          <a:r>
            <a:rPr kumimoji="1" lang="ja-JP" altLang="en-US" sz="1400">
              <a:latin typeface="ＭＳ ゴシック" pitchFamily="49" charset="-128"/>
              <a:ea typeface="ＭＳ ゴシック" pitchFamily="49" charset="-128"/>
            </a:rPr>
            <a:t>ポイント低下した。令和６年度は、実質収支額が約</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億円（</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％）の増、標準財政規模が約</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億円（</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％）の増となったことから、前年度と同数値となった。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実質単年度収支については、条例により決算剰余金全額を財政調整基金に直接編入しているため、マイナスとなることが多い。</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各会計とも実質収支は毎年度黒字であり、連結実質収支も毎年度黒字となっている。</a:t>
          </a:r>
        </a:p>
        <a:p>
          <a:r>
            <a:rPr kumimoji="1" lang="ja-JP" altLang="en-US" sz="1400">
              <a:latin typeface="ＭＳ ゴシック" pitchFamily="49" charset="-128"/>
              <a:ea typeface="ＭＳ ゴシック" pitchFamily="49" charset="-128"/>
            </a:rPr>
            <a:t>　一般会計は、歳入が</a:t>
          </a:r>
          <a:r>
            <a:rPr kumimoji="1" lang="en-US" altLang="ja-JP" sz="1400">
              <a:latin typeface="ＭＳ ゴシック" pitchFamily="49" charset="-128"/>
              <a:ea typeface="ＭＳ ゴシック" pitchFamily="49" charset="-128"/>
            </a:rPr>
            <a:t>72</a:t>
          </a:r>
          <a:r>
            <a:rPr kumimoji="1" lang="ja-JP" altLang="en-US" sz="1400">
              <a:latin typeface="ＭＳ ゴシック" pitchFamily="49" charset="-128"/>
              <a:ea typeface="ＭＳ ゴシック" pitchFamily="49" charset="-128"/>
            </a:rPr>
            <a:t>億円の増、歳出が</a:t>
          </a:r>
          <a:r>
            <a:rPr kumimoji="1" lang="en-US" altLang="ja-JP" sz="1400">
              <a:latin typeface="ＭＳ ゴシック" pitchFamily="49" charset="-128"/>
              <a:ea typeface="ＭＳ ゴシック" pitchFamily="49" charset="-128"/>
            </a:rPr>
            <a:t>55.8</a:t>
          </a:r>
          <a:r>
            <a:rPr kumimoji="1" lang="ja-JP" altLang="en-US" sz="1400">
              <a:latin typeface="ＭＳ ゴシック" pitchFamily="49" charset="-128"/>
              <a:ea typeface="ＭＳ ゴシック" pitchFamily="49" charset="-128"/>
            </a:rPr>
            <a:t>億円の増、標準財政規模が</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億円の増となり、前年度とほぼ同じ比率となった。</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国民健康保険事業会計は、保険料収入が堅調により、</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年度の歳出の伸び（納付金増等）よりも、歳入（保険料収入）が上回ったことにより実質収支が増となった。</a:t>
          </a:r>
          <a:br>
            <a:rPr kumimoji="1" lang="en-US" altLang="ja-JP" sz="1400">
              <a:solidFill>
                <a:sysClr val="windowText" lastClr="000000"/>
              </a:solidFill>
              <a:latin typeface="ＭＳ ゴシック" pitchFamily="49" charset="-128"/>
              <a:ea typeface="ＭＳ ゴシック" pitchFamily="49" charset="-128"/>
            </a:rPr>
          </a:br>
          <a:r>
            <a:rPr kumimoji="1" lang="ja-JP" altLang="en-US" sz="1400">
              <a:solidFill>
                <a:sysClr val="windowText" lastClr="000000"/>
              </a:solidFill>
              <a:latin typeface="ＭＳ ゴシック" pitchFamily="49" charset="-128"/>
              <a:ea typeface="ＭＳ ゴシック" pitchFamily="49" charset="-128"/>
            </a:rPr>
            <a:t>　後期高齢者医療事業会計は、</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広域連合への納付金の増、システム標準化による歳出増</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により実質収支が減となった。</a:t>
          </a:r>
          <a:r>
            <a:rPr kumimoji="1" lang="ja-JP" altLang="en-US" sz="1400">
              <a:solidFill>
                <a:sysClr val="windowText" lastClr="000000"/>
              </a:solidFill>
              <a:latin typeface="ＭＳ ゴシック" pitchFamily="49" charset="-128"/>
              <a:ea typeface="ＭＳ ゴシック" pitchFamily="49" charset="-128"/>
            </a:rPr>
            <a:t>。</a:t>
          </a:r>
        </a:p>
        <a:p>
          <a:r>
            <a:rPr kumimoji="1" lang="ja-JP" altLang="en-US" sz="1400">
              <a:solidFill>
                <a:sysClr val="windowText" lastClr="000000"/>
              </a:solidFill>
              <a:latin typeface="ＭＳ ゴシック" pitchFamily="49" charset="-128"/>
              <a:ea typeface="ＭＳ ゴシック" pitchFamily="49" charset="-128"/>
            </a:rPr>
            <a:t>　介護保険事業会計は、保険給付費に充てるため介護給付費準備基金を取り崩したこと、都負担金等の概算交付による一時的に超過受入となったことなどで実質収支が増となった。</a:t>
          </a:r>
        </a:p>
        <a:p>
          <a:r>
            <a:rPr kumimoji="1" lang="ja-JP" altLang="en-US" sz="1400">
              <a:solidFill>
                <a:sysClr val="windowText" lastClr="000000"/>
              </a:solidFill>
              <a:latin typeface="ＭＳ ゴシック" pitchFamily="49" charset="-128"/>
              <a:ea typeface="ＭＳ ゴシック" pitchFamily="49" charset="-128"/>
            </a:rPr>
            <a:t>　特別会計においては、高齢化の進行などによる保険給付費の増が見込まれ、これにより一般会計からの繰出金</a:t>
          </a:r>
          <a:r>
            <a:rPr kumimoji="1" lang="ja-JP" altLang="en-US" sz="1400">
              <a:latin typeface="ＭＳ ゴシック" pitchFamily="49" charset="-128"/>
              <a:ea typeface="ＭＳ ゴシック" pitchFamily="49" charset="-128"/>
            </a:rPr>
            <a:t>の増につながることから、給付費の動向を注視していく必要がある。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154500724</v>
      </c>
      <c r="BO4" s="436"/>
      <c r="BP4" s="436"/>
      <c r="BQ4" s="436"/>
      <c r="BR4" s="436"/>
      <c r="BS4" s="436"/>
      <c r="BT4" s="436"/>
      <c r="BU4" s="437"/>
      <c r="BV4" s="435">
        <v>147295346</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3.3</v>
      </c>
      <c r="CU4" s="576"/>
      <c r="CV4" s="576"/>
      <c r="CW4" s="576"/>
      <c r="CX4" s="576"/>
      <c r="CY4" s="576"/>
      <c r="CZ4" s="576"/>
      <c r="DA4" s="577"/>
      <c r="DB4" s="575">
        <v>3.3</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149661698</v>
      </c>
      <c r="BO5" s="407"/>
      <c r="BP5" s="407"/>
      <c r="BQ5" s="407"/>
      <c r="BR5" s="407"/>
      <c r="BS5" s="407"/>
      <c r="BT5" s="407"/>
      <c r="BU5" s="408"/>
      <c r="BV5" s="406">
        <v>144083030</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81.7</v>
      </c>
      <c r="CU5" s="404"/>
      <c r="CV5" s="404"/>
      <c r="CW5" s="404"/>
      <c r="CX5" s="404"/>
      <c r="CY5" s="404"/>
      <c r="CZ5" s="404"/>
      <c r="DA5" s="405"/>
      <c r="DB5" s="403">
        <v>79.599999999999994</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4839026</v>
      </c>
      <c r="BO6" s="407"/>
      <c r="BP6" s="407"/>
      <c r="BQ6" s="407"/>
      <c r="BR6" s="407"/>
      <c r="BS6" s="407"/>
      <c r="BT6" s="407"/>
      <c r="BU6" s="408"/>
      <c r="BV6" s="406">
        <v>3212316</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81.7</v>
      </c>
      <c r="CU6" s="550"/>
      <c r="CV6" s="550"/>
      <c r="CW6" s="550"/>
      <c r="CX6" s="550"/>
      <c r="CY6" s="550"/>
      <c r="CZ6" s="550"/>
      <c r="DA6" s="551"/>
      <c r="DB6" s="549">
        <v>79.599999999999994</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2070206</v>
      </c>
      <c r="BO7" s="407"/>
      <c r="BP7" s="407"/>
      <c r="BQ7" s="407"/>
      <c r="BR7" s="407"/>
      <c r="BS7" s="407"/>
      <c r="BT7" s="407"/>
      <c r="BU7" s="408"/>
      <c r="BV7" s="406">
        <v>482645</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83620453</v>
      </c>
      <c r="CU7" s="407"/>
      <c r="CV7" s="407"/>
      <c r="CW7" s="407"/>
      <c r="CX7" s="407"/>
      <c r="CY7" s="407"/>
      <c r="CZ7" s="407"/>
      <c r="DA7" s="408"/>
      <c r="DB7" s="406">
        <v>82517130</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2768820</v>
      </c>
      <c r="BO8" s="407"/>
      <c r="BP8" s="407"/>
      <c r="BQ8" s="407"/>
      <c r="BR8" s="407"/>
      <c r="BS8" s="407"/>
      <c r="BT8" s="407"/>
      <c r="BU8" s="408"/>
      <c r="BV8" s="406">
        <v>2729671</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0.53</v>
      </c>
      <c r="CU8" s="510"/>
      <c r="CV8" s="510"/>
      <c r="CW8" s="510"/>
      <c r="CX8" s="510"/>
      <c r="CY8" s="510"/>
      <c r="CZ8" s="510"/>
      <c r="DA8" s="511"/>
      <c r="DB8" s="509">
        <v>0.53</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301599</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39149</v>
      </c>
      <c r="BO9" s="407"/>
      <c r="BP9" s="407"/>
      <c r="BQ9" s="407"/>
      <c r="BR9" s="407"/>
      <c r="BS9" s="407"/>
      <c r="BT9" s="407"/>
      <c r="BU9" s="408"/>
      <c r="BV9" s="406">
        <v>-1571481</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2.6</v>
      </c>
      <c r="CU9" s="404"/>
      <c r="CV9" s="404"/>
      <c r="CW9" s="404"/>
      <c r="CX9" s="404"/>
      <c r="CY9" s="404"/>
      <c r="CZ9" s="404"/>
      <c r="DA9" s="405"/>
      <c r="DB9" s="403">
        <v>2.6</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291167</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3328710</v>
      </c>
      <c r="BO10" s="407"/>
      <c r="BP10" s="407"/>
      <c r="BQ10" s="407"/>
      <c r="BR10" s="407"/>
      <c r="BS10" s="407"/>
      <c r="BT10" s="407"/>
      <c r="BU10" s="408"/>
      <c r="BV10" s="406">
        <v>1445551</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294644</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5500000</v>
      </c>
      <c r="BO12" s="407"/>
      <c r="BP12" s="407"/>
      <c r="BQ12" s="407"/>
      <c r="BR12" s="407"/>
      <c r="BS12" s="407"/>
      <c r="BT12" s="407"/>
      <c r="BU12" s="408"/>
      <c r="BV12" s="406">
        <v>7400000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258284</v>
      </c>
      <c r="S13" s="494"/>
      <c r="T13" s="494"/>
      <c r="U13" s="494"/>
      <c r="V13" s="495"/>
      <c r="W13" s="496" t="s">
        <v>131</v>
      </c>
      <c r="X13" s="392"/>
      <c r="Y13" s="392"/>
      <c r="Z13" s="392"/>
      <c r="AA13" s="392"/>
      <c r="AB13" s="393"/>
      <c r="AC13" s="359">
        <v>119</v>
      </c>
      <c r="AD13" s="360"/>
      <c r="AE13" s="360"/>
      <c r="AF13" s="360"/>
      <c r="AG13" s="361"/>
      <c r="AH13" s="359">
        <v>92</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-2132141</v>
      </c>
      <c r="BO13" s="407"/>
      <c r="BP13" s="407"/>
      <c r="BQ13" s="407"/>
      <c r="BR13" s="407"/>
      <c r="BS13" s="407"/>
      <c r="BT13" s="407"/>
      <c r="BU13" s="408"/>
      <c r="BV13" s="406">
        <v>-7525930</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-0.8</v>
      </c>
      <c r="CU13" s="404"/>
      <c r="CV13" s="404"/>
      <c r="CW13" s="404"/>
      <c r="CX13" s="404"/>
      <c r="CY13" s="404"/>
      <c r="CZ13" s="404"/>
      <c r="DA13" s="405"/>
      <c r="DB13" s="403">
        <v>-1.4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291650</v>
      </c>
      <c r="S14" s="494"/>
      <c r="T14" s="494"/>
      <c r="U14" s="494"/>
      <c r="V14" s="495"/>
      <c r="W14" s="497"/>
      <c r="X14" s="395"/>
      <c r="Y14" s="395"/>
      <c r="Z14" s="395"/>
      <c r="AA14" s="395"/>
      <c r="AB14" s="396"/>
      <c r="AC14" s="486">
        <v>0.1</v>
      </c>
      <c r="AD14" s="487"/>
      <c r="AE14" s="487"/>
      <c r="AF14" s="487"/>
      <c r="AG14" s="488"/>
      <c r="AH14" s="486">
        <v>0.1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258918</v>
      </c>
      <c r="S15" s="494"/>
      <c r="T15" s="494"/>
      <c r="U15" s="494"/>
      <c r="V15" s="495"/>
      <c r="W15" s="496" t="s">
        <v>137</v>
      </c>
      <c r="X15" s="392"/>
      <c r="Y15" s="392"/>
      <c r="Z15" s="392"/>
      <c r="AA15" s="392"/>
      <c r="AB15" s="393"/>
      <c r="AC15" s="359">
        <v>13978</v>
      </c>
      <c r="AD15" s="360"/>
      <c r="AE15" s="360"/>
      <c r="AF15" s="360"/>
      <c r="AG15" s="361"/>
      <c r="AH15" s="359">
        <v>14453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41432226</v>
      </c>
      <c r="BO15" s="436"/>
      <c r="BP15" s="436"/>
      <c r="BQ15" s="436"/>
      <c r="BR15" s="436"/>
      <c r="BS15" s="436"/>
      <c r="BT15" s="436"/>
      <c r="BU15" s="437"/>
      <c r="BV15" s="435">
        <v>40027364</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12</v>
      </c>
      <c r="AD16" s="487"/>
      <c r="AE16" s="487"/>
      <c r="AF16" s="487"/>
      <c r="AG16" s="488"/>
      <c r="AH16" s="486">
        <v>14.2</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76900536</v>
      </c>
      <c r="BO16" s="407"/>
      <c r="BP16" s="407"/>
      <c r="BQ16" s="407"/>
      <c r="BR16" s="407"/>
      <c r="BS16" s="407"/>
      <c r="BT16" s="407"/>
      <c r="BU16" s="408"/>
      <c r="BV16" s="406">
        <v>76139521</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102232</v>
      </c>
      <c r="AD17" s="360"/>
      <c r="AE17" s="360"/>
      <c r="AF17" s="360"/>
      <c r="AG17" s="361"/>
      <c r="AH17" s="359">
        <v>87326</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83620453</v>
      </c>
      <c r="BO17" s="407"/>
      <c r="BP17" s="407"/>
      <c r="BQ17" s="407"/>
      <c r="BR17" s="407"/>
      <c r="BS17" s="407"/>
      <c r="BT17" s="407"/>
      <c r="BU17" s="408"/>
      <c r="BV17" s="406">
        <v>82517130</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13.01</v>
      </c>
      <c r="M18" s="459"/>
      <c r="N18" s="459"/>
      <c r="O18" s="459"/>
      <c r="P18" s="459"/>
      <c r="Q18" s="459"/>
      <c r="R18" s="460"/>
      <c r="S18" s="460"/>
      <c r="T18" s="460"/>
      <c r="U18" s="460"/>
      <c r="V18" s="461"/>
      <c r="W18" s="477"/>
      <c r="X18" s="478"/>
      <c r="Y18" s="478"/>
      <c r="Z18" s="478"/>
      <c r="AA18" s="478"/>
      <c r="AB18" s="502"/>
      <c r="AC18" s="376">
        <v>87.9</v>
      </c>
      <c r="AD18" s="377"/>
      <c r="AE18" s="377"/>
      <c r="AF18" s="377"/>
      <c r="AG18" s="462"/>
      <c r="AH18" s="376">
        <v>85.7</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71271447</v>
      </c>
      <c r="BO18" s="407"/>
      <c r="BP18" s="407"/>
      <c r="BQ18" s="407"/>
      <c r="BR18" s="407"/>
      <c r="BS18" s="407"/>
      <c r="BT18" s="407"/>
      <c r="BU18" s="408"/>
      <c r="BV18" s="406">
        <v>68181506</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23182</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103592076</v>
      </c>
      <c r="BO19" s="407"/>
      <c r="BP19" s="407"/>
      <c r="BQ19" s="407"/>
      <c r="BR19" s="407"/>
      <c r="BS19" s="407"/>
      <c r="BT19" s="407"/>
      <c r="BU19" s="408"/>
      <c r="BV19" s="406">
        <v>102520171</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183819</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15366646</v>
      </c>
      <c r="BO22" s="436"/>
      <c r="BP22" s="436"/>
      <c r="BQ22" s="436"/>
      <c r="BR22" s="436"/>
      <c r="BS22" s="436"/>
      <c r="BT22" s="436"/>
      <c r="BU22" s="437"/>
      <c r="BV22" s="435">
        <v>15904744</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7017205</v>
      </c>
      <c r="BO23" s="407"/>
      <c r="BP23" s="407"/>
      <c r="BQ23" s="407"/>
      <c r="BR23" s="407"/>
      <c r="BS23" s="407"/>
      <c r="BT23" s="407"/>
      <c r="BU23" s="408"/>
      <c r="BV23" s="406">
        <v>7497618</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10400</v>
      </c>
      <c r="R24" s="360"/>
      <c r="S24" s="360"/>
      <c r="T24" s="360"/>
      <c r="U24" s="360"/>
      <c r="V24" s="361"/>
      <c r="W24" s="449"/>
      <c r="X24" s="386"/>
      <c r="Y24" s="387"/>
      <c r="Z24" s="362" t="s">
        <v>162</v>
      </c>
      <c r="AA24" s="363"/>
      <c r="AB24" s="363"/>
      <c r="AC24" s="363"/>
      <c r="AD24" s="363"/>
      <c r="AE24" s="363"/>
      <c r="AF24" s="363"/>
      <c r="AG24" s="364"/>
      <c r="AH24" s="359">
        <v>1972</v>
      </c>
      <c r="AI24" s="360"/>
      <c r="AJ24" s="360"/>
      <c r="AK24" s="360"/>
      <c r="AL24" s="361"/>
      <c r="AM24" s="359">
        <v>5906140</v>
      </c>
      <c r="AN24" s="360"/>
      <c r="AO24" s="360"/>
      <c r="AP24" s="360"/>
      <c r="AQ24" s="360"/>
      <c r="AR24" s="361"/>
      <c r="AS24" s="359">
        <v>2995</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15366646</v>
      </c>
      <c r="BO24" s="407"/>
      <c r="BP24" s="407"/>
      <c r="BQ24" s="407"/>
      <c r="BR24" s="407"/>
      <c r="BS24" s="407"/>
      <c r="BT24" s="407"/>
      <c r="BU24" s="408"/>
      <c r="BV24" s="406">
        <v>15904744</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8340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29593070</v>
      </c>
      <c r="BO25" s="436"/>
      <c r="BP25" s="436"/>
      <c r="BQ25" s="436"/>
      <c r="BR25" s="436"/>
      <c r="BS25" s="436"/>
      <c r="BT25" s="436"/>
      <c r="BU25" s="437"/>
      <c r="BV25" s="435">
        <v>20316333</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7295</v>
      </c>
      <c r="R26" s="360"/>
      <c r="S26" s="360"/>
      <c r="T26" s="360"/>
      <c r="U26" s="360"/>
      <c r="V26" s="361"/>
      <c r="W26" s="449"/>
      <c r="X26" s="386"/>
      <c r="Y26" s="387"/>
      <c r="Z26" s="362" t="s">
        <v>168</v>
      </c>
      <c r="AA26" s="417"/>
      <c r="AB26" s="417"/>
      <c r="AC26" s="417"/>
      <c r="AD26" s="417"/>
      <c r="AE26" s="417"/>
      <c r="AF26" s="417"/>
      <c r="AG26" s="418"/>
      <c r="AH26" s="359">
        <v>132</v>
      </c>
      <c r="AI26" s="360"/>
      <c r="AJ26" s="360"/>
      <c r="AK26" s="360"/>
      <c r="AL26" s="361"/>
      <c r="AM26" s="359">
        <v>375012</v>
      </c>
      <c r="AN26" s="360"/>
      <c r="AO26" s="360"/>
      <c r="AP26" s="360"/>
      <c r="AQ26" s="360"/>
      <c r="AR26" s="361"/>
      <c r="AS26" s="359">
        <v>2841</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8940</v>
      </c>
      <c r="R27" s="360"/>
      <c r="S27" s="360"/>
      <c r="T27" s="360"/>
      <c r="U27" s="360"/>
      <c r="V27" s="361"/>
      <c r="W27" s="449"/>
      <c r="X27" s="386"/>
      <c r="Y27" s="387"/>
      <c r="Z27" s="362" t="s">
        <v>171</v>
      </c>
      <c r="AA27" s="363"/>
      <c r="AB27" s="363"/>
      <c r="AC27" s="363"/>
      <c r="AD27" s="363"/>
      <c r="AE27" s="363"/>
      <c r="AF27" s="363"/>
      <c r="AG27" s="364"/>
      <c r="AH27" s="359">
        <v>13</v>
      </c>
      <c r="AI27" s="360"/>
      <c r="AJ27" s="360"/>
      <c r="AK27" s="360"/>
      <c r="AL27" s="361"/>
      <c r="AM27" s="359">
        <v>46719</v>
      </c>
      <c r="AN27" s="360"/>
      <c r="AO27" s="360"/>
      <c r="AP27" s="360"/>
      <c r="AQ27" s="360"/>
      <c r="AR27" s="361"/>
      <c r="AS27" s="359">
        <v>3594</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7805</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17594500</v>
      </c>
      <c r="BO28" s="436"/>
      <c r="BP28" s="436"/>
      <c r="BQ28" s="436"/>
      <c r="BR28" s="436"/>
      <c r="BS28" s="436"/>
      <c r="BT28" s="436"/>
      <c r="BU28" s="437"/>
      <c r="BV28" s="435">
        <v>17035444</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34</v>
      </c>
      <c r="M29" s="360"/>
      <c r="N29" s="360"/>
      <c r="O29" s="360"/>
      <c r="P29" s="361"/>
      <c r="Q29" s="359">
        <v>6039</v>
      </c>
      <c r="R29" s="360"/>
      <c r="S29" s="360"/>
      <c r="T29" s="360"/>
      <c r="U29" s="360"/>
      <c r="V29" s="361"/>
      <c r="W29" s="450"/>
      <c r="X29" s="451"/>
      <c r="Y29" s="452"/>
      <c r="Z29" s="362" t="s">
        <v>177</v>
      </c>
      <c r="AA29" s="363"/>
      <c r="AB29" s="363"/>
      <c r="AC29" s="363"/>
      <c r="AD29" s="363"/>
      <c r="AE29" s="363"/>
      <c r="AF29" s="363"/>
      <c r="AG29" s="364"/>
      <c r="AH29" s="359">
        <v>1985</v>
      </c>
      <c r="AI29" s="360"/>
      <c r="AJ29" s="360"/>
      <c r="AK29" s="360"/>
      <c r="AL29" s="361"/>
      <c r="AM29" s="359">
        <v>5952859</v>
      </c>
      <c r="AN29" s="360"/>
      <c r="AO29" s="360"/>
      <c r="AP29" s="360"/>
      <c r="AQ29" s="360"/>
      <c r="AR29" s="361"/>
      <c r="AS29" s="359">
        <v>2999</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127702</v>
      </c>
      <c r="BO29" s="407"/>
      <c r="BP29" s="407"/>
      <c r="BQ29" s="407"/>
      <c r="BR29" s="407"/>
      <c r="BS29" s="407"/>
      <c r="BT29" s="407"/>
      <c r="BU29" s="408"/>
      <c r="BV29" s="406">
        <v>109865</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38932275</v>
      </c>
      <c r="BO30" s="441"/>
      <c r="BP30" s="441"/>
      <c r="BQ30" s="441"/>
      <c r="BR30" s="441"/>
      <c r="BS30" s="441"/>
      <c r="BT30" s="441"/>
      <c r="BU30" s="442"/>
      <c r="BV30" s="440">
        <v>34724548</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10</v>
      </c>
      <c r="CP34" s="354"/>
      <c r="CQ34" s="355" t="str">
        <f>IF('各会計、関係団体の財政状況及び健全化判断比率'!BS7="","",'各会計、関係団体の財政状況及び健全化判断比率'!BS7)</f>
        <v>としま未来文化財団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後期高齢者医療事業会計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11</v>
      </c>
      <c r="CP35" s="354"/>
      <c r="CQ35" s="355" t="str">
        <f>IF('各会計、関係団体の財政状況及び健全化判断比率'!BS8="","",'各会計、関係団体の財政状況及び健全化判断比率'!BS8)</f>
        <v>豊島区土地開発公社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〇</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介護保険事業会計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63"/>
      <c r="CO36" s="354">
        <f t="shared" si="3"/>
        <v>12</v>
      </c>
      <c r="CP36" s="354"/>
      <c r="CQ36" s="355" t="str">
        <f>IF('各会計、関係団体の財政状況及び健全化判断比率'!BS9="","",'各会計、関係団体の財政状況及び健全化判断比率'!BS9)</f>
        <v>東京広域勤労者サービスセンター</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63"/>
      <c r="CO37" s="354">
        <f t="shared" si="3"/>
        <v>13</v>
      </c>
      <c r="CP37" s="354"/>
      <c r="CQ37" s="355" t="str">
        <f>IF('各会計、関係団体の財政状況及び健全化判断比率'!BS10="","",'各会計、関係団体の財政状況及び健全化判断比率'!BS10)</f>
        <v>東長崎駅・椎名町駅整備株式会社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9</v>
      </c>
      <c r="BX38" s="354"/>
      <c r="BY38" s="355" t="str">
        <f>IF('各会計、関係団体の財政状況及び健全化判断比率'!B72="","",'各会計、関係団体の財政状況及び健全化判断比率'!B72)</f>
        <v>東京都後期高齢者医療広域連合（後期高齢者医療特別会計）</v>
      </c>
      <c r="BZ38" s="355"/>
      <c r="CA38" s="355"/>
      <c r="CB38" s="355"/>
      <c r="CC38" s="355"/>
      <c r="CD38" s="355"/>
      <c r="CE38" s="355"/>
      <c r="CF38" s="355"/>
      <c r="CG38" s="355"/>
      <c r="CH38" s="355"/>
      <c r="CI38" s="355"/>
      <c r="CJ38" s="355"/>
      <c r="CK38" s="355"/>
      <c r="CL38" s="355"/>
      <c r="CM38" s="355"/>
      <c r="CN38" s="163"/>
      <c r="CO38" s="354">
        <f t="shared" si="3"/>
        <v>14</v>
      </c>
      <c r="CP38" s="354"/>
      <c r="CQ38" s="355" t="str">
        <f>IF('各会計、関係団体の財政状況及び健全化判断比率'!BS11="","",'各会計、関係団体の財政状況及び健全化判断比率'!BS11)</f>
        <v>豊島区社会福祉事業団</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95tAAkyZlyFexcALHep7WCv96pspxS2gel1kwODq01rP7ffEfq2V2DHbtiq2ZW93jZu4LORkUhN/Frv6SlgJmg==" saltValue="mPl404icpfD90qbUAKPOT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531</v>
      </c>
      <c r="D34" s="1136"/>
      <c r="E34" s="1137"/>
      <c r="F34" s="32">
        <v>5.34</v>
      </c>
      <c r="G34" s="33">
        <v>3.39</v>
      </c>
      <c r="H34" s="33">
        <v>5.56</v>
      </c>
      <c r="I34" s="33">
        <v>3.3</v>
      </c>
      <c r="J34" s="34">
        <v>3.31</v>
      </c>
      <c r="K34" s="22"/>
      <c r="L34" s="22"/>
      <c r="M34" s="22"/>
      <c r="N34" s="22"/>
      <c r="O34" s="22"/>
      <c r="P34" s="22"/>
    </row>
    <row r="35" spans="1:16" ht="39" customHeight="1" x14ac:dyDescent="0.2">
      <c r="A35" s="22"/>
      <c r="B35" s="35"/>
      <c r="C35" s="1132" t="s">
        <v>532</v>
      </c>
      <c r="D35" s="1132"/>
      <c r="E35" s="1133"/>
      <c r="F35" s="36">
        <v>1.8</v>
      </c>
      <c r="G35" s="37">
        <v>1.66</v>
      </c>
      <c r="H35" s="37">
        <v>1.68</v>
      </c>
      <c r="I35" s="37">
        <v>1.19</v>
      </c>
      <c r="J35" s="38">
        <v>1.41</v>
      </c>
      <c r="K35" s="22"/>
      <c r="L35" s="22"/>
      <c r="M35" s="22"/>
      <c r="N35" s="22"/>
      <c r="O35" s="22"/>
      <c r="P35" s="22"/>
    </row>
    <row r="36" spans="1:16" ht="39" customHeight="1" x14ac:dyDescent="0.2">
      <c r="A36" s="22"/>
      <c r="B36" s="35"/>
      <c r="C36" s="1132" t="s">
        <v>533</v>
      </c>
      <c r="D36" s="1132"/>
      <c r="E36" s="1133"/>
      <c r="F36" s="36">
        <v>1.52</v>
      </c>
      <c r="G36" s="37">
        <v>0.79</v>
      </c>
      <c r="H36" s="37">
        <v>0.96</v>
      </c>
      <c r="I36" s="37">
        <v>0.55000000000000004</v>
      </c>
      <c r="J36" s="38">
        <v>1.17</v>
      </c>
      <c r="K36" s="22"/>
      <c r="L36" s="22"/>
      <c r="M36" s="22"/>
      <c r="N36" s="22"/>
      <c r="O36" s="22"/>
      <c r="P36" s="22"/>
    </row>
    <row r="37" spans="1:16" ht="39" customHeight="1" x14ac:dyDescent="0.2">
      <c r="A37" s="22"/>
      <c r="B37" s="35"/>
      <c r="C37" s="1132" t="s">
        <v>534</v>
      </c>
      <c r="D37" s="1132"/>
      <c r="E37" s="1133"/>
      <c r="F37" s="36">
        <v>0.3</v>
      </c>
      <c r="G37" s="37">
        <v>0.37</v>
      </c>
      <c r="H37" s="37">
        <v>0.32</v>
      </c>
      <c r="I37" s="37">
        <v>0.32</v>
      </c>
      <c r="J37" s="38">
        <v>0.22</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535</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536</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BZeaR/k+HIfRHYarSoCY0muoUsqPq5DopmqkPbsjjK1Z1QQDp39yD+2tVtZ729UVl2/+VAyG288v4Bw1Q7xlA==" saltValue="2Y23vMr2sf6A5cwS27GE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75"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2253</v>
      </c>
      <c r="L45" s="58">
        <v>2584</v>
      </c>
      <c r="M45" s="58">
        <v>2249</v>
      </c>
      <c r="N45" s="58">
        <v>1791</v>
      </c>
      <c r="O45" s="59">
        <v>1817</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360</v>
      </c>
      <c r="L47" s="62">
        <v>349</v>
      </c>
      <c r="M47" s="62">
        <v>349</v>
      </c>
      <c r="N47" s="62">
        <v>349</v>
      </c>
      <c r="O47" s="63">
        <v>349</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99</v>
      </c>
      <c r="L49" s="62">
        <v>96</v>
      </c>
      <c r="M49" s="62">
        <v>92</v>
      </c>
      <c r="N49" s="62">
        <v>109</v>
      </c>
      <c r="O49" s="63">
        <v>172</v>
      </c>
      <c r="P49" s="46"/>
      <c r="Q49" s="46"/>
      <c r="R49" s="46"/>
      <c r="S49" s="46"/>
      <c r="T49" s="46"/>
      <c r="U49" s="46"/>
    </row>
    <row r="50" spans="1:21" ht="30.75" customHeight="1" x14ac:dyDescent="0.2">
      <c r="A50" s="46"/>
      <c r="B50" s="1163"/>
      <c r="C50" s="1164"/>
      <c r="D50" s="60"/>
      <c r="E50" s="1140" t="s">
        <v>15</v>
      </c>
      <c r="F50" s="1140"/>
      <c r="G50" s="1140"/>
      <c r="H50" s="1140"/>
      <c r="I50" s="1140"/>
      <c r="J50" s="1141"/>
      <c r="K50" s="61">
        <v>870</v>
      </c>
      <c r="L50" s="62">
        <v>353</v>
      </c>
      <c r="M50" s="62">
        <v>441</v>
      </c>
      <c r="N50" s="62">
        <v>326</v>
      </c>
      <c r="O50" s="63">
        <v>677</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4625</v>
      </c>
      <c r="L52" s="62">
        <v>4541</v>
      </c>
      <c r="M52" s="62">
        <v>4068</v>
      </c>
      <c r="N52" s="62">
        <v>3640</v>
      </c>
      <c r="O52" s="63">
        <v>2987</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-1043</v>
      </c>
      <c r="L53" s="67">
        <v>-1159</v>
      </c>
      <c r="M53" s="67">
        <v>-937</v>
      </c>
      <c r="N53" s="67">
        <v>-1065</v>
      </c>
      <c r="O53" s="68">
        <v>28</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46" t="s">
        <v>24</v>
      </c>
      <c r="C58" s="1147"/>
      <c r="D58" s="1152" t="s">
        <v>25</v>
      </c>
      <c r="E58" s="1153"/>
      <c r="F58" s="1153"/>
      <c r="G58" s="1153"/>
      <c r="H58" s="1153"/>
      <c r="I58" s="1153"/>
      <c r="J58" s="1154"/>
      <c r="K58" s="81">
        <v>127</v>
      </c>
      <c r="L58" s="82" t="s">
        <v>482</v>
      </c>
      <c r="M58" s="82" t="s">
        <v>482</v>
      </c>
      <c r="N58" s="82" t="s">
        <v>482</v>
      </c>
      <c r="O58" s="83"/>
    </row>
    <row r="59" spans="1:21" ht="31.5" customHeight="1" x14ac:dyDescent="0.2">
      <c r="B59" s="1148"/>
      <c r="C59" s="1149"/>
      <c r="D59" s="1155" t="s">
        <v>26</v>
      </c>
      <c r="E59" s="1156"/>
      <c r="F59" s="1156"/>
      <c r="G59" s="1156"/>
      <c r="H59" s="1156"/>
      <c r="I59" s="1156"/>
      <c r="J59" s="1157"/>
      <c r="K59" s="84">
        <v>3404</v>
      </c>
      <c r="L59" s="85">
        <v>2617</v>
      </c>
      <c r="M59" s="85">
        <v>2686</v>
      </c>
      <c r="N59" s="85">
        <v>3555</v>
      </c>
      <c r="O59" s="86">
        <v>4423</v>
      </c>
    </row>
    <row r="60" spans="1:21" ht="31.5" customHeight="1" thickBot="1" x14ac:dyDescent="0.25">
      <c r="B60" s="1150"/>
      <c r="C60" s="1151"/>
      <c r="D60" s="1158" t="s">
        <v>27</v>
      </c>
      <c r="E60" s="1159"/>
      <c r="F60" s="1159"/>
      <c r="G60" s="1159"/>
      <c r="H60" s="1159"/>
      <c r="I60" s="1159"/>
      <c r="J60" s="1160"/>
      <c r="K60" s="87">
        <v>836</v>
      </c>
      <c r="L60" s="88">
        <v>1069</v>
      </c>
      <c r="M60" s="88">
        <v>1418</v>
      </c>
      <c r="N60" s="88">
        <v>1767</v>
      </c>
      <c r="O60" s="89">
        <v>2116</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1EV24NH15jxj/8+e1/mghcB0C82oRWV/d8zHaOTr63tGXw/5UhVvVfrxKKrBBb9V6rPyYReSqX/X9rBSATc8/w==" saltValue="+h9K55bhb5earDkPGMnbI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30">
        <v>24717</v>
      </c>
      <c r="J41" s="331">
        <v>22741</v>
      </c>
      <c r="K41" s="331">
        <v>21050</v>
      </c>
      <c r="L41" s="331">
        <v>20218</v>
      </c>
      <c r="M41" s="332">
        <v>20535</v>
      </c>
    </row>
    <row r="42" spans="2:13" ht="27.75" customHeight="1" x14ac:dyDescent="0.2">
      <c r="B42" s="1171"/>
      <c r="C42" s="1172"/>
      <c r="D42" s="104"/>
      <c r="E42" s="1175" t="s">
        <v>32</v>
      </c>
      <c r="F42" s="1175"/>
      <c r="G42" s="1175"/>
      <c r="H42" s="1176"/>
      <c r="I42" s="333">
        <v>134</v>
      </c>
      <c r="J42" s="334">
        <v>299</v>
      </c>
      <c r="K42" s="334">
        <v>339</v>
      </c>
      <c r="L42" s="334">
        <v>361</v>
      </c>
      <c r="M42" s="335">
        <v>24</v>
      </c>
    </row>
    <row r="43" spans="2:13" ht="27.75" customHeight="1" x14ac:dyDescent="0.2">
      <c r="B43" s="1171"/>
      <c r="C43" s="1172"/>
      <c r="D43" s="104"/>
      <c r="E43" s="1175" t="s">
        <v>33</v>
      </c>
      <c r="F43" s="1175"/>
      <c r="G43" s="1175"/>
      <c r="H43" s="1176"/>
      <c r="I43" s="333" t="s">
        <v>482</v>
      </c>
      <c r="J43" s="334" t="s">
        <v>482</v>
      </c>
      <c r="K43" s="334" t="s">
        <v>482</v>
      </c>
      <c r="L43" s="334" t="s">
        <v>482</v>
      </c>
      <c r="M43" s="335" t="s">
        <v>482</v>
      </c>
    </row>
    <row r="44" spans="2:13" ht="27.75" customHeight="1" x14ac:dyDescent="0.2">
      <c r="B44" s="1171"/>
      <c r="C44" s="1172"/>
      <c r="D44" s="104"/>
      <c r="E44" s="1175" t="s">
        <v>34</v>
      </c>
      <c r="F44" s="1175"/>
      <c r="G44" s="1175"/>
      <c r="H44" s="1176"/>
      <c r="I44" s="333">
        <v>1344</v>
      </c>
      <c r="J44" s="334">
        <v>1505</v>
      </c>
      <c r="K44" s="334">
        <v>1701</v>
      </c>
      <c r="L44" s="334">
        <v>1709</v>
      </c>
      <c r="M44" s="335">
        <v>2084</v>
      </c>
    </row>
    <row r="45" spans="2:13" ht="27.75" customHeight="1" x14ac:dyDescent="0.2">
      <c r="B45" s="1171"/>
      <c r="C45" s="1172"/>
      <c r="D45" s="104"/>
      <c r="E45" s="1175" t="s">
        <v>35</v>
      </c>
      <c r="F45" s="1175"/>
      <c r="G45" s="1175"/>
      <c r="H45" s="1176"/>
      <c r="I45" s="333">
        <v>11788</v>
      </c>
      <c r="J45" s="334">
        <v>12104</v>
      </c>
      <c r="K45" s="334">
        <v>11350</v>
      </c>
      <c r="L45" s="334">
        <v>11378</v>
      </c>
      <c r="M45" s="335">
        <v>10912</v>
      </c>
    </row>
    <row r="46" spans="2:13" ht="27.75" customHeight="1" x14ac:dyDescent="0.2">
      <c r="B46" s="1171"/>
      <c r="C46" s="1172"/>
      <c r="D46" s="105"/>
      <c r="E46" s="1175" t="s">
        <v>36</v>
      </c>
      <c r="F46" s="1175"/>
      <c r="G46" s="1175"/>
      <c r="H46" s="1176"/>
      <c r="I46" s="333" t="s">
        <v>482</v>
      </c>
      <c r="J46" s="334" t="s">
        <v>482</v>
      </c>
      <c r="K46" s="334" t="s">
        <v>482</v>
      </c>
      <c r="L46" s="334" t="s">
        <v>482</v>
      </c>
      <c r="M46" s="335" t="s">
        <v>482</v>
      </c>
    </row>
    <row r="47" spans="2:13" ht="27.75" customHeight="1" x14ac:dyDescent="0.2">
      <c r="B47" s="1171"/>
      <c r="C47" s="1172"/>
      <c r="D47" s="106"/>
      <c r="E47" s="1185" t="s">
        <v>37</v>
      </c>
      <c r="F47" s="1186"/>
      <c r="G47" s="1186"/>
      <c r="H47" s="1187"/>
      <c r="I47" s="333" t="s">
        <v>482</v>
      </c>
      <c r="J47" s="334" t="s">
        <v>482</v>
      </c>
      <c r="K47" s="334" t="s">
        <v>482</v>
      </c>
      <c r="L47" s="334" t="s">
        <v>482</v>
      </c>
      <c r="M47" s="335" t="s">
        <v>482</v>
      </c>
    </row>
    <row r="48" spans="2:13" ht="27.75" customHeight="1" x14ac:dyDescent="0.2">
      <c r="B48" s="1171"/>
      <c r="C48" s="1172"/>
      <c r="D48" s="104"/>
      <c r="E48" s="1175" t="s">
        <v>38</v>
      </c>
      <c r="F48" s="1175"/>
      <c r="G48" s="1175"/>
      <c r="H48" s="1176"/>
      <c r="I48" s="333" t="s">
        <v>482</v>
      </c>
      <c r="J48" s="334" t="s">
        <v>482</v>
      </c>
      <c r="K48" s="334" t="s">
        <v>482</v>
      </c>
      <c r="L48" s="334" t="s">
        <v>482</v>
      </c>
      <c r="M48" s="335" t="s">
        <v>482</v>
      </c>
    </row>
    <row r="49" spans="2:13" ht="27.75" customHeight="1" x14ac:dyDescent="0.2">
      <c r="B49" s="1173"/>
      <c r="C49" s="1174"/>
      <c r="D49" s="104"/>
      <c r="E49" s="1175" t="s">
        <v>39</v>
      </c>
      <c r="F49" s="1175"/>
      <c r="G49" s="1175"/>
      <c r="H49" s="1176"/>
      <c r="I49" s="333" t="s">
        <v>482</v>
      </c>
      <c r="J49" s="334" t="s">
        <v>482</v>
      </c>
      <c r="K49" s="334" t="s">
        <v>482</v>
      </c>
      <c r="L49" s="334" t="s">
        <v>482</v>
      </c>
      <c r="M49" s="335" t="s">
        <v>482</v>
      </c>
    </row>
    <row r="50" spans="2:13" ht="27.75" customHeight="1" x14ac:dyDescent="0.2">
      <c r="B50" s="1169" t="s">
        <v>40</v>
      </c>
      <c r="C50" s="1170"/>
      <c r="D50" s="107"/>
      <c r="E50" s="1175" t="s">
        <v>41</v>
      </c>
      <c r="F50" s="1175"/>
      <c r="G50" s="1175"/>
      <c r="H50" s="1176"/>
      <c r="I50" s="333">
        <v>35871</v>
      </c>
      <c r="J50" s="334">
        <v>48125</v>
      </c>
      <c r="K50" s="334">
        <v>54688</v>
      </c>
      <c r="L50" s="334">
        <v>60659</v>
      </c>
      <c r="M50" s="335">
        <v>66204</v>
      </c>
    </row>
    <row r="51" spans="2:13" ht="27.75" customHeight="1" x14ac:dyDescent="0.2">
      <c r="B51" s="1171"/>
      <c r="C51" s="1172"/>
      <c r="D51" s="104"/>
      <c r="E51" s="1175" t="s">
        <v>42</v>
      </c>
      <c r="F51" s="1175"/>
      <c r="G51" s="1175"/>
      <c r="H51" s="1176"/>
      <c r="I51" s="333">
        <v>2</v>
      </c>
      <c r="J51" s="334">
        <v>2</v>
      </c>
      <c r="K51" s="334">
        <v>3</v>
      </c>
      <c r="L51" s="334">
        <v>9</v>
      </c>
      <c r="M51" s="335" t="s">
        <v>482</v>
      </c>
    </row>
    <row r="52" spans="2:13" ht="27.75" customHeight="1" x14ac:dyDescent="0.2">
      <c r="B52" s="1173"/>
      <c r="C52" s="1174"/>
      <c r="D52" s="104"/>
      <c r="E52" s="1175" t="s">
        <v>43</v>
      </c>
      <c r="F52" s="1175"/>
      <c r="G52" s="1175"/>
      <c r="H52" s="1176"/>
      <c r="I52" s="333">
        <v>36954</v>
      </c>
      <c r="J52" s="334">
        <v>39504</v>
      </c>
      <c r="K52" s="334">
        <v>37105</v>
      </c>
      <c r="L52" s="334">
        <v>33476</v>
      </c>
      <c r="M52" s="335">
        <v>31107</v>
      </c>
    </row>
    <row r="53" spans="2:13" ht="27.75" customHeight="1" thickBot="1" x14ac:dyDescent="0.25">
      <c r="B53" s="1177" t="s">
        <v>19</v>
      </c>
      <c r="C53" s="1178"/>
      <c r="D53" s="108"/>
      <c r="E53" s="1179" t="s">
        <v>44</v>
      </c>
      <c r="F53" s="1179"/>
      <c r="G53" s="1179"/>
      <c r="H53" s="1180"/>
      <c r="I53" s="336">
        <v>-34844</v>
      </c>
      <c r="J53" s="337">
        <v>-50980</v>
      </c>
      <c r="K53" s="337">
        <v>-57355</v>
      </c>
      <c r="L53" s="337">
        <v>-60477</v>
      </c>
      <c r="M53" s="338">
        <v>-63755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FK3dR7LKlCvDw/k9hLh/rMdmfWcuuYQKDCHpuvH9AfHdEWX3USOd+ujZ3Jn5ztEDQfZz7cw1Etson1kkAOBSpQ==" saltValue="ua0MLgs7OtItEpJKLfjC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7"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18689</v>
      </c>
      <c r="G55" s="339">
        <v>17035</v>
      </c>
      <c r="H55" s="340">
        <v>17595</v>
      </c>
    </row>
    <row r="56" spans="2:8" ht="52.5" customHeight="1" x14ac:dyDescent="0.2">
      <c r="B56" s="120"/>
      <c r="C56" s="1198" t="s">
        <v>47</v>
      </c>
      <c r="D56" s="1198"/>
      <c r="E56" s="1199"/>
      <c r="F56" s="341">
        <v>97</v>
      </c>
      <c r="G56" s="341">
        <v>110</v>
      </c>
      <c r="H56" s="342">
        <v>128</v>
      </c>
    </row>
    <row r="57" spans="2:8" ht="53.25" customHeight="1" x14ac:dyDescent="0.2">
      <c r="B57" s="120"/>
      <c r="C57" s="1200" t="s">
        <v>48</v>
      </c>
      <c r="D57" s="1200"/>
      <c r="E57" s="1201"/>
      <c r="F57" s="343">
        <v>28453</v>
      </c>
      <c r="G57" s="343">
        <v>34725</v>
      </c>
      <c r="H57" s="344">
        <v>38932</v>
      </c>
    </row>
    <row r="58" spans="2:8" ht="45.75" customHeight="1" x14ac:dyDescent="0.2">
      <c r="B58" s="121"/>
      <c r="C58" s="1188" t="s">
        <v>555</v>
      </c>
      <c r="D58" s="1189"/>
      <c r="E58" s="1190"/>
      <c r="F58" s="345">
        <v>11231</v>
      </c>
      <c r="G58" s="345">
        <v>15968</v>
      </c>
      <c r="H58" s="346">
        <v>17530</v>
      </c>
    </row>
    <row r="59" spans="2:8" ht="45.75" customHeight="1" x14ac:dyDescent="0.2">
      <c r="B59" s="121"/>
      <c r="C59" s="1188" t="s">
        <v>556</v>
      </c>
      <c r="D59" s="1189"/>
      <c r="E59" s="1190"/>
      <c r="F59" s="345">
        <v>13139</v>
      </c>
      <c r="G59" s="345">
        <v>14709</v>
      </c>
      <c r="H59" s="346">
        <v>16301</v>
      </c>
    </row>
    <row r="60" spans="2:8" ht="45.75" customHeight="1" x14ac:dyDescent="0.2">
      <c r="B60" s="121"/>
      <c r="C60" s="1188" t="s">
        <v>557</v>
      </c>
      <c r="D60" s="1189"/>
      <c r="E60" s="1190"/>
      <c r="F60" s="345" t="s">
        <v>558</v>
      </c>
      <c r="G60" s="345" t="s">
        <v>558</v>
      </c>
      <c r="H60" s="346">
        <v>1413</v>
      </c>
    </row>
    <row r="61" spans="2:8" ht="45.75" customHeight="1" x14ac:dyDescent="0.2">
      <c r="B61" s="121"/>
      <c r="C61" s="1188" t="s">
        <v>559</v>
      </c>
      <c r="D61" s="1189"/>
      <c r="E61" s="1190"/>
      <c r="F61" s="345">
        <v>1112</v>
      </c>
      <c r="G61" s="345">
        <v>1178</v>
      </c>
      <c r="H61" s="346">
        <v>1129</v>
      </c>
    </row>
    <row r="62" spans="2:8" ht="45.75" customHeight="1" thickBot="1" x14ac:dyDescent="0.25">
      <c r="B62" s="122"/>
      <c r="C62" s="1191" t="s">
        <v>560</v>
      </c>
      <c r="D62" s="1192"/>
      <c r="E62" s="1193"/>
      <c r="F62" s="347">
        <v>772</v>
      </c>
      <c r="G62" s="347">
        <v>976</v>
      </c>
      <c r="H62" s="348">
        <v>1075</v>
      </c>
    </row>
    <row r="63" spans="2:8" ht="52.5" customHeight="1" thickBot="1" x14ac:dyDescent="0.25">
      <c r="B63" s="123"/>
      <c r="C63" s="1194" t="s">
        <v>49</v>
      </c>
      <c r="D63" s="1194"/>
      <c r="E63" s="1195"/>
      <c r="F63" s="349">
        <v>47239</v>
      </c>
      <c r="G63" s="349">
        <v>51870</v>
      </c>
      <c r="H63" s="350">
        <v>56654</v>
      </c>
    </row>
    <row r="64" spans="2:8" ht="13.2" x14ac:dyDescent="0.2"/>
  </sheetData>
  <sheetProtection algorithmName="SHA-512" hashValue="gTSwdZW9LBRZ0Dq+IWFnRea0Vth4fi3vfBbhBmvCM4+RaMpsYQQnyMXJwkeymEpXCIdtOmD4fJ0bdidLB5gkKA==" saltValue="jskIuNmILGfeUj9PpYd2n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47181</v>
      </c>
      <c r="E3" s="142"/>
      <c r="F3" s="143">
        <v>50465</v>
      </c>
      <c r="G3" s="144"/>
      <c r="H3" s="145"/>
    </row>
    <row r="4" spans="1:8" x14ac:dyDescent="0.2">
      <c r="A4" s="146"/>
      <c r="B4" s="147"/>
      <c r="C4" s="148"/>
      <c r="D4" s="149">
        <v>31506</v>
      </c>
      <c r="E4" s="150"/>
      <c r="F4" s="151">
        <v>34193</v>
      </c>
      <c r="G4" s="152"/>
      <c r="H4" s="153"/>
    </row>
    <row r="5" spans="1:8" x14ac:dyDescent="0.2">
      <c r="A5" s="134" t="s">
        <v>515</v>
      </c>
      <c r="B5" s="139"/>
      <c r="C5" s="140"/>
      <c r="D5" s="141">
        <v>51237</v>
      </c>
      <c r="E5" s="142"/>
      <c r="F5" s="143">
        <v>51679</v>
      </c>
      <c r="G5" s="144"/>
      <c r="H5" s="145"/>
    </row>
    <row r="6" spans="1:8" x14ac:dyDescent="0.2">
      <c r="A6" s="146"/>
      <c r="B6" s="147"/>
      <c r="C6" s="148"/>
      <c r="D6" s="149">
        <v>20026</v>
      </c>
      <c r="E6" s="150"/>
      <c r="F6" s="151">
        <v>35132</v>
      </c>
      <c r="G6" s="152"/>
      <c r="H6" s="153"/>
    </row>
    <row r="7" spans="1:8" x14ac:dyDescent="0.2">
      <c r="A7" s="134" t="s">
        <v>516</v>
      </c>
      <c r="B7" s="139"/>
      <c r="C7" s="140"/>
      <c r="D7" s="141">
        <v>58952</v>
      </c>
      <c r="E7" s="142"/>
      <c r="F7" s="143">
        <v>49665</v>
      </c>
      <c r="G7" s="144"/>
      <c r="H7" s="145"/>
    </row>
    <row r="8" spans="1:8" x14ac:dyDescent="0.2">
      <c r="A8" s="146"/>
      <c r="B8" s="147"/>
      <c r="C8" s="148"/>
      <c r="D8" s="149">
        <v>35353</v>
      </c>
      <c r="E8" s="150"/>
      <c r="F8" s="151">
        <v>34678</v>
      </c>
      <c r="G8" s="152"/>
      <c r="H8" s="153"/>
    </row>
    <row r="9" spans="1:8" x14ac:dyDescent="0.2">
      <c r="A9" s="134" t="s">
        <v>517</v>
      </c>
      <c r="B9" s="139"/>
      <c r="C9" s="140"/>
      <c r="D9" s="141">
        <v>48420</v>
      </c>
      <c r="E9" s="142"/>
      <c r="F9" s="143">
        <v>63439</v>
      </c>
      <c r="G9" s="144"/>
      <c r="H9" s="145"/>
    </row>
    <row r="10" spans="1:8" x14ac:dyDescent="0.2">
      <c r="A10" s="146"/>
      <c r="B10" s="147"/>
      <c r="C10" s="148"/>
      <c r="D10" s="149">
        <v>32110</v>
      </c>
      <c r="E10" s="150"/>
      <c r="F10" s="151">
        <v>46463</v>
      </c>
      <c r="G10" s="152"/>
      <c r="H10" s="153"/>
    </row>
    <row r="11" spans="1:8" x14ac:dyDescent="0.2">
      <c r="A11" s="134" t="s">
        <v>518</v>
      </c>
      <c r="B11" s="139"/>
      <c r="C11" s="140"/>
      <c r="D11" s="141">
        <v>64080</v>
      </c>
      <c r="E11" s="142"/>
      <c r="F11" s="143">
        <v>60097</v>
      </c>
      <c r="G11" s="144"/>
      <c r="H11" s="145"/>
    </row>
    <row r="12" spans="1:8" x14ac:dyDescent="0.2">
      <c r="A12" s="146"/>
      <c r="B12" s="147"/>
      <c r="C12" s="154"/>
      <c r="D12" s="149">
        <v>34386</v>
      </c>
      <c r="E12" s="150"/>
      <c r="F12" s="151">
        <v>43011</v>
      </c>
      <c r="G12" s="152"/>
      <c r="H12" s="153"/>
    </row>
    <row r="13" spans="1:8" x14ac:dyDescent="0.2">
      <c r="A13" s="134"/>
      <c r="B13" s="139"/>
      <c r="C13" s="140"/>
      <c r="D13" s="141">
        <v>53974</v>
      </c>
      <c r="E13" s="142"/>
      <c r="F13" s="143">
        <v>55069</v>
      </c>
      <c r="G13" s="155"/>
      <c r="H13" s="145"/>
    </row>
    <row r="14" spans="1:8" x14ac:dyDescent="0.2">
      <c r="A14" s="146"/>
      <c r="B14" s="147"/>
      <c r="C14" s="148"/>
      <c r="D14" s="149">
        <v>30676</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5.35</v>
      </c>
      <c r="C19" s="156">
        <f>ROUND(VALUE(SUBSTITUTE(実質収支比率等に係る経年分析!G$48,"▲","-")),2)</f>
        <v>3.4</v>
      </c>
      <c r="D19" s="156">
        <f>ROUND(VALUE(SUBSTITUTE(実質収支比率等に係る経年分析!H$48,"▲","-")),2)</f>
        <v>5.57</v>
      </c>
      <c r="E19" s="156">
        <f>ROUND(VALUE(SUBSTITUTE(実質収支比率等に係る経年分析!I$48,"▲","-")),2)</f>
        <v>3.31</v>
      </c>
      <c r="F19" s="156">
        <f>ROUND(VALUE(SUBSTITUTE(実質収支比率等に係る経年分析!J$48,"▲","-")),2)</f>
        <v>3.31</v>
      </c>
    </row>
    <row r="20" spans="1:11" x14ac:dyDescent="0.2">
      <c r="A20" s="156" t="s">
        <v>53</v>
      </c>
      <c r="B20" s="156">
        <f>ROUND(VALUE(SUBSTITUTE(実質収支比率等に係る経年分析!F$47,"▲","-")),2)</f>
        <v>26.63</v>
      </c>
      <c r="C20" s="156">
        <f>ROUND(VALUE(SUBSTITUTE(実質収支比率等に係る経年分析!G$47,"▲","-")),2)</f>
        <v>29.15</v>
      </c>
      <c r="D20" s="156">
        <f>ROUND(VALUE(SUBSTITUTE(実質収支比率等に係る経年分析!H$47,"▲","-")),2)</f>
        <v>24.19</v>
      </c>
      <c r="E20" s="156">
        <f>ROUND(VALUE(SUBSTITUTE(実質収支比率等に係る経年分析!I$47,"▲","-")),2)</f>
        <v>20.64</v>
      </c>
      <c r="F20" s="156">
        <f>ROUND(VALUE(SUBSTITUTE(実質収支比率等に係る経年分析!J$47,"▲","-")),2)</f>
        <v>21.04</v>
      </c>
    </row>
    <row r="21" spans="1:11" x14ac:dyDescent="0.2">
      <c r="A21" s="156" t="s">
        <v>54</v>
      </c>
      <c r="B21" s="156">
        <f>IF(ISNUMBER(VALUE(SUBSTITUTE(実質収支比率等に係る経年分析!F$49,"▲","-"))),ROUND(VALUE(SUBSTITUTE(実質収支比率等に係る経年分析!F$49,"▲","-")),2),NA())</f>
        <v>-2.4500000000000002</v>
      </c>
      <c r="C21" s="156">
        <f>IF(ISNUMBER(VALUE(SUBSTITUTE(実質収支比率等に係る経年分析!G$49,"▲","-"))),ROUND(VALUE(SUBSTITUTE(実質収支比率等に係る経年分析!G$49,"▲","-")),2),NA())</f>
        <v>-3.2</v>
      </c>
      <c r="D21" s="156">
        <f>IF(ISNUMBER(VALUE(SUBSTITUTE(実質収支比率等に係る経年分析!H$49,"▲","-"))),ROUND(VALUE(SUBSTITUTE(実質収支比率等に係る経年分析!H$49,"▲","-")),2),NA())</f>
        <v>-5.34</v>
      </c>
      <c r="E21" s="156">
        <f>IF(ISNUMBER(VALUE(SUBSTITUTE(実質収支比率等に係る経年分析!I$49,"▲","-"))),ROUND(VALUE(SUBSTITUTE(実質収支比率等に係る経年分析!I$49,"▲","-")),2),NA())</f>
        <v>-9.1199999999999992</v>
      </c>
      <c r="F21" s="156">
        <f>IF(ISNUMBER(VALUE(SUBSTITUTE(実質収支比率等に係る経年分析!J$49,"▲","-"))),ROUND(VALUE(SUBSTITUTE(実質収支比率等に係る経年分析!J$49,"▲","-")),2),NA())</f>
        <v>-2.5499999999999998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0.37</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0.32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0.22</v>
      </c>
    </row>
    <row r="34" spans="1:16" x14ac:dyDescent="0.2">
      <c r="A34" s="157" t="str">
        <f>IF(連結実質赤字比率に係る赤字・黒字の構成分析!C$36="",NA(),連結実質赤字比率に係る赤字・黒字の構成分析!C$36)</f>
        <v>介護保険事業会計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1.52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0.79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0.96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0.55000000000000004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1.17</v>
      </c>
    </row>
    <row r="35" spans="1:16" x14ac:dyDescent="0.2">
      <c r="A35" s="157" t="str">
        <f>IF(連結実質赤字比率に係る赤字・黒字の構成分析!C$35="",NA(),連結実質赤字比率に係る赤字・黒字の構成分析!C$35)</f>
        <v>国民健康保険事業会計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1.66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1.68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1.19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1.41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5.34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3.39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5.56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3.31</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4625</v>
      </c>
      <c r="E42" s="158"/>
      <c r="F42" s="158"/>
      <c r="G42" s="158">
        <f>'実質公債費比率（分子）の構造'!L$52</f>
        <v>4541</v>
      </c>
      <c r="H42" s="158"/>
      <c r="I42" s="158"/>
      <c r="J42" s="158">
        <f>'実質公債費比率（分子）の構造'!M$52</f>
        <v>4068</v>
      </c>
      <c r="K42" s="158"/>
      <c r="L42" s="158"/>
      <c r="M42" s="158">
        <f>'実質公債費比率（分子）の構造'!N$52</f>
        <v>3640</v>
      </c>
      <c r="N42" s="158"/>
      <c r="O42" s="158"/>
      <c r="P42" s="158">
        <f>'実質公債費比率（分子）の構造'!O$52</f>
        <v>2987</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870</v>
      </c>
      <c r="C44" s="158"/>
      <c r="D44" s="158"/>
      <c r="E44" s="158">
        <f>'実質公債費比率（分子）の構造'!L$50</f>
        <v>353</v>
      </c>
      <c r="F44" s="158"/>
      <c r="G44" s="158"/>
      <c r="H44" s="158">
        <f>'実質公債費比率（分子）の構造'!M$50</f>
        <v>441</v>
      </c>
      <c r="I44" s="158"/>
      <c r="J44" s="158"/>
      <c r="K44" s="158">
        <f>'実質公債費比率（分子）の構造'!N$50</f>
        <v>326</v>
      </c>
      <c r="L44" s="158"/>
      <c r="M44" s="158"/>
      <c r="N44" s="158">
        <f>'実質公債費比率（分子）の構造'!O$50</f>
        <v>677</v>
      </c>
      <c r="O44" s="158"/>
      <c r="P44" s="158"/>
    </row>
    <row r="45" spans="1:16" x14ac:dyDescent="0.2">
      <c r="A45" s="158" t="s">
        <v>63</v>
      </c>
      <c r="B45" s="158">
        <f>'実質公債費比率（分子）の構造'!K$49</f>
        <v>99</v>
      </c>
      <c r="C45" s="158"/>
      <c r="D45" s="158"/>
      <c r="E45" s="158">
        <f>'実質公債費比率（分子）の構造'!L$49</f>
        <v>96</v>
      </c>
      <c r="F45" s="158"/>
      <c r="G45" s="158"/>
      <c r="H45" s="158">
        <f>'実質公債費比率（分子）の構造'!M$49</f>
        <v>92</v>
      </c>
      <c r="I45" s="158"/>
      <c r="J45" s="158"/>
      <c r="K45" s="158">
        <f>'実質公債費比率（分子）の構造'!N$49</f>
        <v>109</v>
      </c>
      <c r="L45" s="158"/>
      <c r="M45" s="158"/>
      <c r="N45" s="158">
        <f>'実質公債費比率（分子）の構造'!O$49</f>
        <v>172</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360</v>
      </c>
      <c r="C47" s="158"/>
      <c r="D47" s="158"/>
      <c r="E47" s="158">
        <f>'実質公債費比率（分子）の構造'!L$47</f>
        <v>349</v>
      </c>
      <c r="F47" s="158"/>
      <c r="G47" s="158"/>
      <c r="H47" s="158">
        <f>'実質公債費比率（分子）の構造'!M$47</f>
        <v>349</v>
      </c>
      <c r="I47" s="158"/>
      <c r="J47" s="158"/>
      <c r="K47" s="158">
        <f>'実質公債費比率（分子）の構造'!N$47</f>
        <v>349</v>
      </c>
      <c r="L47" s="158"/>
      <c r="M47" s="158"/>
      <c r="N47" s="158">
        <f>'実質公債費比率（分子）の構造'!O$47</f>
        <v>349</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2253</v>
      </c>
      <c r="C49" s="158"/>
      <c r="D49" s="158"/>
      <c r="E49" s="158">
        <f>'実質公債費比率（分子）の構造'!L$45</f>
        <v>2584</v>
      </c>
      <c r="F49" s="158"/>
      <c r="G49" s="158"/>
      <c r="H49" s="158">
        <f>'実質公債費比率（分子）の構造'!M$45</f>
        <v>2249</v>
      </c>
      <c r="I49" s="158"/>
      <c r="J49" s="158"/>
      <c r="K49" s="158">
        <f>'実質公債費比率（分子）の構造'!N$45</f>
        <v>1791</v>
      </c>
      <c r="L49" s="158"/>
      <c r="M49" s="158"/>
      <c r="N49" s="158">
        <f>'実質公債費比率（分子）の構造'!O$45</f>
        <v>1817</v>
      </c>
      <c r="O49" s="158"/>
      <c r="P49" s="158"/>
    </row>
    <row r="50" spans="1:16" x14ac:dyDescent="0.2">
      <c r="A50" s="158" t="s">
        <v>67</v>
      </c>
      <c r="B50" s="158" t="e">
        <f>NA()</f>
        <v>#N/A</v>
      </c>
      <c r="C50" s="158">
        <f>IF(ISNUMBER('実質公債費比率（分子）の構造'!K$53),'実質公債費比率（分子）の構造'!K$53,NA())</f>
        <v>-1043</v>
      </c>
      <c r="D50" s="158" t="e">
        <f>NA()</f>
        <v>#N/A</v>
      </c>
      <c r="E50" s="158" t="e">
        <f>NA()</f>
        <v>#N/A</v>
      </c>
      <c r="F50" s="158">
        <f>IF(ISNUMBER('実質公債費比率（分子）の構造'!L$53),'実質公債費比率（分子）の構造'!L$53,NA())</f>
        <v>-1159</v>
      </c>
      <c r="G50" s="158" t="e">
        <f>NA()</f>
        <v>#N/A</v>
      </c>
      <c r="H50" s="158" t="e">
        <f>NA()</f>
        <v>#N/A</v>
      </c>
      <c r="I50" s="158">
        <f>IF(ISNUMBER('実質公債費比率（分子）の構造'!M$53),'実質公債費比率（分子）の構造'!M$53,NA())</f>
        <v>-937</v>
      </c>
      <c r="J50" s="158" t="e">
        <f>NA()</f>
        <v>#N/A</v>
      </c>
      <c r="K50" s="158" t="e">
        <f>NA()</f>
        <v>#N/A</v>
      </c>
      <c r="L50" s="158">
        <f>IF(ISNUMBER('実質公債費比率（分子）の構造'!N$53),'実質公債費比率（分子）の構造'!N$53,NA())</f>
        <v>-1065</v>
      </c>
      <c r="M50" s="158" t="e">
        <f>NA()</f>
        <v>#N/A</v>
      </c>
      <c r="N50" s="158" t="e">
        <f>NA()</f>
        <v>#N/A</v>
      </c>
      <c r="O50" s="158">
        <f>IF(ISNUMBER('実質公債費比率（分子）の構造'!O$53),'実質公債費比率（分子）の構造'!O$53,NA())</f>
        <v>28</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36954</v>
      </c>
      <c r="E56" s="157"/>
      <c r="F56" s="157"/>
      <c r="G56" s="157">
        <f>'将来負担比率（分子）の構造'!J$52</f>
        <v>39504</v>
      </c>
      <c r="H56" s="157"/>
      <c r="I56" s="157"/>
      <c r="J56" s="157">
        <f>'将来負担比率（分子）の構造'!K$52</f>
        <v>37105</v>
      </c>
      <c r="K56" s="157"/>
      <c r="L56" s="157"/>
      <c r="M56" s="157">
        <f>'将来負担比率（分子）の構造'!L$52</f>
        <v>33476</v>
      </c>
      <c r="N56" s="157"/>
      <c r="O56" s="157"/>
      <c r="P56" s="157">
        <f>'将来負担比率（分子）の構造'!M$52</f>
        <v>31107</v>
      </c>
    </row>
    <row r="57" spans="1:16" x14ac:dyDescent="0.2">
      <c r="A57" s="157" t="s">
        <v>42</v>
      </c>
      <c r="B57" s="157"/>
      <c r="C57" s="157"/>
      <c r="D57" s="157">
        <f>'将来負担比率（分子）の構造'!I$51</f>
        <v>2</v>
      </c>
      <c r="E57" s="157"/>
      <c r="F57" s="157"/>
      <c r="G57" s="157">
        <f>'将来負担比率（分子）の構造'!J$51</f>
        <v>2</v>
      </c>
      <c r="H57" s="157"/>
      <c r="I57" s="157"/>
      <c r="J57" s="157">
        <f>'将来負担比率（分子）の構造'!K$51</f>
        <v>3</v>
      </c>
      <c r="K57" s="157"/>
      <c r="L57" s="157"/>
      <c r="M57" s="157">
        <f>'将来負担比率（分子）の構造'!L$51</f>
        <v>9</v>
      </c>
      <c r="N57" s="157"/>
      <c r="O57" s="157"/>
      <c r="P57" s="157" t="str">
        <f>'将来負担比率（分子）の構造'!M$51</f>
        <v>-</v>
      </c>
    </row>
    <row r="58" spans="1:16" x14ac:dyDescent="0.2">
      <c r="A58" s="157" t="s">
        <v>41</v>
      </c>
      <c r="B58" s="157"/>
      <c r="C58" s="157"/>
      <c r="D58" s="157">
        <f>'将来負担比率（分子）の構造'!I$50</f>
        <v>35871</v>
      </c>
      <c r="E58" s="157"/>
      <c r="F58" s="157"/>
      <c r="G58" s="157">
        <f>'将来負担比率（分子）の構造'!J$50</f>
        <v>48125</v>
      </c>
      <c r="H58" s="157"/>
      <c r="I58" s="157"/>
      <c r="J58" s="157">
        <f>'将来負担比率（分子）の構造'!K$50</f>
        <v>54688</v>
      </c>
      <c r="K58" s="157"/>
      <c r="L58" s="157"/>
      <c r="M58" s="157">
        <f>'将来負担比率（分子）の構造'!L$50</f>
        <v>60659</v>
      </c>
      <c r="N58" s="157"/>
      <c r="O58" s="157"/>
      <c r="P58" s="157">
        <f>'将来負担比率（分子）の構造'!M$50</f>
        <v>66204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11788</v>
      </c>
      <c r="C62" s="157"/>
      <c r="D62" s="157"/>
      <c r="E62" s="157">
        <f>'将来負担比率（分子）の構造'!J$45</f>
        <v>12104</v>
      </c>
      <c r="F62" s="157"/>
      <c r="G62" s="157"/>
      <c r="H62" s="157">
        <f>'将来負担比率（分子）の構造'!K$45</f>
        <v>11350</v>
      </c>
      <c r="I62" s="157"/>
      <c r="J62" s="157"/>
      <c r="K62" s="157">
        <f>'将来負担比率（分子）の構造'!L$45</f>
        <v>11378</v>
      </c>
      <c r="L62" s="157"/>
      <c r="M62" s="157"/>
      <c r="N62" s="157">
        <f>'将来負担比率（分子）の構造'!M$45</f>
        <v>10912</v>
      </c>
      <c r="O62" s="157"/>
      <c r="P62" s="157"/>
    </row>
    <row r="63" spans="1:16" x14ac:dyDescent="0.2">
      <c r="A63" s="157" t="s">
        <v>34</v>
      </c>
      <c r="B63" s="157">
        <f>'将来負担比率（分子）の構造'!I$44</f>
        <v>1344</v>
      </c>
      <c r="C63" s="157"/>
      <c r="D63" s="157"/>
      <c r="E63" s="157">
        <f>'将来負担比率（分子）の構造'!J$44</f>
        <v>1505</v>
      </c>
      <c r="F63" s="157"/>
      <c r="G63" s="157"/>
      <c r="H63" s="157">
        <f>'将来負担比率（分子）の構造'!K$44</f>
        <v>1701</v>
      </c>
      <c r="I63" s="157"/>
      <c r="J63" s="157"/>
      <c r="K63" s="157">
        <f>'将来負担比率（分子）の構造'!L$44</f>
        <v>1709</v>
      </c>
      <c r="L63" s="157"/>
      <c r="M63" s="157"/>
      <c r="N63" s="157">
        <f>'将来負担比率（分子）の構造'!M$44</f>
        <v>2084</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134</v>
      </c>
      <c r="C65" s="157"/>
      <c r="D65" s="157"/>
      <c r="E65" s="157">
        <f>'将来負担比率（分子）の構造'!J$42</f>
        <v>299</v>
      </c>
      <c r="F65" s="157"/>
      <c r="G65" s="157"/>
      <c r="H65" s="157">
        <f>'将来負担比率（分子）の構造'!K$42</f>
        <v>339</v>
      </c>
      <c r="I65" s="157"/>
      <c r="J65" s="157"/>
      <c r="K65" s="157">
        <f>'将来負担比率（分子）の構造'!L$42</f>
        <v>361</v>
      </c>
      <c r="L65" s="157"/>
      <c r="M65" s="157"/>
      <c r="N65" s="157">
        <f>'将来負担比率（分子）の構造'!M$42</f>
        <v>24</v>
      </c>
      <c r="O65" s="157"/>
      <c r="P65" s="157"/>
    </row>
    <row r="66" spans="1:16" x14ac:dyDescent="0.2">
      <c r="A66" s="157" t="s">
        <v>31</v>
      </c>
      <c r="B66" s="157">
        <f>'将来負担比率（分子）の構造'!I$41</f>
        <v>24717</v>
      </c>
      <c r="C66" s="157"/>
      <c r="D66" s="157"/>
      <c r="E66" s="157">
        <f>'将来負担比率（分子）の構造'!J$41</f>
        <v>22741</v>
      </c>
      <c r="F66" s="157"/>
      <c r="G66" s="157"/>
      <c r="H66" s="157">
        <f>'将来負担比率（分子）の構造'!K$41</f>
        <v>21050</v>
      </c>
      <c r="I66" s="157"/>
      <c r="J66" s="157"/>
      <c r="K66" s="157">
        <f>'将来負担比率（分子）の構造'!L$41</f>
        <v>20218</v>
      </c>
      <c r="L66" s="157"/>
      <c r="M66" s="157"/>
      <c r="N66" s="157">
        <f>'将来負担比率（分子）の構造'!M$41</f>
        <v>20535</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18689</v>
      </c>
      <c r="C72" s="161">
        <f>基金残高に係る経年分析!G55</f>
        <v>17035</v>
      </c>
      <c r="D72" s="161">
        <f>基金残高に係る経年分析!H55</f>
        <v>17595</v>
      </c>
    </row>
    <row r="73" spans="1:16" x14ac:dyDescent="0.2">
      <c r="A73" s="160" t="s">
        <v>74</v>
      </c>
      <c r="B73" s="161">
        <f>基金残高に係る経年分析!F56</f>
        <v>97</v>
      </c>
      <c r="C73" s="161">
        <f>基金残高に係る経年分析!G56</f>
        <v>110</v>
      </c>
      <c r="D73" s="161">
        <f>基金残高に係る経年分析!H56</f>
        <v>128</v>
      </c>
    </row>
    <row r="74" spans="1:16" x14ac:dyDescent="0.2">
      <c r="A74" s="160" t="s">
        <v>75</v>
      </c>
      <c r="B74" s="161">
        <f>基金残高に係る経年分析!F57</f>
        <v>28453</v>
      </c>
      <c r="C74" s="161">
        <f>基金残高に係る経年分析!G57</f>
        <v>34725</v>
      </c>
      <c r="D74" s="161">
        <f>基金残高に係る経年分析!H57</f>
        <v>38932</v>
      </c>
    </row>
  </sheetData>
  <sheetProtection algorithmName="SHA-512" hashValue="nbqoaHcckaYoyePrIWujVLh0+nZWdjIUMrW6BRBB26Qb9tENSDvuCzn+t05RMk6qAWoVcz9LYKlA9v2erVHxCw==" saltValue="ALbLFza1a27jMM5NK104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36350612</v>
      </c>
      <c r="S5" s="664"/>
      <c r="T5" s="664"/>
      <c r="U5" s="664"/>
      <c r="V5" s="664"/>
      <c r="W5" s="664"/>
      <c r="X5" s="664"/>
      <c r="Y5" s="689"/>
      <c r="Z5" s="702">
        <v>23.5</v>
      </c>
      <c r="AA5" s="702"/>
      <c r="AB5" s="702"/>
      <c r="AC5" s="702"/>
      <c r="AD5" s="703">
        <v>36069112</v>
      </c>
      <c r="AE5" s="703"/>
      <c r="AF5" s="703"/>
      <c r="AG5" s="703"/>
      <c r="AH5" s="703"/>
      <c r="AI5" s="703"/>
      <c r="AJ5" s="703"/>
      <c r="AK5" s="703"/>
      <c r="AL5" s="690">
        <v>41.4</v>
      </c>
      <c r="AM5" s="672"/>
      <c r="AN5" s="672"/>
      <c r="AO5" s="691"/>
      <c r="AP5" s="666" t="s">
        <v>216</v>
      </c>
      <c r="AQ5" s="667"/>
      <c r="AR5" s="667"/>
      <c r="AS5" s="667"/>
      <c r="AT5" s="667"/>
      <c r="AU5" s="667"/>
      <c r="AV5" s="667"/>
      <c r="AW5" s="667"/>
      <c r="AX5" s="667"/>
      <c r="AY5" s="667"/>
      <c r="AZ5" s="667"/>
      <c r="BA5" s="667"/>
      <c r="BB5" s="667"/>
      <c r="BC5" s="667"/>
      <c r="BD5" s="667"/>
      <c r="BE5" s="667"/>
      <c r="BF5" s="668"/>
      <c r="BG5" s="608">
        <v>36308979</v>
      </c>
      <c r="BH5" s="609"/>
      <c r="BI5" s="609"/>
      <c r="BJ5" s="609"/>
      <c r="BK5" s="609"/>
      <c r="BL5" s="609"/>
      <c r="BM5" s="609"/>
      <c r="BN5" s="610"/>
      <c r="BO5" s="646">
        <v>99.9</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462039</v>
      </c>
      <c r="S6" s="609"/>
      <c r="T6" s="609"/>
      <c r="U6" s="609"/>
      <c r="V6" s="609"/>
      <c r="W6" s="609"/>
      <c r="X6" s="609"/>
      <c r="Y6" s="610"/>
      <c r="Z6" s="646">
        <v>0.3</v>
      </c>
      <c r="AA6" s="646"/>
      <c r="AB6" s="646"/>
      <c r="AC6" s="646"/>
      <c r="AD6" s="647">
        <v>462039</v>
      </c>
      <c r="AE6" s="647"/>
      <c r="AF6" s="647"/>
      <c r="AG6" s="647"/>
      <c r="AH6" s="647"/>
      <c r="AI6" s="647"/>
      <c r="AJ6" s="647"/>
      <c r="AK6" s="647"/>
      <c r="AL6" s="611">
        <v>0.5</v>
      </c>
      <c r="AM6" s="612"/>
      <c r="AN6" s="612"/>
      <c r="AO6" s="648"/>
      <c r="AP6" s="605" t="s">
        <v>221</v>
      </c>
      <c r="AQ6" s="606"/>
      <c r="AR6" s="606"/>
      <c r="AS6" s="606"/>
      <c r="AT6" s="606"/>
      <c r="AU6" s="606"/>
      <c r="AV6" s="606"/>
      <c r="AW6" s="606"/>
      <c r="AX6" s="606"/>
      <c r="AY6" s="606"/>
      <c r="AZ6" s="606"/>
      <c r="BA6" s="606"/>
      <c r="BB6" s="606"/>
      <c r="BC6" s="606"/>
      <c r="BD6" s="606"/>
      <c r="BE6" s="606"/>
      <c r="BF6" s="607"/>
      <c r="BG6" s="608">
        <v>36027479</v>
      </c>
      <c r="BH6" s="609"/>
      <c r="BI6" s="609"/>
      <c r="BJ6" s="609"/>
      <c r="BK6" s="609"/>
      <c r="BL6" s="609"/>
      <c r="BM6" s="609"/>
      <c r="BN6" s="610"/>
      <c r="BO6" s="646">
        <v>99.1</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669600</v>
      </c>
      <c r="CS6" s="609"/>
      <c r="CT6" s="609"/>
      <c r="CU6" s="609"/>
      <c r="CV6" s="609"/>
      <c r="CW6" s="609"/>
      <c r="CX6" s="609"/>
      <c r="CY6" s="610"/>
      <c r="CZ6" s="690">
        <v>0.4</v>
      </c>
      <c r="DA6" s="672"/>
      <c r="DB6" s="672"/>
      <c r="DC6" s="692"/>
      <c r="DD6" s="614" t="s">
        <v>122</v>
      </c>
      <c r="DE6" s="609"/>
      <c r="DF6" s="609"/>
      <c r="DG6" s="609"/>
      <c r="DH6" s="609"/>
      <c r="DI6" s="609"/>
      <c r="DJ6" s="609"/>
      <c r="DK6" s="609"/>
      <c r="DL6" s="609"/>
      <c r="DM6" s="609"/>
      <c r="DN6" s="609"/>
      <c r="DO6" s="609"/>
      <c r="DP6" s="610"/>
      <c r="DQ6" s="614">
        <v>652956</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185988</v>
      </c>
      <c r="S7" s="609"/>
      <c r="T7" s="609"/>
      <c r="U7" s="609"/>
      <c r="V7" s="609"/>
      <c r="W7" s="609"/>
      <c r="X7" s="609"/>
      <c r="Y7" s="610"/>
      <c r="Z7" s="646">
        <v>0.1</v>
      </c>
      <c r="AA7" s="646"/>
      <c r="AB7" s="646"/>
      <c r="AC7" s="646"/>
      <c r="AD7" s="647">
        <v>185988</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32815976</v>
      </c>
      <c r="BH7" s="609"/>
      <c r="BI7" s="609"/>
      <c r="BJ7" s="609"/>
      <c r="BK7" s="609"/>
      <c r="BL7" s="609"/>
      <c r="BM7" s="609"/>
      <c r="BN7" s="610"/>
      <c r="BO7" s="646">
        <v>90.3</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21679014</v>
      </c>
      <c r="CS7" s="609"/>
      <c r="CT7" s="609"/>
      <c r="CU7" s="609"/>
      <c r="CV7" s="609"/>
      <c r="CW7" s="609"/>
      <c r="CX7" s="609"/>
      <c r="CY7" s="610"/>
      <c r="CZ7" s="646">
        <v>14.5</v>
      </c>
      <c r="DA7" s="646"/>
      <c r="DB7" s="646"/>
      <c r="DC7" s="646"/>
      <c r="DD7" s="614">
        <v>1572761</v>
      </c>
      <c r="DE7" s="609"/>
      <c r="DF7" s="609"/>
      <c r="DG7" s="609"/>
      <c r="DH7" s="609"/>
      <c r="DI7" s="609"/>
      <c r="DJ7" s="609"/>
      <c r="DK7" s="609"/>
      <c r="DL7" s="609"/>
      <c r="DM7" s="609"/>
      <c r="DN7" s="609"/>
      <c r="DO7" s="609"/>
      <c r="DP7" s="610"/>
      <c r="DQ7" s="614">
        <v>18526030</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958458</v>
      </c>
      <c r="S8" s="609"/>
      <c r="T8" s="609"/>
      <c r="U8" s="609"/>
      <c r="V8" s="609"/>
      <c r="W8" s="609"/>
      <c r="X8" s="609"/>
      <c r="Y8" s="610"/>
      <c r="Z8" s="646">
        <v>0.6</v>
      </c>
      <c r="AA8" s="646"/>
      <c r="AB8" s="646"/>
      <c r="AC8" s="646"/>
      <c r="AD8" s="647">
        <v>958458</v>
      </c>
      <c r="AE8" s="647"/>
      <c r="AF8" s="647"/>
      <c r="AG8" s="647"/>
      <c r="AH8" s="647"/>
      <c r="AI8" s="647"/>
      <c r="AJ8" s="647"/>
      <c r="AK8" s="647"/>
      <c r="AL8" s="611">
        <v>1.1000000000000001</v>
      </c>
      <c r="AM8" s="612"/>
      <c r="AN8" s="612"/>
      <c r="AO8" s="648"/>
      <c r="AP8" s="605" t="s">
        <v>227</v>
      </c>
      <c r="AQ8" s="606"/>
      <c r="AR8" s="606"/>
      <c r="AS8" s="606"/>
      <c r="AT8" s="606"/>
      <c r="AU8" s="606"/>
      <c r="AV8" s="606"/>
      <c r="AW8" s="606"/>
      <c r="AX8" s="606"/>
      <c r="AY8" s="606"/>
      <c r="AZ8" s="606"/>
      <c r="BA8" s="606"/>
      <c r="BB8" s="606"/>
      <c r="BC8" s="606"/>
      <c r="BD8" s="606"/>
      <c r="BE8" s="606"/>
      <c r="BF8" s="607"/>
      <c r="BG8" s="608">
        <v>532616</v>
      </c>
      <c r="BH8" s="609"/>
      <c r="BI8" s="609"/>
      <c r="BJ8" s="609"/>
      <c r="BK8" s="609"/>
      <c r="BL8" s="609"/>
      <c r="BM8" s="609"/>
      <c r="BN8" s="610"/>
      <c r="BO8" s="646">
        <v>1.5</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76203590</v>
      </c>
      <c r="CS8" s="609"/>
      <c r="CT8" s="609"/>
      <c r="CU8" s="609"/>
      <c r="CV8" s="609"/>
      <c r="CW8" s="609"/>
      <c r="CX8" s="609"/>
      <c r="CY8" s="610"/>
      <c r="CZ8" s="646">
        <v>50.9</v>
      </c>
      <c r="DA8" s="646"/>
      <c r="DB8" s="646"/>
      <c r="DC8" s="646"/>
      <c r="DD8" s="614">
        <v>1894252</v>
      </c>
      <c r="DE8" s="609"/>
      <c r="DF8" s="609"/>
      <c r="DG8" s="609"/>
      <c r="DH8" s="609"/>
      <c r="DI8" s="609"/>
      <c r="DJ8" s="609"/>
      <c r="DK8" s="609"/>
      <c r="DL8" s="609"/>
      <c r="DM8" s="609"/>
      <c r="DN8" s="609"/>
      <c r="DO8" s="609"/>
      <c r="DP8" s="610"/>
      <c r="DQ8" s="614">
        <v>41058835</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1399371</v>
      </c>
      <c r="S9" s="609"/>
      <c r="T9" s="609"/>
      <c r="U9" s="609"/>
      <c r="V9" s="609"/>
      <c r="W9" s="609"/>
      <c r="X9" s="609"/>
      <c r="Y9" s="610"/>
      <c r="Z9" s="646">
        <v>0.9</v>
      </c>
      <c r="AA9" s="646"/>
      <c r="AB9" s="646"/>
      <c r="AC9" s="646"/>
      <c r="AD9" s="647">
        <v>1399371</v>
      </c>
      <c r="AE9" s="647"/>
      <c r="AF9" s="647"/>
      <c r="AG9" s="647"/>
      <c r="AH9" s="647"/>
      <c r="AI9" s="647"/>
      <c r="AJ9" s="647"/>
      <c r="AK9" s="647"/>
      <c r="AL9" s="611">
        <v>1.6</v>
      </c>
      <c r="AM9" s="612"/>
      <c r="AN9" s="612"/>
      <c r="AO9" s="648"/>
      <c r="AP9" s="605" t="s">
        <v>230</v>
      </c>
      <c r="AQ9" s="606"/>
      <c r="AR9" s="606"/>
      <c r="AS9" s="606"/>
      <c r="AT9" s="606"/>
      <c r="AU9" s="606"/>
      <c r="AV9" s="606"/>
      <c r="AW9" s="606"/>
      <c r="AX9" s="606"/>
      <c r="AY9" s="606"/>
      <c r="AZ9" s="606"/>
      <c r="BA9" s="606"/>
      <c r="BB9" s="606"/>
      <c r="BC9" s="606"/>
      <c r="BD9" s="606"/>
      <c r="BE9" s="606"/>
      <c r="BF9" s="607"/>
      <c r="BG9" s="608">
        <v>32283360</v>
      </c>
      <c r="BH9" s="609"/>
      <c r="BI9" s="609"/>
      <c r="BJ9" s="609"/>
      <c r="BK9" s="609"/>
      <c r="BL9" s="609"/>
      <c r="BM9" s="609"/>
      <c r="BN9" s="610"/>
      <c r="BO9" s="646">
        <v>88.8</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11410870</v>
      </c>
      <c r="CS9" s="609"/>
      <c r="CT9" s="609"/>
      <c r="CU9" s="609"/>
      <c r="CV9" s="609"/>
      <c r="CW9" s="609"/>
      <c r="CX9" s="609"/>
      <c r="CY9" s="610"/>
      <c r="CZ9" s="646">
        <v>7.6</v>
      </c>
      <c r="DA9" s="646"/>
      <c r="DB9" s="646"/>
      <c r="DC9" s="646"/>
      <c r="DD9" s="614">
        <v>113345</v>
      </c>
      <c r="DE9" s="609"/>
      <c r="DF9" s="609"/>
      <c r="DG9" s="609"/>
      <c r="DH9" s="609"/>
      <c r="DI9" s="609"/>
      <c r="DJ9" s="609"/>
      <c r="DK9" s="609"/>
      <c r="DL9" s="609"/>
      <c r="DM9" s="609"/>
      <c r="DN9" s="609"/>
      <c r="DO9" s="609"/>
      <c r="DP9" s="610"/>
      <c r="DQ9" s="614">
        <v>9053052</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83174</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69734</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8908017</v>
      </c>
      <c r="S11" s="609"/>
      <c r="T11" s="609"/>
      <c r="U11" s="609"/>
      <c r="V11" s="609"/>
      <c r="W11" s="609"/>
      <c r="X11" s="609"/>
      <c r="Y11" s="610"/>
      <c r="Z11" s="611">
        <v>5.8</v>
      </c>
      <c r="AA11" s="612"/>
      <c r="AB11" s="612"/>
      <c r="AC11" s="613"/>
      <c r="AD11" s="614">
        <v>8908017</v>
      </c>
      <c r="AE11" s="609"/>
      <c r="AF11" s="609"/>
      <c r="AG11" s="609"/>
      <c r="AH11" s="609"/>
      <c r="AI11" s="609"/>
      <c r="AJ11" s="609"/>
      <c r="AK11" s="610"/>
      <c r="AL11" s="611">
        <v>10.199999999999999</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t="s">
        <v>122</v>
      </c>
      <c r="CS11" s="609"/>
      <c r="CT11" s="609"/>
      <c r="CU11" s="609"/>
      <c r="CV11" s="609"/>
      <c r="CW11" s="609"/>
      <c r="CX11" s="609"/>
      <c r="CY11" s="610"/>
      <c r="CZ11" s="646" t="s">
        <v>122</v>
      </c>
      <c r="DA11" s="646"/>
      <c r="DB11" s="646"/>
      <c r="DC11" s="646"/>
      <c r="DD11" s="614" t="s">
        <v>122</v>
      </c>
      <c r="DE11" s="609"/>
      <c r="DF11" s="609"/>
      <c r="DG11" s="609"/>
      <c r="DH11" s="609"/>
      <c r="DI11" s="609"/>
      <c r="DJ11" s="609"/>
      <c r="DK11" s="609"/>
      <c r="DL11" s="609"/>
      <c r="DM11" s="609"/>
      <c r="DN11" s="609"/>
      <c r="DO11" s="609"/>
      <c r="DP11" s="610"/>
      <c r="DQ11" s="614" t="s">
        <v>122</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1654895</v>
      </c>
      <c r="CS12" s="609"/>
      <c r="CT12" s="609"/>
      <c r="CU12" s="609"/>
      <c r="CV12" s="609"/>
      <c r="CW12" s="609"/>
      <c r="CX12" s="609"/>
      <c r="CY12" s="610"/>
      <c r="CZ12" s="646">
        <v>1.1000000000000001</v>
      </c>
      <c r="DA12" s="646"/>
      <c r="DB12" s="646"/>
      <c r="DC12" s="646"/>
      <c r="DD12" s="614" t="s">
        <v>122</v>
      </c>
      <c r="DE12" s="609"/>
      <c r="DF12" s="609"/>
      <c r="DG12" s="609"/>
      <c r="DH12" s="609"/>
      <c r="DI12" s="609"/>
      <c r="DJ12" s="609"/>
      <c r="DK12" s="609"/>
      <c r="DL12" s="609"/>
      <c r="DM12" s="609"/>
      <c r="DN12" s="609"/>
      <c r="DO12" s="609"/>
      <c r="DP12" s="610"/>
      <c r="DQ12" s="614">
        <v>1375100</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1575</v>
      </c>
      <c r="S13" s="609"/>
      <c r="T13" s="609"/>
      <c r="U13" s="609"/>
      <c r="V13" s="609"/>
      <c r="W13" s="609"/>
      <c r="X13" s="609"/>
      <c r="Y13" s="610"/>
      <c r="Z13" s="646">
        <v>0</v>
      </c>
      <c r="AA13" s="646"/>
      <c r="AB13" s="646"/>
      <c r="AC13" s="646"/>
      <c r="AD13" s="647">
        <v>1575</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19954586</v>
      </c>
      <c r="CS13" s="609"/>
      <c r="CT13" s="609"/>
      <c r="CU13" s="609"/>
      <c r="CV13" s="609"/>
      <c r="CW13" s="609"/>
      <c r="CX13" s="609"/>
      <c r="CY13" s="610"/>
      <c r="CZ13" s="646">
        <v>13.3</v>
      </c>
      <c r="DA13" s="646"/>
      <c r="DB13" s="646"/>
      <c r="DC13" s="646"/>
      <c r="DD13" s="614">
        <v>12201017</v>
      </c>
      <c r="DE13" s="609"/>
      <c r="DF13" s="609"/>
      <c r="DG13" s="609"/>
      <c r="DH13" s="609"/>
      <c r="DI13" s="609"/>
      <c r="DJ13" s="609"/>
      <c r="DK13" s="609"/>
      <c r="DL13" s="609"/>
      <c r="DM13" s="609"/>
      <c r="DN13" s="609"/>
      <c r="DO13" s="609"/>
      <c r="DP13" s="610"/>
      <c r="DQ13" s="614">
        <v>11922930</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103603</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484510</v>
      </c>
      <c r="CS14" s="609"/>
      <c r="CT14" s="609"/>
      <c r="CU14" s="609"/>
      <c r="CV14" s="609"/>
      <c r="CW14" s="609"/>
      <c r="CX14" s="609"/>
      <c r="CY14" s="610"/>
      <c r="CZ14" s="646">
        <v>0.3</v>
      </c>
      <c r="DA14" s="646"/>
      <c r="DB14" s="646"/>
      <c r="DC14" s="646"/>
      <c r="DD14" s="614">
        <v>16730</v>
      </c>
      <c r="DE14" s="609"/>
      <c r="DF14" s="609"/>
      <c r="DG14" s="609"/>
      <c r="DH14" s="609"/>
      <c r="DI14" s="609"/>
      <c r="DJ14" s="609"/>
      <c r="DK14" s="609"/>
      <c r="DL14" s="609"/>
      <c r="DM14" s="609"/>
      <c r="DN14" s="609"/>
      <c r="DO14" s="609"/>
      <c r="DP14" s="610"/>
      <c r="DQ14" s="614">
        <v>438259</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170155</v>
      </c>
      <c r="S15" s="609"/>
      <c r="T15" s="609"/>
      <c r="U15" s="609"/>
      <c r="V15" s="609"/>
      <c r="W15" s="609"/>
      <c r="X15" s="609"/>
      <c r="Y15" s="610"/>
      <c r="Z15" s="646">
        <v>0.1</v>
      </c>
      <c r="AA15" s="646"/>
      <c r="AB15" s="646"/>
      <c r="AC15" s="646"/>
      <c r="AD15" s="647">
        <v>170155</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3107900</v>
      </c>
      <c r="BH15" s="609"/>
      <c r="BI15" s="609"/>
      <c r="BJ15" s="609"/>
      <c r="BK15" s="609"/>
      <c r="BL15" s="609"/>
      <c r="BM15" s="609"/>
      <c r="BN15" s="610"/>
      <c r="BO15" s="646">
        <v>8.5</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14846754</v>
      </c>
      <c r="CS15" s="609"/>
      <c r="CT15" s="609"/>
      <c r="CU15" s="609"/>
      <c r="CV15" s="609"/>
      <c r="CW15" s="609"/>
      <c r="CX15" s="609"/>
      <c r="CY15" s="610"/>
      <c r="CZ15" s="646">
        <v>9.9</v>
      </c>
      <c r="DA15" s="646"/>
      <c r="DB15" s="646"/>
      <c r="DC15" s="646"/>
      <c r="DD15" s="614">
        <v>3082636</v>
      </c>
      <c r="DE15" s="609"/>
      <c r="DF15" s="609"/>
      <c r="DG15" s="609"/>
      <c r="DH15" s="609"/>
      <c r="DI15" s="609"/>
      <c r="DJ15" s="609"/>
      <c r="DK15" s="609"/>
      <c r="DL15" s="609"/>
      <c r="DM15" s="609"/>
      <c r="DN15" s="609"/>
      <c r="DO15" s="609"/>
      <c r="DP15" s="610"/>
      <c r="DQ15" s="614">
        <v>12981449</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1369814</v>
      </c>
      <c r="S17" s="609"/>
      <c r="T17" s="609"/>
      <c r="U17" s="609"/>
      <c r="V17" s="609"/>
      <c r="W17" s="609"/>
      <c r="X17" s="609"/>
      <c r="Y17" s="610"/>
      <c r="Z17" s="646">
        <v>0.9</v>
      </c>
      <c r="AA17" s="646"/>
      <c r="AB17" s="646"/>
      <c r="AC17" s="646"/>
      <c r="AD17" s="647">
        <v>1369814</v>
      </c>
      <c r="AE17" s="647"/>
      <c r="AF17" s="647"/>
      <c r="AG17" s="647"/>
      <c r="AH17" s="647"/>
      <c r="AI17" s="647"/>
      <c r="AJ17" s="647"/>
      <c r="AK17" s="647"/>
      <c r="AL17" s="611">
        <v>1.6</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2674705</v>
      </c>
      <c r="CS17" s="609"/>
      <c r="CT17" s="609"/>
      <c r="CU17" s="609"/>
      <c r="CV17" s="609"/>
      <c r="CW17" s="609"/>
      <c r="CX17" s="609"/>
      <c r="CY17" s="610"/>
      <c r="CZ17" s="646">
        <v>1.8</v>
      </c>
      <c r="DA17" s="646"/>
      <c r="DB17" s="646"/>
      <c r="DC17" s="646"/>
      <c r="DD17" s="614" t="s">
        <v>122</v>
      </c>
      <c r="DE17" s="609"/>
      <c r="DF17" s="609"/>
      <c r="DG17" s="609"/>
      <c r="DH17" s="609"/>
      <c r="DI17" s="609"/>
      <c r="DJ17" s="609"/>
      <c r="DK17" s="609"/>
      <c r="DL17" s="609"/>
      <c r="DM17" s="609"/>
      <c r="DN17" s="609"/>
      <c r="DO17" s="609"/>
      <c r="DP17" s="610"/>
      <c r="DQ17" s="614">
        <v>2674705</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102525</v>
      </c>
      <c r="S18" s="609"/>
      <c r="T18" s="609"/>
      <c r="U18" s="609"/>
      <c r="V18" s="609"/>
      <c r="W18" s="609"/>
      <c r="X18" s="609"/>
      <c r="Y18" s="610"/>
      <c r="Z18" s="646">
        <v>0.1</v>
      </c>
      <c r="AA18" s="646"/>
      <c r="AB18" s="646"/>
      <c r="AC18" s="646"/>
      <c r="AD18" s="647">
        <v>102525</v>
      </c>
      <c r="AE18" s="647"/>
      <c r="AF18" s="647"/>
      <c r="AG18" s="647"/>
      <c r="AH18" s="647"/>
      <c r="AI18" s="647"/>
      <c r="AJ18" s="647"/>
      <c r="AK18" s="647"/>
      <c r="AL18" s="611">
        <v>0.1</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v>281500</v>
      </c>
      <c r="BH18" s="609"/>
      <c r="BI18" s="609"/>
      <c r="BJ18" s="609"/>
      <c r="BK18" s="609"/>
      <c r="BL18" s="609"/>
      <c r="BM18" s="609"/>
      <c r="BN18" s="610"/>
      <c r="BO18" s="646">
        <v>0.8</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1267289</v>
      </c>
      <c r="S19" s="609"/>
      <c r="T19" s="609"/>
      <c r="U19" s="609"/>
      <c r="V19" s="609"/>
      <c r="W19" s="609"/>
      <c r="X19" s="609"/>
      <c r="Y19" s="610"/>
      <c r="Z19" s="646">
        <v>0.8</v>
      </c>
      <c r="AA19" s="646"/>
      <c r="AB19" s="646"/>
      <c r="AC19" s="646"/>
      <c r="AD19" s="647">
        <v>1267289</v>
      </c>
      <c r="AE19" s="647"/>
      <c r="AF19" s="647"/>
      <c r="AG19" s="647"/>
      <c r="AH19" s="647"/>
      <c r="AI19" s="647"/>
      <c r="AJ19" s="647"/>
      <c r="AK19" s="647"/>
      <c r="AL19" s="611">
        <v>1.5</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41633</v>
      </c>
      <c r="BH19" s="609"/>
      <c r="BI19" s="609"/>
      <c r="BJ19" s="609"/>
      <c r="BK19" s="609"/>
      <c r="BL19" s="609"/>
      <c r="BM19" s="609"/>
      <c r="BN19" s="610"/>
      <c r="BO19" s="646">
        <v>0.1</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41633</v>
      </c>
      <c r="BH20" s="609"/>
      <c r="BI20" s="609"/>
      <c r="BJ20" s="609"/>
      <c r="BK20" s="609"/>
      <c r="BL20" s="609"/>
      <c r="BM20" s="609"/>
      <c r="BN20" s="610"/>
      <c r="BO20" s="646">
        <v>0.1</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149661698</v>
      </c>
      <c r="CS20" s="609"/>
      <c r="CT20" s="609"/>
      <c r="CU20" s="609"/>
      <c r="CV20" s="609"/>
      <c r="CW20" s="609"/>
      <c r="CX20" s="609"/>
      <c r="CY20" s="610"/>
      <c r="CZ20" s="646">
        <v>100</v>
      </c>
      <c r="DA20" s="646"/>
      <c r="DB20" s="646"/>
      <c r="DC20" s="646"/>
      <c r="DD20" s="614">
        <v>18880741</v>
      </c>
      <c r="DE20" s="609"/>
      <c r="DF20" s="609"/>
      <c r="DG20" s="609"/>
      <c r="DH20" s="609"/>
      <c r="DI20" s="609"/>
      <c r="DJ20" s="609"/>
      <c r="DK20" s="609"/>
      <c r="DL20" s="609"/>
      <c r="DM20" s="609"/>
      <c r="DN20" s="609"/>
      <c r="DO20" s="609"/>
      <c r="DP20" s="610"/>
      <c r="DQ20" s="614">
        <v>98753050</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41633</v>
      </c>
      <c r="BH21" s="609"/>
      <c r="BI21" s="609"/>
      <c r="BJ21" s="609"/>
      <c r="BK21" s="609"/>
      <c r="BL21" s="609"/>
      <c r="BM21" s="609"/>
      <c r="BN21" s="610"/>
      <c r="BO21" s="646">
        <v>0.1</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72949051</v>
      </c>
      <c r="CS24" s="664"/>
      <c r="CT24" s="664"/>
      <c r="CU24" s="664"/>
      <c r="CV24" s="664"/>
      <c r="CW24" s="664"/>
      <c r="CX24" s="664"/>
      <c r="CY24" s="689"/>
      <c r="CZ24" s="690">
        <v>48.7</v>
      </c>
      <c r="DA24" s="672"/>
      <c r="DB24" s="672"/>
      <c r="DC24" s="692"/>
      <c r="DD24" s="688">
        <v>42147380</v>
      </c>
      <c r="DE24" s="664"/>
      <c r="DF24" s="664"/>
      <c r="DG24" s="664"/>
      <c r="DH24" s="664"/>
      <c r="DI24" s="664"/>
      <c r="DJ24" s="664"/>
      <c r="DK24" s="689"/>
      <c r="DL24" s="688">
        <v>38275494</v>
      </c>
      <c r="DM24" s="664"/>
      <c r="DN24" s="664"/>
      <c r="DO24" s="664"/>
      <c r="DP24" s="664"/>
      <c r="DQ24" s="664"/>
      <c r="DR24" s="664"/>
      <c r="DS24" s="664"/>
      <c r="DT24" s="664"/>
      <c r="DU24" s="664"/>
      <c r="DV24" s="689"/>
      <c r="DW24" s="690">
        <v>43.9</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49806029</v>
      </c>
      <c r="S25" s="609"/>
      <c r="T25" s="609"/>
      <c r="U25" s="609"/>
      <c r="V25" s="609"/>
      <c r="W25" s="609"/>
      <c r="X25" s="609"/>
      <c r="Y25" s="610"/>
      <c r="Z25" s="646">
        <v>32.200000000000003</v>
      </c>
      <c r="AA25" s="646"/>
      <c r="AB25" s="646"/>
      <c r="AC25" s="646"/>
      <c r="AD25" s="647">
        <v>49524529</v>
      </c>
      <c r="AE25" s="647"/>
      <c r="AF25" s="647"/>
      <c r="AG25" s="647"/>
      <c r="AH25" s="647"/>
      <c r="AI25" s="647"/>
      <c r="AJ25" s="647"/>
      <c r="AK25" s="647"/>
      <c r="AL25" s="611">
        <v>56.8</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25827832</v>
      </c>
      <c r="CS25" s="621"/>
      <c r="CT25" s="621"/>
      <c r="CU25" s="621"/>
      <c r="CV25" s="621"/>
      <c r="CW25" s="621"/>
      <c r="CX25" s="621"/>
      <c r="CY25" s="622"/>
      <c r="CZ25" s="611">
        <v>17.3</v>
      </c>
      <c r="DA25" s="623"/>
      <c r="DB25" s="623"/>
      <c r="DC25" s="624"/>
      <c r="DD25" s="614">
        <v>21712605</v>
      </c>
      <c r="DE25" s="621"/>
      <c r="DF25" s="621"/>
      <c r="DG25" s="621"/>
      <c r="DH25" s="621"/>
      <c r="DI25" s="621"/>
      <c r="DJ25" s="621"/>
      <c r="DK25" s="622"/>
      <c r="DL25" s="614">
        <v>21183214</v>
      </c>
      <c r="DM25" s="621"/>
      <c r="DN25" s="621"/>
      <c r="DO25" s="621"/>
      <c r="DP25" s="621"/>
      <c r="DQ25" s="621"/>
      <c r="DR25" s="621"/>
      <c r="DS25" s="621"/>
      <c r="DT25" s="621"/>
      <c r="DU25" s="621"/>
      <c r="DV25" s="622"/>
      <c r="DW25" s="611">
        <v>24.3</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22726</v>
      </c>
      <c r="S26" s="609"/>
      <c r="T26" s="609"/>
      <c r="U26" s="609"/>
      <c r="V26" s="609"/>
      <c r="W26" s="609"/>
      <c r="X26" s="609"/>
      <c r="Y26" s="610"/>
      <c r="Z26" s="646">
        <v>0</v>
      </c>
      <c r="AA26" s="646"/>
      <c r="AB26" s="646"/>
      <c r="AC26" s="646"/>
      <c r="AD26" s="647">
        <v>22726</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13088077</v>
      </c>
      <c r="CS26" s="609"/>
      <c r="CT26" s="609"/>
      <c r="CU26" s="609"/>
      <c r="CV26" s="609"/>
      <c r="CW26" s="609"/>
      <c r="CX26" s="609"/>
      <c r="CY26" s="610"/>
      <c r="CZ26" s="611">
        <v>8.6999999999999993</v>
      </c>
      <c r="DA26" s="623"/>
      <c r="DB26" s="623"/>
      <c r="DC26" s="624"/>
      <c r="DD26" s="614">
        <v>12615657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1196200</v>
      </c>
      <c r="S27" s="609"/>
      <c r="T27" s="609"/>
      <c r="U27" s="609"/>
      <c r="V27" s="609"/>
      <c r="W27" s="609"/>
      <c r="X27" s="609"/>
      <c r="Y27" s="610"/>
      <c r="Z27" s="646">
        <v>0.8</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36350612</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44448006</v>
      </c>
      <c r="CS27" s="621"/>
      <c r="CT27" s="621"/>
      <c r="CU27" s="621"/>
      <c r="CV27" s="621"/>
      <c r="CW27" s="621"/>
      <c r="CX27" s="621"/>
      <c r="CY27" s="622"/>
      <c r="CZ27" s="611">
        <v>29.7</v>
      </c>
      <c r="DA27" s="623"/>
      <c r="DB27" s="623"/>
      <c r="DC27" s="624"/>
      <c r="DD27" s="614">
        <v>17761562</v>
      </c>
      <c r="DE27" s="621"/>
      <c r="DF27" s="621"/>
      <c r="DG27" s="621"/>
      <c r="DH27" s="621"/>
      <c r="DI27" s="621"/>
      <c r="DJ27" s="621"/>
      <c r="DK27" s="622"/>
      <c r="DL27" s="614">
        <v>14419067</v>
      </c>
      <c r="DM27" s="621"/>
      <c r="DN27" s="621"/>
      <c r="DO27" s="621"/>
      <c r="DP27" s="621"/>
      <c r="DQ27" s="621"/>
      <c r="DR27" s="621"/>
      <c r="DS27" s="621"/>
      <c r="DT27" s="621"/>
      <c r="DU27" s="621"/>
      <c r="DV27" s="622"/>
      <c r="DW27" s="611">
        <v>16.5</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2636266</v>
      </c>
      <c r="S28" s="609"/>
      <c r="T28" s="609"/>
      <c r="U28" s="609"/>
      <c r="V28" s="609"/>
      <c r="W28" s="609"/>
      <c r="X28" s="609"/>
      <c r="Y28" s="610"/>
      <c r="Z28" s="646">
        <v>1.7</v>
      </c>
      <c r="AA28" s="646"/>
      <c r="AB28" s="646"/>
      <c r="AC28" s="646"/>
      <c r="AD28" s="647">
        <v>1800304</v>
      </c>
      <c r="AE28" s="647"/>
      <c r="AF28" s="647"/>
      <c r="AG28" s="647"/>
      <c r="AH28" s="647"/>
      <c r="AI28" s="647"/>
      <c r="AJ28" s="647"/>
      <c r="AK28" s="647"/>
      <c r="AL28" s="611">
        <v>2.1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2673213</v>
      </c>
      <c r="CS28" s="609"/>
      <c r="CT28" s="609"/>
      <c r="CU28" s="609"/>
      <c r="CV28" s="609"/>
      <c r="CW28" s="609"/>
      <c r="CX28" s="609"/>
      <c r="CY28" s="610"/>
      <c r="CZ28" s="611">
        <v>1.8</v>
      </c>
      <c r="DA28" s="623"/>
      <c r="DB28" s="623"/>
      <c r="DC28" s="624"/>
      <c r="DD28" s="614">
        <v>2673213</v>
      </c>
      <c r="DE28" s="609"/>
      <c r="DF28" s="609"/>
      <c r="DG28" s="609"/>
      <c r="DH28" s="609"/>
      <c r="DI28" s="609"/>
      <c r="DJ28" s="609"/>
      <c r="DK28" s="610"/>
      <c r="DL28" s="614">
        <v>2673213</v>
      </c>
      <c r="DM28" s="609"/>
      <c r="DN28" s="609"/>
      <c r="DO28" s="609"/>
      <c r="DP28" s="609"/>
      <c r="DQ28" s="609"/>
      <c r="DR28" s="609"/>
      <c r="DS28" s="609"/>
      <c r="DT28" s="609"/>
      <c r="DU28" s="609"/>
      <c r="DV28" s="610"/>
      <c r="DW28" s="611">
        <v>3.1</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596332</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2672539</v>
      </c>
      <c r="CS29" s="621"/>
      <c r="CT29" s="621"/>
      <c r="CU29" s="621"/>
      <c r="CV29" s="621"/>
      <c r="CW29" s="621"/>
      <c r="CX29" s="621"/>
      <c r="CY29" s="622"/>
      <c r="CZ29" s="611">
        <v>1.8</v>
      </c>
      <c r="DA29" s="623"/>
      <c r="DB29" s="623"/>
      <c r="DC29" s="624"/>
      <c r="DD29" s="614">
        <v>2672539</v>
      </c>
      <c r="DE29" s="621"/>
      <c r="DF29" s="621"/>
      <c r="DG29" s="621"/>
      <c r="DH29" s="621"/>
      <c r="DI29" s="621"/>
      <c r="DJ29" s="621"/>
      <c r="DK29" s="622"/>
      <c r="DL29" s="614">
        <v>2672539</v>
      </c>
      <c r="DM29" s="621"/>
      <c r="DN29" s="621"/>
      <c r="DO29" s="621"/>
      <c r="DP29" s="621"/>
      <c r="DQ29" s="621"/>
      <c r="DR29" s="621"/>
      <c r="DS29" s="621"/>
      <c r="DT29" s="621"/>
      <c r="DU29" s="621"/>
      <c r="DV29" s="622"/>
      <c r="DW29" s="611">
        <v>3.1</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28056772</v>
      </c>
      <c r="S30" s="609"/>
      <c r="T30" s="609"/>
      <c r="U30" s="609"/>
      <c r="V30" s="609"/>
      <c r="W30" s="609"/>
      <c r="X30" s="609"/>
      <c r="Y30" s="610"/>
      <c r="Z30" s="646">
        <v>18.2</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2605098</v>
      </c>
      <c r="CS30" s="609"/>
      <c r="CT30" s="609"/>
      <c r="CU30" s="609"/>
      <c r="CV30" s="609"/>
      <c r="CW30" s="609"/>
      <c r="CX30" s="609"/>
      <c r="CY30" s="610"/>
      <c r="CZ30" s="611">
        <v>1.7</v>
      </c>
      <c r="DA30" s="623"/>
      <c r="DB30" s="623"/>
      <c r="DC30" s="624"/>
      <c r="DD30" s="614">
        <v>2605098</v>
      </c>
      <c r="DE30" s="609"/>
      <c r="DF30" s="609"/>
      <c r="DG30" s="609"/>
      <c r="DH30" s="609"/>
      <c r="DI30" s="609"/>
      <c r="DJ30" s="609"/>
      <c r="DK30" s="610"/>
      <c r="DL30" s="614">
        <v>2605098</v>
      </c>
      <c r="DM30" s="609"/>
      <c r="DN30" s="609"/>
      <c r="DO30" s="609"/>
      <c r="DP30" s="609"/>
      <c r="DQ30" s="609"/>
      <c r="DR30" s="609"/>
      <c r="DS30" s="609"/>
      <c r="DT30" s="609"/>
      <c r="DU30" s="609"/>
      <c r="DV30" s="610"/>
      <c r="DW30" s="611">
        <v>3</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37641261</v>
      </c>
      <c r="S31" s="609"/>
      <c r="T31" s="609"/>
      <c r="U31" s="609"/>
      <c r="V31" s="609"/>
      <c r="W31" s="609"/>
      <c r="X31" s="609"/>
      <c r="Y31" s="610"/>
      <c r="Z31" s="646">
        <v>24.4</v>
      </c>
      <c r="AA31" s="646"/>
      <c r="AB31" s="646"/>
      <c r="AC31" s="646"/>
      <c r="AD31" s="647">
        <v>35468310</v>
      </c>
      <c r="AE31" s="647"/>
      <c r="AF31" s="647"/>
      <c r="AG31" s="647"/>
      <c r="AH31" s="647"/>
      <c r="AI31" s="647"/>
      <c r="AJ31" s="647"/>
      <c r="AK31" s="647"/>
      <c r="AL31" s="611">
        <v>40.700000000000003</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98.9</v>
      </c>
      <c r="BH31" s="671"/>
      <c r="BI31" s="671"/>
      <c r="BJ31" s="671"/>
      <c r="BK31" s="671"/>
      <c r="BL31" s="671"/>
      <c r="BM31" s="672">
        <v>98</v>
      </c>
      <c r="BN31" s="671"/>
      <c r="BO31" s="671"/>
      <c r="BP31" s="671"/>
      <c r="BQ31" s="673"/>
      <c r="BR31" s="670">
        <v>98.9</v>
      </c>
      <c r="BS31" s="671"/>
      <c r="BT31" s="671"/>
      <c r="BU31" s="671"/>
      <c r="BV31" s="671"/>
      <c r="BW31" s="671"/>
      <c r="BX31" s="672">
        <v>98.1</v>
      </c>
      <c r="BY31" s="671"/>
      <c r="BZ31" s="671"/>
      <c r="CA31" s="671"/>
      <c r="CB31" s="673"/>
      <c r="CD31" s="629"/>
      <c r="CE31" s="630"/>
      <c r="CF31" s="605" t="s">
        <v>300</v>
      </c>
      <c r="CG31" s="606"/>
      <c r="CH31" s="606"/>
      <c r="CI31" s="606"/>
      <c r="CJ31" s="606"/>
      <c r="CK31" s="606"/>
      <c r="CL31" s="606"/>
      <c r="CM31" s="606"/>
      <c r="CN31" s="606"/>
      <c r="CO31" s="606"/>
      <c r="CP31" s="606"/>
      <c r="CQ31" s="607"/>
      <c r="CR31" s="608">
        <v>67441</v>
      </c>
      <c r="CS31" s="621"/>
      <c r="CT31" s="621"/>
      <c r="CU31" s="621"/>
      <c r="CV31" s="621"/>
      <c r="CW31" s="621"/>
      <c r="CX31" s="621"/>
      <c r="CY31" s="622"/>
      <c r="CZ31" s="611">
        <v>0</v>
      </c>
      <c r="DA31" s="623"/>
      <c r="DB31" s="623"/>
      <c r="DC31" s="624"/>
      <c r="DD31" s="614">
        <v>67441</v>
      </c>
      <c r="DE31" s="621"/>
      <c r="DF31" s="621"/>
      <c r="DG31" s="621"/>
      <c r="DH31" s="621"/>
      <c r="DI31" s="621"/>
      <c r="DJ31" s="621"/>
      <c r="DK31" s="622"/>
      <c r="DL31" s="614">
        <v>67441</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17228769</v>
      </c>
      <c r="S32" s="609"/>
      <c r="T32" s="609"/>
      <c r="U32" s="609"/>
      <c r="V32" s="609"/>
      <c r="W32" s="609"/>
      <c r="X32" s="609"/>
      <c r="Y32" s="610"/>
      <c r="Z32" s="646">
        <v>11.2</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98.8</v>
      </c>
      <c r="BH32" s="621"/>
      <c r="BI32" s="621"/>
      <c r="BJ32" s="621"/>
      <c r="BK32" s="621"/>
      <c r="BL32" s="621"/>
      <c r="BM32" s="612">
        <v>97.8</v>
      </c>
      <c r="BN32" s="621"/>
      <c r="BO32" s="621"/>
      <c r="BP32" s="621"/>
      <c r="BQ32" s="644"/>
      <c r="BR32" s="674">
        <v>98.8</v>
      </c>
      <c r="BS32" s="621"/>
      <c r="BT32" s="621"/>
      <c r="BU32" s="621"/>
      <c r="BV32" s="621"/>
      <c r="BW32" s="621"/>
      <c r="BX32" s="612">
        <v>97.9</v>
      </c>
      <c r="BY32" s="621"/>
      <c r="BZ32" s="621"/>
      <c r="CA32" s="621"/>
      <c r="CB32" s="644"/>
      <c r="CD32" s="631"/>
      <c r="CE32" s="632"/>
      <c r="CF32" s="605" t="s">
        <v>304</v>
      </c>
      <c r="CG32" s="606"/>
      <c r="CH32" s="606"/>
      <c r="CI32" s="606"/>
      <c r="CJ32" s="606"/>
      <c r="CK32" s="606"/>
      <c r="CL32" s="606"/>
      <c r="CM32" s="606"/>
      <c r="CN32" s="606"/>
      <c r="CO32" s="606"/>
      <c r="CP32" s="606"/>
      <c r="CQ32" s="607"/>
      <c r="CR32" s="608">
        <v>674</v>
      </c>
      <c r="CS32" s="609"/>
      <c r="CT32" s="609"/>
      <c r="CU32" s="609"/>
      <c r="CV32" s="609"/>
      <c r="CW32" s="609"/>
      <c r="CX32" s="609"/>
      <c r="CY32" s="610"/>
      <c r="CZ32" s="611">
        <v>0</v>
      </c>
      <c r="DA32" s="623"/>
      <c r="DB32" s="623"/>
      <c r="DC32" s="624"/>
      <c r="DD32" s="614">
        <v>674</v>
      </c>
      <c r="DE32" s="609"/>
      <c r="DF32" s="609"/>
      <c r="DG32" s="609"/>
      <c r="DH32" s="609"/>
      <c r="DI32" s="609"/>
      <c r="DJ32" s="609"/>
      <c r="DK32" s="610"/>
      <c r="DL32" s="614">
        <v>674</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2015841</v>
      </c>
      <c r="S33" s="609"/>
      <c r="T33" s="609"/>
      <c r="U33" s="609"/>
      <c r="V33" s="609"/>
      <c r="W33" s="609"/>
      <c r="X33" s="609"/>
      <c r="Y33" s="610"/>
      <c r="Z33" s="646">
        <v>1.3</v>
      </c>
      <c r="AA33" s="646"/>
      <c r="AB33" s="646"/>
      <c r="AC33" s="646"/>
      <c r="AD33" s="647">
        <v>350689</v>
      </c>
      <c r="AE33" s="647"/>
      <c r="AF33" s="647"/>
      <c r="AG33" s="647"/>
      <c r="AH33" s="647"/>
      <c r="AI33" s="647"/>
      <c r="AJ33" s="647"/>
      <c r="AK33" s="647"/>
      <c r="AL33" s="611">
        <v>0.4</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57831906</v>
      </c>
      <c r="CS33" s="621"/>
      <c r="CT33" s="621"/>
      <c r="CU33" s="621"/>
      <c r="CV33" s="621"/>
      <c r="CW33" s="621"/>
      <c r="CX33" s="621"/>
      <c r="CY33" s="622"/>
      <c r="CZ33" s="611">
        <v>38.6</v>
      </c>
      <c r="DA33" s="623"/>
      <c r="DB33" s="623"/>
      <c r="DC33" s="624"/>
      <c r="DD33" s="614">
        <v>46620348</v>
      </c>
      <c r="DE33" s="621"/>
      <c r="DF33" s="621"/>
      <c r="DG33" s="621"/>
      <c r="DH33" s="621"/>
      <c r="DI33" s="621"/>
      <c r="DJ33" s="621"/>
      <c r="DK33" s="622"/>
      <c r="DL33" s="614">
        <v>32995953</v>
      </c>
      <c r="DM33" s="621"/>
      <c r="DN33" s="621"/>
      <c r="DO33" s="621"/>
      <c r="DP33" s="621"/>
      <c r="DQ33" s="621"/>
      <c r="DR33" s="621"/>
      <c r="DS33" s="621"/>
      <c r="DT33" s="621"/>
      <c r="DU33" s="621"/>
      <c r="DV33" s="622"/>
      <c r="DW33" s="611">
        <v>37.799999999999997</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150118</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26764493</v>
      </c>
      <c r="CS34" s="609"/>
      <c r="CT34" s="609"/>
      <c r="CU34" s="609"/>
      <c r="CV34" s="609"/>
      <c r="CW34" s="609"/>
      <c r="CX34" s="609"/>
      <c r="CY34" s="610"/>
      <c r="CZ34" s="611">
        <v>17.899999999999999</v>
      </c>
      <c r="DA34" s="623"/>
      <c r="DB34" s="623"/>
      <c r="DC34" s="624"/>
      <c r="DD34" s="614">
        <v>21896351</v>
      </c>
      <c r="DE34" s="609"/>
      <c r="DF34" s="609"/>
      <c r="DG34" s="609"/>
      <c r="DH34" s="609"/>
      <c r="DI34" s="609"/>
      <c r="DJ34" s="609"/>
      <c r="DK34" s="610"/>
      <c r="DL34" s="614">
        <v>20021872</v>
      </c>
      <c r="DM34" s="609"/>
      <c r="DN34" s="609"/>
      <c r="DO34" s="609"/>
      <c r="DP34" s="609"/>
      <c r="DQ34" s="609"/>
      <c r="DR34" s="609"/>
      <c r="DS34" s="609"/>
      <c r="DT34" s="609"/>
      <c r="DU34" s="609"/>
      <c r="DV34" s="610"/>
      <c r="DW34" s="611">
        <v>23</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7613964</v>
      </c>
      <c r="S35" s="609"/>
      <c r="T35" s="609"/>
      <c r="U35" s="609"/>
      <c r="V35" s="609"/>
      <c r="W35" s="609"/>
      <c r="X35" s="609"/>
      <c r="Y35" s="610"/>
      <c r="Z35" s="646">
        <v>4.9000000000000004</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1425173</v>
      </c>
      <c r="CS35" s="621"/>
      <c r="CT35" s="621"/>
      <c r="CU35" s="621"/>
      <c r="CV35" s="621"/>
      <c r="CW35" s="621"/>
      <c r="CX35" s="621"/>
      <c r="CY35" s="622"/>
      <c r="CZ35" s="611">
        <v>1</v>
      </c>
      <c r="DA35" s="623"/>
      <c r="DB35" s="623"/>
      <c r="DC35" s="624"/>
      <c r="DD35" s="614">
        <v>1292482</v>
      </c>
      <c r="DE35" s="621"/>
      <c r="DF35" s="621"/>
      <c r="DG35" s="621"/>
      <c r="DH35" s="621"/>
      <c r="DI35" s="621"/>
      <c r="DJ35" s="621"/>
      <c r="DK35" s="622"/>
      <c r="DL35" s="614">
        <v>1292482</v>
      </c>
      <c r="DM35" s="621"/>
      <c r="DN35" s="621"/>
      <c r="DO35" s="621"/>
      <c r="DP35" s="621"/>
      <c r="DQ35" s="621"/>
      <c r="DR35" s="621"/>
      <c r="DS35" s="621"/>
      <c r="DT35" s="621"/>
      <c r="DU35" s="621"/>
      <c r="DV35" s="622"/>
      <c r="DW35" s="611">
        <v>1.5</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482645</v>
      </c>
      <c r="S36" s="609"/>
      <c r="T36" s="609"/>
      <c r="U36" s="609"/>
      <c r="V36" s="609"/>
      <c r="W36" s="609"/>
      <c r="X36" s="609"/>
      <c r="Y36" s="610"/>
      <c r="Z36" s="646">
        <v>0.3</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11209263</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1109826</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9928930</v>
      </c>
      <c r="CS36" s="609"/>
      <c r="CT36" s="609"/>
      <c r="CU36" s="609"/>
      <c r="CV36" s="609"/>
      <c r="CW36" s="609"/>
      <c r="CX36" s="609"/>
      <c r="CY36" s="610"/>
      <c r="CZ36" s="611">
        <v>6.6</v>
      </c>
      <c r="DA36" s="623"/>
      <c r="DB36" s="623"/>
      <c r="DC36" s="624"/>
      <c r="DD36" s="614">
        <v>6146633</v>
      </c>
      <c r="DE36" s="609"/>
      <c r="DF36" s="609"/>
      <c r="DG36" s="609"/>
      <c r="DH36" s="609"/>
      <c r="DI36" s="609"/>
      <c r="DJ36" s="609"/>
      <c r="DK36" s="610"/>
      <c r="DL36" s="614">
        <v>4168604</v>
      </c>
      <c r="DM36" s="609"/>
      <c r="DN36" s="609"/>
      <c r="DO36" s="609"/>
      <c r="DP36" s="609"/>
      <c r="DQ36" s="609"/>
      <c r="DR36" s="609"/>
      <c r="DS36" s="609"/>
      <c r="DT36" s="609"/>
      <c r="DU36" s="609"/>
      <c r="DV36" s="610"/>
      <c r="DW36" s="611">
        <v>4.8</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4986801</v>
      </c>
      <c r="S37" s="609"/>
      <c r="T37" s="609"/>
      <c r="U37" s="609"/>
      <c r="V37" s="609"/>
      <c r="W37" s="609"/>
      <c r="X37" s="609"/>
      <c r="Y37" s="610"/>
      <c r="Z37" s="646">
        <v>3.2</v>
      </c>
      <c r="AA37" s="646"/>
      <c r="AB37" s="646"/>
      <c r="AC37" s="646"/>
      <c r="AD37" s="647">
        <v>39935</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t="s">
        <v>122</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1109826</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1791951</v>
      </c>
      <c r="CS37" s="621"/>
      <c r="CT37" s="621"/>
      <c r="CU37" s="621"/>
      <c r="CV37" s="621"/>
      <c r="CW37" s="621"/>
      <c r="CX37" s="621"/>
      <c r="CY37" s="622"/>
      <c r="CZ37" s="611">
        <v>1.2</v>
      </c>
      <c r="DA37" s="623"/>
      <c r="DB37" s="623"/>
      <c r="DC37" s="624"/>
      <c r="DD37" s="614">
        <v>1791951</v>
      </c>
      <c r="DE37" s="621"/>
      <c r="DF37" s="621"/>
      <c r="DG37" s="621"/>
      <c r="DH37" s="621"/>
      <c r="DI37" s="621"/>
      <c r="DJ37" s="621"/>
      <c r="DK37" s="622"/>
      <c r="DL37" s="614">
        <v>1294580</v>
      </c>
      <c r="DM37" s="621"/>
      <c r="DN37" s="621"/>
      <c r="DO37" s="621"/>
      <c r="DP37" s="621"/>
      <c r="DQ37" s="621"/>
      <c r="DR37" s="621"/>
      <c r="DS37" s="621"/>
      <c r="DT37" s="621"/>
      <c r="DU37" s="621"/>
      <c r="DV37" s="622"/>
      <c r="DW37" s="611">
        <v>1.5</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2067000</v>
      </c>
      <c r="S38" s="609"/>
      <c r="T38" s="609"/>
      <c r="U38" s="609"/>
      <c r="V38" s="609"/>
      <c r="W38" s="609"/>
      <c r="X38" s="609"/>
      <c r="Y38" s="610"/>
      <c r="Z38" s="646">
        <v>1.3</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54538</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11209263</v>
      </c>
      <c r="CS38" s="609"/>
      <c r="CT38" s="609"/>
      <c r="CU38" s="609"/>
      <c r="CV38" s="609"/>
      <c r="CW38" s="609"/>
      <c r="CX38" s="609"/>
      <c r="CY38" s="610"/>
      <c r="CZ38" s="611">
        <v>7.5</v>
      </c>
      <c r="DA38" s="623"/>
      <c r="DB38" s="623"/>
      <c r="DC38" s="624"/>
      <c r="DD38" s="614">
        <v>9060931</v>
      </c>
      <c r="DE38" s="609"/>
      <c r="DF38" s="609"/>
      <c r="DG38" s="609"/>
      <c r="DH38" s="609"/>
      <c r="DI38" s="609"/>
      <c r="DJ38" s="609"/>
      <c r="DK38" s="610"/>
      <c r="DL38" s="614">
        <v>7512995</v>
      </c>
      <c r="DM38" s="609"/>
      <c r="DN38" s="609"/>
      <c r="DO38" s="609"/>
      <c r="DP38" s="609"/>
      <c r="DQ38" s="609"/>
      <c r="DR38" s="609"/>
      <c r="DS38" s="609"/>
      <c r="DT38" s="609"/>
      <c r="DU38" s="609"/>
      <c r="DV38" s="610"/>
      <c r="DW38" s="611">
        <v>8.6</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65771</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8484047</v>
      </c>
      <c r="CS39" s="621"/>
      <c r="CT39" s="621"/>
      <c r="CU39" s="621"/>
      <c r="CV39" s="621"/>
      <c r="CW39" s="621"/>
      <c r="CX39" s="621"/>
      <c r="CY39" s="622"/>
      <c r="CZ39" s="611">
        <v>5.7</v>
      </c>
      <c r="DA39" s="623"/>
      <c r="DB39" s="623"/>
      <c r="DC39" s="624"/>
      <c r="DD39" s="614">
        <v>8203951</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135</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20000</v>
      </c>
      <c r="CS40" s="609"/>
      <c r="CT40" s="609"/>
      <c r="CU40" s="609"/>
      <c r="CV40" s="609"/>
      <c r="CW40" s="609"/>
      <c r="CX40" s="609"/>
      <c r="CY40" s="610"/>
      <c r="CZ40" s="611">
        <v>0</v>
      </c>
      <c r="DA40" s="623"/>
      <c r="DB40" s="623"/>
      <c r="DC40" s="624"/>
      <c r="DD40" s="614">
        <v>20000</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154500724</v>
      </c>
      <c r="S41" s="633"/>
      <c r="T41" s="633"/>
      <c r="U41" s="633"/>
      <c r="V41" s="633"/>
      <c r="W41" s="633"/>
      <c r="X41" s="633"/>
      <c r="Y41" s="636"/>
      <c r="Z41" s="637">
        <v>100</v>
      </c>
      <c r="AA41" s="637"/>
      <c r="AB41" s="637"/>
      <c r="AC41" s="637"/>
      <c r="AD41" s="638">
        <v>87206493</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4517343</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6691920</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247</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18880741</v>
      </c>
      <c r="CS42" s="621"/>
      <c r="CT42" s="621"/>
      <c r="CU42" s="621"/>
      <c r="CV42" s="621"/>
      <c r="CW42" s="621"/>
      <c r="CX42" s="621"/>
      <c r="CY42" s="622"/>
      <c r="CZ42" s="611">
        <v>12.6</v>
      </c>
      <c r="DA42" s="623"/>
      <c r="DB42" s="623"/>
      <c r="DC42" s="624"/>
      <c r="DD42" s="614">
        <v>9985322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266191</v>
      </c>
      <c r="CS43" s="621"/>
      <c r="CT43" s="621"/>
      <c r="CU43" s="621"/>
      <c r="CV43" s="621"/>
      <c r="CW43" s="621"/>
      <c r="CX43" s="621"/>
      <c r="CY43" s="622"/>
      <c r="CZ43" s="611">
        <v>0.2</v>
      </c>
      <c r="DA43" s="623"/>
      <c r="DB43" s="623"/>
      <c r="DC43" s="624"/>
      <c r="DD43" s="614">
        <v>266191</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18880741</v>
      </c>
      <c r="CS44" s="609"/>
      <c r="CT44" s="609"/>
      <c r="CU44" s="609"/>
      <c r="CV44" s="609"/>
      <c r="CW44" s="609"/>
      <c r="CX44" s="609"/>
      <c r="CY44" s="610"/>
      <c r="CZ44" s="611">
        <v>12.6</v>
      </c>
      <c r="DA44" s="612"/>
      <c r="DB44" s="612"/>
      <c r="DC44" s="613"/>
      <c r="DD44" s="614">
        <v>9985322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8749190</v>
      </c>
      <c r="CS45" s="621"/>
      <c r="CT45" s="621"/>
      <c r="CU45" s="621"/>
      <c r="CV45" s="621"/>
      <c r="CW45" s="621"/>
      <c r="CX45" s="621"/>
      <c r="CY45" s="622"/>
      <c r="CZ45" s="611">
        <v>5.8</v>
      </c>
      <c r="DA45" s="623"/>
      <c r="DB45" s="623"/>
      <c r="DC45" s="624"/>
      <c r="DD45" s="614">
        <v>3044787</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10131551</v>
      </c>
      <c r="CS46" s="609"/>
      <c r="CT46" s="609"/>
      <c r="CU46" s="609"/>
      <c r="CV46" s="609"/>
      <c r="CW46" s="609"/>
      <c r="CX46" s="609"/>
      <c r="CY46" s="610"/>
      <c r="CZ46" s="611">
        <v>6.8</v>
      </c>
      <c r="DA46" s="612"/>
      <c r="DB46" s="612"/>
      <c r="DC46" s="613"/>
      <c r="DD46" s="614">
        <v>6940535</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149661698</v>
      </c>
      <c r="CS49" s="593"/>
      <c r="CT49" s="593"/>
      <c r="CU49" s="593"/>
      <c r="CV49" s="593"/>
      <c r="CW49" s="593"/>
      <c r="CX49" s="593"/>
      <c r="CY49" s="594"/>
      <c r="CZ49" s="595">
        <v>100</v>
      </c>
      <c r="DA49" s="596"/>
      <c r="DB49" s="596"/>
      <c r="DC49" s="597"/>
      <c r="DD49" s="598">
        <v>98753050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8onrROUZMBHg7t5T+WRUBjcEjvqUUhfSZYrIg0WwtSSQnjemmD16X8rcMZhgZWhvwx645CtUEDIYZXAO1ZcDog==" saltValue="seFrNF8puncidEmL19/bw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90" zoomScaleNormal="9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154532</v>
      </c>
      <c r="R7" s="1090"/>
      <c r="S7" s="1090"/>
      <c r="T7" s="1090"/>
      <c r="U7" s="1090"/>
      <c r="V7" s="1090">
        <v>149693</v>
      </c>
      <c r="W7" s="1090"/>
      <c r="X7" s="1090"/>
      <c r="Y7" s="1090"/>
      <c r="Z7" s="1090"/>
      <c r="AA7" s="1090">
        <v>4839</v>
      </c>
      <c r="AB7" s="1090"/>
      <c r="AC7" s="1090"/>
      <c r="AD7" s="1090"/>
      <c r="AE7" s="1091"/>
      <c r="AF7" s="1092">
        <v>2769</v>
      </c>
      <c r="AG7" s="1093"/>
      <c r="AH7" s="1093"/>
      <c r="AI7" s="1093"/>
      <c r="AJ7" s="1094"/>
      <c r="AK7" s="1095">
        <v>1184</v>
      </c>
      <c r="AL7" s="1096"/>
      <c r="AM7" s="1096"/>
      <c r="AN7" s="1096"/>
      <c r="AO7" s="1096"/>
      <c r="AP7" s="1096">
        <v>20535</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548</v>
      </c>
      <c r="BT7" s="1087"/>
      <c r="BU7" s="1087"/>
      <c r="BV7" s="1087"/>
      <c r="BW7" s="1087"/>
      <c r="BX7" s="1087"/>
      <c r="BY7" s="1087"/>
      <c r="BZ7" s="1087"/>
      <c r="CA7" s="1087"/>
      <c r="CB7" s="1087"/>
      <c r="CC7" s="1087"/>
      <c r="CD7" s="1087"/>
      <c r="CE7" s="1087"/>
      <c r="CF7" s="1087"/>
      <c r="CG7" s="1099"/>
      <c r="CH7" s="1083">
        <v>-132</v>
      </c>
      <c r="CI7" s="1084"/>
      <c r="CJ7" s="1084"/>
      <c r="CK7" s="1084"/>
      <c r="CL7" s="1085"/>
      <c r="CM7" s="1083">
        <v>1139</v>
      </c>
      <c r="CN7" s="1084"/>
      <c r="CO7" s="1084"/>
      <c r="CP7" s="1084"/>
      <c r="CQ7" s="1085"/>
      <c r="CR7" s="1083">
        <v>500</v>
      </c>
      <c r="CS7" s="1084"/>
      <c r="CT7" s="1084"/>
      <c r="CU7" s="1084"/>
      <c r="CV7" s="1085"/>
      <c r="CW7" s="1083">
        <v>197</v>
      </c>
      <c r="CX7" s="1084"/>
      <c r="CY7" s="1084"/>
      <c r="CZ7" s="1084"/>
      <c r="DA7" s="1085"/>
      <c r="DB7" s="1083" t="s">
        <v>482</v>
      </c>
      <c r="DC7" s="1084"/>
      <c r="DD7" s="1084"/>
      <c r="DE7" s="1084"/>
      <c r="DF7" s="1085"/>
      <c r="DG7" s="1083" t="s">
        <v>482</v>
      </c>
      <c r="DH7" s="1084"/>
      <c r="DI7" s="1084"/>
      <c r="DJ7" s="1084"/>
      <c r="DK7" s="1085"/>
      <c r="DL7" s="1083" t="s">
        <v>482</v>
      </c>
      <c r="DM7" s="1084"/>
      <c r="DN7" s="1084"/>
      <c r="DO7" s="1084"/>
      <c r="DP7" s="1085"/>
      <c r="DQ7" s="1083" t="s">
        <v>482</v>
      </c>
      <c r="DR7" s="1084"/>
      <c r="DS7" s="1084"/>
      <c r="DT7" s="1084"/>
      <c r="DU7" s="1085"/>
      <c r="DV7" s="1086"/>
      <c r="DW7" s="1087"/>
      <c r="DX7" s="1087"/>
      <c r="DY7" s="1087"/>
      <c r="DZ7" s="1088"/>
      <c r="EA7" s="216"/>
    </row>
    <row r="8" spans="1:131" s="217" customFormat="1" ht="26.25" customHeight="1" x14ac:dyDescent="0.2">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t="s">
        <v>553</v>
      </c>
      <c r="BS8" s="979" t="s">
        <v>549</v>
      </c>
      <c r="BT8" s="980"/>
      <c r="BU8" s="980"/>
      <c r="BV8" s="980"/>
      <c r="BW8" s="980"/>
      <c r="BX8" s="980"/>
      <c r="BY8" s="980"/>
      <c r="BZ8" s="980"/>
      <c r="CA8" s="980"/>
      <c r="CB8" s="980"/>
      <c r="CC8" s="980"/>
      <c r="CD8" s="980"/>
      <c r="CE8" s="980"/>
      <c r="CF8" s="980"/>
      <c r="CG8" s="1001"/>
      <c r="CH8" s="976">
        <v>0</v>
      </c>
      <c r="CI8" s="977"/>
      <c r="CJ8" s="977"/>
      <c r="CK8" s="977"/>
      <c r="CL8" s="978"/>
      <c r="CM8" s="976">
        <v>7</v>
      </c>
      <c r="CN8" s="977"/>
      <c r="CO8" s="977"/>
      <c r="CP8" s="977"/>
      <c r="CQ8" s="978"/>
      <c r="CR8" s="976">
        <v>5</v>
      </c>
      <c r="CS8" s="977"/>
      <c r="CT8" s="977"/>
      <c r="CU8" s="977"/>
      <c r="CV8" s="978"/>
      <c r="CW8" s="976">
        <v>0</v>
      </c>
      <c r="CX8" s="977"/>
      <c r="CY8" s="977"/>
      <c r="CZ8" s="977"/>
      <c r="DA8" s="978"/>
      <c r="DB8" s="976">
        <v>7</v>
      </c>
      <c r="DC8" s="977"/>
      <c r="DD8" s="977"/>
      <c r="DE8" s="977"/>
      <c r="DF8" s="978"/>
      <c r="DG8" s="976" t="s">
        <v>482</v>
      </c>
      <c r="DH8" s="977"/>
      <c r="DI8" s="977"/>
      <c r="DJ8" s="977"/>
      <c r="DK8" s="978"/>
      <c r="DL8" s="976" t="s">
        <v>482</v>
      </c>
      <c r="DM8" s="977"/>
      <c r="DN8" s="977"/>
      <c r="DO8" s="977"/>
      <c r="DP8" s="978"/>
      <c r="DQ8" s="976" t="s">
        <v>482</v>
      </c>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t="s">
        <v>550</v>
      </c>
      <c r="BT9" s="980"/>
      <c r="BU9" s="980"/>
      <c r="BV9" s="980"/>
      <c r="BW9" s="980"/>
      <c r="BX9" s="980"/>
      <c r="BY9" s="980"/>
      <c r="BZ9" s="980"/>
      <c r="CA9" s="980"/>
      <c r="CB9" s="980"/>
      <c r="CC9" s="980"/>
      <c r="CD9" s="980"/>
      <c r="CE9" s="980"/>
      <c r="CF9" s="980"/>
      <c r="CG9" s="1001"/>
      <c r="CH9" s="976">
        <v>10</v>
      </c>
      <c r="CI9" s="977"/>
      <c r="CJ9" s="977"/>
      <c r="CK9" s="977"/>
      <c r="CL9" s="978"/>
      <c r="CM9" s="976">
        <v>112</v>
      </c>
      <c r="CN9" s="977"/>
      <c r="CO9" s="977"/>
      <c r="CP9" s="977"/>
      <c r="CQ9" s="978"/>
      <c r="CR9" s="976">
        <v>3</v>
      </c>
      <c r="CS9" s="977"/>
      <c r="CT9" s="977"/>
      <c r="CU9" s="977"/>
      <c r="CV9" s="978"/>
      <c r="CW9" s="976">
        <v>106</v>
      </c>
      <c r="CX9" s="977"/>
      <c r="CY9" s="977"/>
      <c r="CZ9" s="977"/>
      <c r="DA9" s="978"/>
      <c r="DB9" s="976" t="s">
        <v>482</v>
      </c>
      <c r="DC9" s="977"/>
      <c r="DD9" s="977"/>
      <c r="DE9" s="977"/>
      <c r="DF9" s="978"/>
      <c r="DG9" s="976" t="s">
        <v>482</v>
      </c>
      <c r="DH9" s="977"/>
      <c r="DI9" s="977"/>
      <c r="DJ9" s="977"/>
      <c r="DK9" s="978"/>
      <c r="DL9" s="976" t="s">
        <v>482</v>
      </c>
      <c r="DM9" s="977"/>
      <c r="DN9" s="977"/>
      <c r="DO9" s="977"/>
      <c r="DP9" s="978"/>
      <c r="DQ9" s="976" t="s">
        <v>482</v>
      </c>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t="s">
        <v>551</v>
      </c>
      <c r="BT10" s="980"/>
      <c r="BU10" s="980"/>
      <c r="BV10" s="980"/>
      <c r="BW10" s="980"/>
      <c r="BX10" s="980"/>
      <c r="BY10" s="980"/>
      <c r="BZ10" s="980"/>
      <c r="CA10" s="980"/>
      <c r="CB10" s="980"/>
      <c r="CC10" s="980"/>
      <c r="CD10" s="980"/>
      <c r="CE10" s="980"/>
      <c r="CF10" s="980"/>
      <c r="CG10" s="1001"/>
      <c r="CH10" s="976">
        <v>0</v>
      </c>
      <c r="CI10" s="977"/>
      <c r="CJ10" s="977"/>
      <c r="CK10" s="977"/>
      <c r="CL10" s="978"/>
      <c r="CM10" s="976">
        <v>21</v>
      </c>
      <c r="CN10" s="977"/>
      <c r="CO10" s="977"/>
      <c r="CP10" s="977"/>
      <c r="CQ10" s="978"/>
      <c r="CR10" s="976">
        <v>5</v>
      </c>
      <c r="CS10" s="977"/>
      <c r="CT10" s="977"/>
      <c r="CU10" s="977"/>
      <c r="CV10" s="978"/>
      <c r="CW10" s="976" t="s">
        <v>554</v>
      </c>
      <c r="CX10" s="977"/>
      <c r="CY10" s="977"/>
      <c r="CZ10" s="977"/>
      <c r="DA10" s="978"/>
      <c r="DB10" s="976" t="s">
        <v>482</v>
      </c>
      <c r="DC10" s="977"/>
      <c r="DD10" s="977"/>
      <c r="DE10" s="977"/>
      <c r="DF10" s="978"/>
      <c r="DG10" s="976" t="s">
        <v>482</v>
      </c>
      <c r="DH10" s="977"/>
      <c r="DI10" s="977"/>
      <c r="DJ10" s="977"/>
      <c r="DK10" s="978"/>
      <c r="DL10" s="976" t="s">
        <v>482</v>
      </c>
      <c r="DM10" s="977"/>
      <c r="DN10" s="977"/>
      <c r="DO10" s="977"/>
      <c r="DP10" s="978"/>
      <c r="DQ10" s="976" t="s">
        <v>482</v>
      </c>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t="s">
        <v>552</v>
      </c>
      <c r="BT11" s="980"/>
      <c r="BU11" s="980"/>
      <c r="BV11" s="980"/>
      <c r="BW11" s="980"/>
      <c r="BX11" s="980"/>
      <c r="BY11" s="980"/>
      <c r="BZ11" s="980"/>
      <c r="CA11" s="980"/>
      <c r="CB11" s="980"/>
      <c r="CC11" s="980"/>
      <c r="CD11" s="980"/>
      <c r="CE11" s="980"/>
      <c r="CF11" s="980"/>
      <c r="CG11" s="1001"/>
      <c r="CH11" s="976">
        <v>-2</v>
      </c>
      <c r="CI11" s="977"/>
      <c r="CJ11" s="977"/>
      <c r="CK11" s="977"/>
      <c r="CL11" s="978"/>
      <c r="CM11" s="976">
        <v>4608</v>
      </c>
      <c r="CN11" s="977"/>
      <c r="CO11" s="977"/>
      <c r="CP11" s="977"/>
      <c r="CQ11" s="978"/>
      <c r="CR11" s="976">
        <v>5</v>
      </c>
      <c r="CS11" s="977"/>
      <c r="CT11" s="977"/>
      <c r="CU11" s="977"/>
      <c r="CV11" s="978"/>
      <c r="CW11" s="976">
        <v>547</v>
      </c>
      <c r="CX11" s="977"/>
      <c r="CY11" s="977"/>
      <c r="CZ11" s="977"/>
      <c r="DA11" s="978"/>
      <c r="DB11" s="976" t="s">
        <v>482</v>
      </c>
      <c r="DC11" s="977"/>
      <c r="DD11" s="977"/>
      <c r="DE11" s="977"/>
      <c r="DF11" s="978"/>
      <c r="DG11" s="976" t="s">
        <v>482</v>
      </c>
      <c r="DH11" s="977"/>
      <c r="DI11" s="977"/>
      <c r="DJ11" s="977"/>
      <c r="DK11" s="978"/>
      <c r="DL11" s="976" t="s">
        <v>482</v>
      </c>
      <c r="DM11" s="977"/>
      <c r="DN11" s="977"/>
      <c r="DO11" s="977"/>
      <c r="DP11" s="978"/>
      <c r="DQ11" s="976" t="s">
        <v>482</v>
      </c>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376</v>
      </c>
      <c r="B23" s="924" t="s">
        <v>377</v>
      </c>
      <c r="C23" s="925"/>
      <c r="D23" s="925"/>
      <c r="E23" s="925"/>
      <c r="F23" s="925"/>
      <c r="G23" s="925"/>
      <c r="H23" s="925"/>
      <c r="I23" s="925"/>
      <c r="J23" s="925"/>
      <c r="K23" s="925"/>
      <c r="L23" s="925"/>
      <c r="M23" s="925"/>
      <c r="N23" s="925"/>
      <c r="O23" s="925"/>
      <c r="P23" s="935"/>
      <c r="Q23" s="1054">
        <v>154501</v>
      </c>
      <c r="R23" s="1048"/>
      <c r="S23" s="1048"/>
      <c r="T23" s="1048"/>
      <c r="U23" s="1048"/>
      <c r="V23" s="1048">
        <v>149662</v>
      </c>
      <c r="W23" s="1048"/>
      <c r="X23" s="1048"/>
      <c r="Y23" s="1048"/>
      <c r="Z23" s="1048"/>
      <c r="AA23" s="1048">
        <v>4839</v>
      </c>
      <c r="AB23" s="1048"/>
      <c r="AC23" s="1048"/>
      <c r="AD23" s="1048"/>
      <c r="AE23" s="1055"/>
      <c r="AF23" s="1056">
        <v>2769</v>
      </c>
      <c r="AG23" s="1048"/>
      <c r="AH23" s="1048"/>
      <c r="AI23" s="1048"/>
      <c r="AJ23" s="1057"/>
      <c r="AK23" s="1058"/>
      <c r="AL23" s="1059"/>
      <c r="AM23" s="1059"/>
      <c r="AN23" s="1059"/>
      <c r="AO23" s="1059"/>
      <c r="AP23" s="1048">
        <v>20535</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388</v>
      </c>
      <c r="C28" s="1035"/>
      <c r="D28" s="1035"/>
      <c r="E28" s="1035"/>
      <c r="F28" s="1035"/>
      <c r="G28" s="1035"/>
      <c r="H28" s="1035"/>
      <c r="I28" s="1035"/>
      <c r="J28" s="1035"/>
      <c r="K28" s="1035"/>
      <c r="L28" s="1035"/>
      <c r="M28" s="1035"/>
      <c r="N28" s="1035"/>
      <c r="O28" s="1035"/>
      <c r="P28" s="1036"/>
      <c r="Q28" s="1037">
        <v>31324</v>
      </c>
      <c r="R28" s="1038"/>
      <c r="S28" s="1038"/>
      <c r="T28" s="1038"/>
      <c r="U28" s="1038"/>
      <c r="V28" s="1038">
        <v>30140</v>
      </c>
      <c r="W28" s="1038"/>
      <c r="X28" s="1038"/>
      <c r="Y28" s="1038"/>
      <c r="Z28" s="1038"/>
      <c r="AA28" s="1038">
        <v>1185</v>
      </c>
      <c r="AB28" s="1038"/>
      <c r="AC28" s="1038"/>
      <c r="AD28" s="1038"/>
      <c r="AE28" s="1039"/>
      <c r="AF28" s="1040">
        <v>1185</v>
      </c>
      <c r="AG28" s="1038"/>
      <c r="AH28" s="1038"/>
      <c r="AI28" s="1038"/>
      <c r="AJ28" s="1041"/>
      <c r="AK28" s="1029" t="s">
        <v>561</v>
      </c>
      <c r="AL28" s="1030"/>
      <c r="AM28" s="1030"/>
      <c r="AN28" s="1030"/>
      <c r="AO28" s="1030"/>
      <c r="AP28" s="1030" t="s">
        <v>482</v>
      </c>
      <c r="AQ28" s="1030"/>
      <c r="AR28" s="1030"/>
      <c r="AS28" s="1030"/>
      <c r="AT28" s="1030"/>
      <c r="AU28" s="1030" t="s">
        <v>482</v>
      </c>
      <c r="AV28" s="1030"/>
      <c r="AW28" s="1030"/>
      <c r="AX28" s="1030"/>
      <c r="AY28" s="1030"/>
      <c r="AZ28" s="1031"/>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389</v>
      </c>
      <c r="C29" s="1018"/>
      <c r="D29" s="1018"/>
      <c r="E29" s="1018"/>
      <c r="F29" s="1018"/>
      <c r="G29" s="1018"/>
      <c r="H29" s="1018"/>
      <c r="I29" s="1018"/>
      <c r="J29" s="1018"/>
      <c r="K29" s="1018"/>
      <c r="L29" s="1018"/>
      <c r="M29" s="1018"/>
      <c r="N29" s="1018"/>
      <c r="O29" s="1018"/>
      <c r="P29" s="1019"/>
      <c r="Q29" s="1025">
        <v>7714</v>
      </c>
      <c r="R29" s="1026"/>
      <c r="S29" s="1026"/>
      <c r="T29" s="1026"/>
      <c r="U29" s="1026"/>
      <c r="V29" s="1026">
        <v>7523</v>
      </c>
      <c r="W29" s="1026"/>
      <c r="X29" s="1026"/>
      <c r="Y29" s="1026"/>
      <c r="Z29" s="1026"/>
      <c r="AA29" s="1026">
        <v>191</v>
      </c>
      <c r="AB29" s="1026"/>
      <c r="AC29" s="1026"/>
      <c r="AD29" s="1026"/>
      <c r="AE29" s="1027"/>
      <c r="AF29" s="1022">
        <v>191</v>
      </c>
      <c r="AG29" s="1023"/>
      <c r="AH29" s="1023"/>
      <c r="AI29" s="1023"/>
      <c r="AJ29" s="1024"/>
      <c r="AK29" s="967" t="s">
        <v>561</v>
      </c>
      <c r="AL29" s="958"/>
      <c r="AM29" s="958"/>
      <c r="AN29" s="958"/>
      <c r="AO29" s="958"/>
      <c r="AP29" s="958" t="s">
        <v>482</v>
      </c>
      <c r="AQ29" s="958"/>
      <c r="AR29" s="958"/>
      <c r="AS29" s="958"/>
      <c r="AT29" s="958"/>
      <c r="AU29" s="958" t="s">
        <v>482</v>
      </c>
      <c r="AV29" s="958"/>
      <c r="AW29" s="958"/>
      <c r="AX29" s="958"/>
      <c r="AY29" s="958"/>
      <c r="AZ29" s="1028"/>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390</v>
      </c>
      <c r="C30" s="1018"/>
      <c r="D30" s="1018"/>
      <c r="E30" s="1018"/>
      <c r="F30" s="1018"/>
      <c r="G30" s="1018"/>
      <c r="H30" s="1018"/>
      <c r="I30" s="1018"/>
      <c r="J30" s="1018"/>
      <c r="K30" s="1018"/>
      <c r="L30" s="1018"/>
      <c r="M30" s="1018"/>
      <c r="N30" s="1018"/>
      <c r="O30" s="1018"/>
      <c r="P30" s="1019"/>
      <c r="Q30" s="1025">
        <v>22135</v>
      </c>
      <c r="R30" s="1026"/>
      <c r="S30" s="1026"/>
      <c r="T30" s="1026"/>
      <c r="U30" s="1026"/>
      <c r="V30" s="1026">
        <v>21152</v>
      </c>
      <c r="W30" s="1026"/>
      <c r="X30" s="1026"/>
      <c r="Y30" s="1026"/>
      <c r="Z30" s="1026"/>
      <c r="AA30" s="1026">
        <v>983</v>
      </c>
      <c r="AB30" s="1026"/>
      <c r="AC30" s="1026"/>
      <c r="AD30" s="1026"/>
      <c r="AE30" s="1027"/>
      <c r="AF30" s="1022">
        <v>983</v>
      </c>
      <c r="AG30" s="1023"/>
      <c r="AH30" s="1023"/>
      <c r="AI30" s="1023"/>
      <c r="AJ30" s="1024"/>
      <c r="AK30" s="967" t="s">
        <v>561</v>
      </c>
      <c r="AL30" s="958"/>
      <c r="AM30" s="958"/>
      <c r="AN30" s="958"/>
      <c r="AO30" s="958"/>
      <c r="AP30" s="958" t="s">
        <v>482</v>
      </c>
      <c r="AQ30" s="958"/>
      <c r="AR30" s="958"/>
      <c r="AS30" s="958"/>
      <c r="AT30" s="958"/>
      <c r="AU30" s="958" t="s">
        <v>482</v>
      </c>
      <c r="AV30" s="958"/>
      <c r="AW30" s="958"/>
      <c r="AX30" s="958"/>
      <c r="AY30" s="958"/>
      <c r="AZ30" s="1028"/>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2359</v>
      </c>
      <c r="AG63" s="946"/>
      <c r="AH63" s="946"/>
      <c r="AI63" s="946"/>
      <c r="AJ63" s="1009"/>
      <c r="AK63" s="1010"/>
      <c r="AL63" s="950"/>
      <c r="AM63" s="950"/>
      <c r="AN63" s="950"/>
      <c r="AO63" s="950"/>
      <c r="AP63" s="946" t="s">
        <v>482</v>
      </c>
      <c r="AQ63" s="946"/>
      <c r="AR63" s="946"/>
      <c r="AS63" s="946"/>
      <c r="AT63" s="946"/>
      <c r="AU63" s="946" t="s">
        <v>482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542</v>
      </c>
      <c r="C68" s="973"/>
      <c r="D68" s="973"/>
      <c r="E68" s="973"/>
      <c r="F68" s="973"/>
      <c r="G68" s="973"/>
      <c r="H68" s="973"/>
      <c r="I68" s="973"/>
      <c r="J68" s="973"/>
      <c r="K68" s="973"/>
      <c r="L68" s="973"/>
      <c r="M68" s="973"/>
      <c r="N68" s="973"/>
      <c r="O68" s="973"/>
      <c r="P68" s="974"/>
      <c r="Q68" s="975">
        <v>9139</v>
      </c>
      <c r="R68" s="969">
        <v>7961</v>
      </c>
      <c r="S68" s="969">
        <v>7961</v>
      </c>
      <c r="T68" s="969">
        <v>7961</v>
      </c>
      <c r="U68" s="969">
        <v>7961</v>
      </c>
      <c r="V68" s="969">
        <v>8458</v>
      </c>
      <c r="W68" s="969">
        <v>7475</v>
      </c>
      <c r="X68" s="969">
        <v>7475</v>
      </c>
      <c r="Y68" s="969">
        <v>7475</v>
      </c>
      <c r="Z68" s="969">
        <v>7475</v>
      </c>
      <c r="AA68" s="969">
        <v>681</v>
      </c>
      <c r="AB68" s="969">
        <v>486</v>
      </c>
      <c r="AC68" s="969">
        <v>486</v>
      </c>
      <c r="AD68" s="969">
        <v>486</v>
      </c>
      <c r="AE68" s="969">
        <v>486</v>
      </c>
      <c r="AF68" s="969">
        <v>681</v>
      </c>
      <c r="AG68" s="969">
        <v>486</v>
      </c>
      <c r="AH68" s="969">
        <v>486</v>
      </c>
      <c r="AI68" s="969">
        <v>486</v>
      </c>
      <c r="AJ68" s="969">
        <v>486</v>
      </c>
      <c r="AK68" s="969">
        <v>92</v>
      </c>
      <c r="AL68" s="969"/>
      <c r="AM68" s="969"/>
      <c r="AN68" s="969"/>
      <c r="AO68" s="969"/>
      <c r="AP68" s="969">
        <v>2895</v>
      </c>
      <c r="AQ68" s="969">
        <v>4476</v>
      </c>
      <c r="AR68" s="969">
        <v>4476</v>
      </c>
      <c r="AS68" s="969">
        <v>4476</v>
      </c>
      <c r="AT68" s="969">
        <v>4476</v>
      </c>
      <c r="AU68" s="969">
        <v>124</v>
      </c>
      <c r="AV68" s="969">
        <v>192</v>
      </c>
      <c r="AW68" s="969">
        <v>192</v>
      </c>
      <c r="AX68" s="969">
        <v>192</v>
      </c>
      <c r="AY68" s="969">
        <v>192</v>
      </c>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543</v>
      </c>
      <c r="C69" s="962"/>
      <c r="D69" s="962"/>
      <c r="E69" s="962"/>
      <c r="F69" s="962"/>
      <c r="G69" s="962"/>
      <c r="H69" s="962"/>
      <c r="I69" s="962"/>
      <c r="J69" s="962"/>
      <c r="K69" s="962"/>
      <c r="L69" s="962"/>
      <c r="M69" s="962"/>
      <c r="N69" s="962"/>
      <c r="O69" s="962"/>
      <c r="P69" s="963"/>
      <c r="Q69" s="964">
        <v>217938</v>
      </c>
      <c r="R69" s="958">
        <v>144168</v>
      </c>
      <c r="S69" s="958">
        <v>144168</v>
      </c>
      <c r="T69" s="958">
        <v>144168</v>
      </c>
      <c r="U69" s="958">
        <v>144168</v>
      </c>
      <c r="V69" s="958">
        <v>200432</v>
      </c>
      <c r="W69" s="958">
        <v>138019</v>
      </c>
      <c r="X69" s="958">
        <v>138019</v>
      </c>
      <c r="Y69" s="958">
        <v>138019</v>
      </c>
      <c r="Z69" s="958">
        <v>138019</v>
      </c>
      <c r="AA69" s="958">
        <v>17506</v>
      </c>
      <c r="AB69" s="958">
        <v>6149</v>
      </c>
      <c r="AC69" s="958">
        <v>6149</v>
      </c>
      <c r="AD69" s="958">
        <v>6149</v>
      </c>
      <c r="AE69" s="958">
        <v>6149</v>
      </c>
      <c r="AF69" s="958">
        <v>40895</v>
      </c>
      <c r="AG69" s="958">
        <v>32354</v>
      </c>
      <c r="AH69" s="958">
        <v>32354</v>
      </c>
      <c r="AI69" s="958">
        <v>32354</v>
      </c>
      <c r="AJ69" s="958">
        <v>32354</v>
      </c>
      <c r="AK69" s="958" t="s">
        <v>482</v>
      </c>
      <c r="AL69" s="958"/>
      <c r="AM69" s="958"/>
      <c r="AN69" s="958"/>
      <c r="AO69" s="958"/>
      <c r="AP69" s="958" t="s">
        <v>482</v>
      </c>
      <c r="AQ69" s="958"/>
      <c r="AR69" s="958"/>
      <c r="AS69" s="958"/>
      <c r="AT69" s="958"/>
      <c r="AU69" s="958" t="s">
        <v>482</v>
      </c>
      <c r="AV69" s="958"/>
      <c r="AW69" s="958"/>
      <c r="AX69" s="958"/>
      <c r="AY69" s="958"/>
      <c r="AZ69" s="959" t="s">
        <v>547</v>
      </c>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544</v>
      </c>
      <c r="C70" s="962"/>
      <c r="D70" s="962"/>
      <c r="E70" s="962"/>
      <c r="F70" s="962"/>
      <c r="G70" s="962"/>
      <c r="H70" s="962"/>
      <c r="I70" s="962"/>
      <c r="J70" s="962"/>
      <c r="K70" s="962"/>
      <c r="L70" s="962"/>
      <c r="M70" s="962"/>
      <c r="N70" s="962"/>
      <c r="O70" s="962"/>
      <c r="P70" s="963"/>
      <c r="Q70" s="964">
        <v>101278</v>
      </c>
      <c r="R70" s="958">
        <v>76940</v>
      </c>
      <c r="S70" s="958">
        <v>76940</v>
      </c>
      <c r="T70" s="958">
        <v>76940</v>
      </c>
      <c r="U70" s="958">
        <v>76940</v>
      </c>
      <c r="V70" s="958">
        <v>98372</v>
      </c>
      <c r="W70" s="958">
        <v>73165</v>
      </c>
      <c r="X70" s="958">
        <v>73165</v>
      </c>
      <c r="Y70" s="958">
        <v>73165</v>
      </c>
      <c r="Z70" s="958">
        <v>73165</v>
      </c>
      <c r="AA70" s="958">
        <v>2906</v>
      </c>
      <c r="AB70" s="958">
        <v>3775</v>
      </c>
      <c r="AC70" s="958">
        <v>3775</v>
      </c>
      <c r="AD70" s="958">
        <v>3775</v>
      </c>
      <c r="AE70" s="958">
        <v>3775</v>
      </c>
      <c r="AF70" s="958">
        <v>2874</v>
      </c>
      <c r="AG70" s="958">
        <v>3775</v>
      </c>
      <c r="AH70" s="958">
        <v>3775</v>
      </c>
      <c r="AI70" s="958">
        <v>3775</v>
      </c>
      <c r="AJ70" s="958">
        <v>3775</v>
      </c>
      <c r="AK70" s="958">
        <v>3777</v>
      </c>
      <c r="AL70" s="958">
        <v>7300</v>
      </c>
      <c r="AM70" s="958">
        <v>7300</v>
      </c>
      <c r="AN70" s="958">
        <v>7300</v>
      </c>
      <c r="AO70" s="958">
        <v>7300</v>
      </c>
      <c r="AP70" s="958">
        <v>85217</v>
      </c>
      <c r="AQ70" s="958">
        <v>42318</v>
      </c>
      <c r="AR70" s="958">
        <v>42318</v>
      </c>
      <c r="AS70" s="958">
        <v>42318</v>
      </c>
      <c r="AT70" s="958">
        <v>42318</v>
      </c>
      <c r="AU70" s="958">
        <v>1960</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545</v>
      </c>
      <c r="C71" s="962"/>
      <c r="D71" s="962"/>
      <c r="E71" s="962"/>
      <c r="F71" s="962"/>
      <c r="G71" s="962"/>
      <c r="H71" s="962"/>
      <c r="I71" s="962"/>
      <c r="J71" s="962"/>
      <c r="K71" s="962"/>
      <c r="L71" s="962"/>
      <c r="M71" s="962"/>
      <c r="N71" s="962"/>
      <c r="O71" s="962"/>
      <c r="P71" s="963"/>
      <c r="Q71" s="964">
        <v>11048</v>
      </c>
      <c r="R71" s="958">
        <v>6933</v>
      </c>
      <c r="S71" s="958">
        <v>6933</v>
      </c>
      <c r="T71" s="958">
        <v>6933</v>
      </c>
      <c r="U71" s="958">
        <v>6933</v>
      </c>
      <c r="V71" s="958">
        <v>10962</v>
      </c>
      <c r="W71" s="958">
        <v>6850</v>
      </c>
      <c r="X71" s="958">
        <v>6850</v>
      </c>
      <c r="Y71" s="958">
        <v>6850</v>
      </c>
      <c r="Z71" s="958">
        <v>6850</v>
      </c>
      <c r="AA71" s="958">
        <v>86</v>
      </c>
      <c r="AB71" s="958">
        <v>82</v>
      </c>
      <c r="AC71" s="958">
        <v>82</v>
      </c>
      <c r="AD71" s="958">
        <v>82</v>
      </c>
      <c r="AE71" s="958">
        <v>82</v>
      </c>
      <c r="AF71" s="958">
        <v>86</v>
      </c>
      <c r="AG71" s="958">
        <v>82</v>
      </c>
      <c r="AH71" s="958">
        <v>82</v>
      </c>
      <c r="AI71" s="958">
        <v>82</v>
      </c>
      <c r="AJ71" s="958">
        <v>82</v>
      </c>
      <c r="AK71" s="958">
        <v>4624</v>
      </c>
      <c r="AL71" s="958">
        <v>2485</v>
      </c>
      <c r="AM71" s="958">
        <v>2485</v>
      </c>
      <c r="AN71" s="958">
        <v>2485</v>
      </c>
      <c r="AO71" s="958">
        <v>2485</v>
      </c>
      <c r="AP71" s="958" t="s">
        <v>482</v>
      </c>
      <c r="AQ71" s="958"/>
      <c r="AR71" s="958"/>
      <c r="AS71" s="958"/>
      <c r="AT71" s="958"/>
      <c r="AU71" s="958" t="s">
        <v>482</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546</v>
      </c>
      <c r="C72" s="962"/>
      <c r="D72" s="962"/>
      <c r="E72" s="962"/>
      <c r="F72" s="962"/>
      <c r="G72" s="962"/>
      <c r="H72" s="962"/>
      <c r="I72" s="962"/>
      <c r="J72" s="962"/>
      <c r="K72" s="962"/>
      <c r="L72" s="962"/>
      <c r="M72" s="962"/>
      <c r="N72" s="962"/>
      <c r="O72" s="962"/>
      <c r="P72" s="963"/>
      <c r="Q72" s="964">
        <v>1656633</v>
      </c>
      <c r="R72" s="958">
        <v>1385861</v>
      </c>
      <c r="S72" s="958">
        <v>1385861</v>
      </c>
      <c r="T72" s="958">
        <v>1385861</v>
      </c>
      <c r="U72" s="958">
        <v>1385861</v>
      </c>
      <c r="V72" s="958">
        <v>1631442</v>
      </c>
      <c r="W72" s="958">
        <v>1346246</v>
      </c>
      <c r="X72" s="958">
        <v>1346246</v>
      </c>
      <c r="Y72" s="958">
        <v>1346246</v>
      </c>
      <c r="Z72" s="958">
        <v>1346246</v>
      </c>
      <c r="AA72" s="958">
        <v>25191</v>
      </c>
      <c r="AB72" s="958">
        <v>39615</v>
      </c>
      <c r="AC72" s="958">
        <v>39615</v>
      </c>
      <c r="AD72" s="958">
        <v>39615</v>
      </c>
      <c r="AE72" s="958">
        <v>39615</v>
      </c>
      <c r="AF72" s="958">
        <v>25191</v>
      </c>
      <c r="AG72" s="958">
        <v>39615</v>
      </c>
      <c r="AH72" s="958">
        <v>39615</v>
      </c>
      <c r="AI72" s="958">
        <v>39615</v>
      </c>
      <c r="AJ72" s="958">
        <v>39615</v>
      </c>
      <c r="AK72" s="958">
        <v>23240</v>
      </c>
      <c r="AL72" s="958"/>
      <c r="AM72" s="958"/>
      <c r="AN72" s="958"/>
      <c r="AO72" s="958"/>
      <c r="AP72" s="958" t="s">
        <v>482</v>
      </c>
      <c r="AQ72" s="958"/>
      <c r="AR72" s="958"/>
      <c r="AS72" s="958"/>
      <c r="AT72" s="958"/>
      <c r="AU72" s="958" t="s">
        <v>482</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69728</v>
      </c>
      <c r="AG88" s="946"/>
      <c r="AH88" s="946"/>
      <c r="AI88" s="946"/>
      <c r="AJ88" s="946"/>
      <c r="AK88" s="950"/>
      <c r="AL88" s="950"/>
      <c r="AM88" s="950"/>
      <c r="AN88" s="950"/>
      <c r="AO88" s="950"/>
      <c r="AP88" s="946">
        <v>88111</v>
      </c>
      <c r="AQ88" s="946"/>
      <c r="AR88" s="946"/>
      <c r="AS88" s="946"/>
      <c r="AT88" s="946"/>
      <c r="AU88" s="946">
        <v>2084</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518</v>
      </c>
      <c r="CS102" s="940"/>
      <c r="CT102" s="940"/>
      <c r="CU102" s="940"/>
      <c r="CV102" s="941"/>
      <c r="CW102" s="939">
        <v>850</v>
      </c>
      <c r="CX102" s="940"/>
      <c r="CY102" s="940"/>
      <c r="CZ102" s="940"/>
      <c r="DA102" s="941"/>
      <c r="DB102" s="939">
        <v>7</v>
      </c>
      <c r="DC102" s="940"/>
      <c r="DD102" s="940"/>
      <c r="DE102" s="940"/>
      <c r="DF102" s="941"/>
      <c r="DG102" s="939" t="s">
        <v>561</v>
      </c>
      <c r="DH102" s="940"/>
      <c r="DI102" s="940"/>
      <c r="DJ102" s="940"/>
      <c r="DK102" s="941"/>
      <c r="DL102" s="939" t="s">
        <v>561</v>
      </c>
      <c r="DM102" s="940"/>
      <c r="DN102" s="940"/>
      <c r="DO102" s="940"/>
      <c r="DP102" s="941"/>
      <c r="DQ102" s="939" t="s">
        <v>561</v>
      </c>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12"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2248737</v>
      </c>
      <c r="AB110" s="876"/>
      <c r="AC110" s="876"/>
      <c r="AD110" s="876"/>
      <c r="AE110" s="877"/>
      <c r="AF110" s="878">
        <v>1790532</v>
      </c>
      <c r="AG110" s="876"/>
      <c r="AH110" s="876"/>
      <c r="AI110" s="876"/>
      <c r="AJ110" s="877"/>
      <c r="AK110" s="878">
        <v>1817063</v>
      </c>
      <c r="AL110" s="876"/>
      <c r="AM110" s="876"/>
      <c r="AN110" s="876"/>
      <c r="AO110" s="877"/>
      <c r="AP110" s="879">
        <v>2.2999999999999998</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v>21050306</v>
      </c>
      <c r="BR110" s="829"/>
      <c r="BS110" s="829"/>
      <c r="BT110" s="829"/>
      <c r="BU110" s="829"/>
      <c r="BV110" s="829">
        <v>20217894</v>
      </c>
      <c r="BW110" s="829"/>
      <c r="BX110" s="829"/>
      <c r="BY110" s="829"/>
      <c r="BZ110" s="829"/>
      <c r="CA110" s="829">
        <v>20535116</v>
      </c>
      <c r="CB110" s="829"/>
      <c r="CC110" s="829"/>
      <c r="CD110" s="829"/>
      <c r="CE110" s="829"/>
      <c r="CF110" s="853">
        <v>25.5</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339216</v>
      </c>
      <c r="BR111" s="804"/>
      <c r="BS111" s="804"/>
      <c r="BT111" s="804"/>
      <c r="BU111" s="804"/>
      <c r="BV111" s="804">
        <v>360922</v>
      </c>
      <c r="BW111" s="804"/>
      <c r="BX111" s="804"/>
      <c r="BY111" s="804"/>
      <c r="BZ111" s="804"/>
      <c r="CA111" s="804">
        <v>24080</v>
      </c>
      <c r="CB111" s="804"/>
      <c r="CC111" s="804"/>
      <c r="CD111" s="804"/>
      <c r="CE111" s="804"/>
      <c r="CF111" s="862">
        <v>0</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48160</v>
      </c>
      <c r="DH111" s="804"/>
      <c r="DI111" s="804"/>
      <c r="DJ111" s="804"/>
      <c r="DK111" s="804"/>
      <c r="DL111" s="804">
        <v>36120</v>
      </c>
      <c r="DM111" s="804"/>
      <c r="DN111" s="804"/>
      <c r="DO111" s="804"/>
      <c r="DP111" s="804"/>
      <c r="DQ111" s="804">
        <v>24080</v>
      </c>
      <c r="DR111" s="804"/>
      <c r="DS111" s="804"/>
      <c r="DT111" s="804"/>
      <c r="DU111" s="804"/>
      <c r="DV111" s="781">
        <v>0</v>
      </c>
      <c r="DW111" s="781"/>
      <c r="DX111" s="781"/>
      <c r="DY111" s="781"/>
      <c r="DZ111" s="782"/>
    </row>
    <row r="112" spans="1:131" s="212"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348798</v>
      </c>
      <c r="AB112" s="767"/>
      <c r="AC112" s="767"/>
      <c r="AD112" s="767"/>
      <c r="AE112" s="768"/>
      <c r="AF112" s="769">
        <v>348798</v>
      </c>
      <c r="AG112" s="767"/>
      <c r="AH112" s="767"/>
      <c r="AI112" s="767"/>
      <c r="AJ112" s="768"/>
      <c r="AK112" s="769">
        <v>348798</v>
      </c>
      <c r="AL112" s="767"/>
      <c r="AM112" s="767"/>
      <c r="AN112" s="767"/>
      <c r="AO112" s="768"/>
      <c r="AP112" s="811">
        <v>0.4</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1700585</v>
      </c>
      <c r="BR113" s="804"/>
      <c r="BS113" s="804"/>
      <c r="BT113" s="804"/>
      <c r="BU113" s="804"/>
      <c r="BV113" s="804">
        <v>1708891</v>
      </c>
      <c r="BW113" s="804"/>
      <c r="BX113" s="804"/>
      <c r="BY113" s="804"/>
      <c r="BZ113" s="804"/>
      <c r="CA113" s="804">
        <v>2084450</v>
      </c>
      <c r="CB113" s="804"/>
      <c r="CC113" s="804"/>
      <c r="CD113" s="804"/>
      <c r="CE113" s="804"/>
      <c r="CF113" s="862">
        <v>2.6</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91628</v>
      </c>
      <c r="AB114" s="767"/>
      <c r="AC114" s="767"/>
      <c r="AD114" s="767"/>
      <c r="AE114" s="768"/>
      <c r="AF114" s="769">
        <v>109020</v>
      </c>
      <c r="AG114" s="767"/>
      <c r="AH114" s="767"/>
      <c r="AI114" s="767"/>
      <c r="AJ114" s="768"/>
      <c r="AK114" s="769">
        <v>172179</v>
      </c>
      <c r="AL114" s="767"/>
      <c r="AM114" s="767"/>
      <c r="AN114" s="767"/>
      <c r="AO114" s="768"/>
      <c r="AP114" s="811">
        <v>0.2</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11350082</v>
      </c>
      <c r="BR114" s="804"/>
      <c r="BS114" s="804"/>
      <c r="BT114" s="804"/>
      <c r="BU114" s="804"/>
      <c r="BV114" s="804">
        <v>11378161</v>
      </c>
      <c r="BW114" s="804"/>
      <c r="BX114" s="804"/>
      <c r="BY114" s="804"/>
      <c r="BZ114" s="804"/>
      <c r="CA114" s="804">
        <v>10911968</v>
      </c>
      <c r="CB114" s="804"/>
      <c r="CC114" s="804"/>
      <c r="CD114" s="804"/>
      <c r="CE114" s="804"/>
      <c r="CF114" s="862">
        <v>13.5</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441476</v>
      </c>
      <c r="AB115" s="906"/>
      <c r="AC115" s="906"/>
      <c r="AD115" s="906"/>
      <c r="AE115" s="907"/>
      <c r="AF115" s="908">
        <v>326022</v>
      </c>
      <c r="AG115" s="906"/>
      <c r="AH115" s="906"/>
      <c r="AI115" s="906"/>
      <c r="AJ115" s="907"/>
      <c r="AK115" s="908">
        <v>676749</v>
      </c>
      <c r="AL115" s="906"/>
      <c r="AM115" s="906"/>
      <c r="AN115" s="906"/>
      <c r="AO115" s="907"/>
      <c r="AP115" s="909">
        <v>0.8</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291056</v>
      </c>
      <c r="DH115" s="767"/>
      <c r="DI115" s="767"/>
      <c r="DJ115" s="767"/>
      <c r="DK115" s="768"/>
      <c r="DL115" s="769">
        <v>324802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3130639</v>
      </c>
      <c r="AB117" s="890"/>
      <c r="AC117" s="890"/>
      <c r="AD117" s="890"/>
      <c r="AE117" s="891"/>
      <c r="AF117" s="892">
        <v>2574372</v>
      </c>
      <c r="AG117" s="890"/>
      <c r="AH117" s="890"/>
      <c r="AI117" s="890"/>
      <c r="AJ117" s="891"/>
      <c r="AK117" s="892">
        <v>3014789</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437</v>
      </c>
      <c r="BP119" s="865"/>
      <c r="BQ119" s="866">
        <v>34440189</v>
      </c>
      <c r="BR119" s="832"/>
      <c r="BS119" s="832"/>
      <c r="BT119" s="832"/>
      <c r="BU119" s="832"/>
      <c r="BV119" s="832">
        <v>33665868</v>
      </c>
      <c r="BW119" s="832"/>
      <c r="BX119" s="832"/>
      <c r="BY119" s="832"/>
      <c r="BZ119" s="832"/>
      <c r="CA119" s="832">
        <v>33555614</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12040</v>
      </c>
      <c r="AB120" s="767"/>
      <c r="AC120" s="767"/>
      <c r="AD120" s="767"/>
      <c r="AE120" s="768"/>
      <c r="AF120" s="769">
        <v>12040</v>
      </c>
      <c r="AG120" s="767"/>
      <c r="AH120" s="767"/>
      <c r="AI120" s="767"/>
      <c r="AJ120" s="768"/>
      <c r="AK120" s="769">
        <v>12040</v>
      </c>
      <c r="AL120" s="767"/>
      <c r="AM120" s="767"/>
      <c r="AN120" s="767"/>
      <c r="AO120" s="768"/>
      <c r="AP120" s="811">
        <v>0</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54687617</v>
      </c>
      <c r="BR120" s="829"/>
      <c r="BS120" s="829"/>
      <c r="BT120" s="829"/>
      <c r="BU120" s="829"/>
      <c r="BV120" s="829">
        <v>60658687</v>
      </c>
      <c r="BW120" s="829"/>
      <c r="BX120" s="829"/>
      <c r="BY120" s="829"/>
      <c r="BZ120" s="829"/>
      <c r="CA120" s="829">
        <v>66203917</v>
      </c>
      <c r="CB120" s="829"/>
      <c r="CC120" s="829"/>
      <c r="CD120" s="829"/>
      <c r="CE120" s="829"/>
      <c r="CF120" s="853">
        <v>82.1</v>
      </c>
      <c r="CG120" s="854"/>
      <c r="CH120" s="854"/>
      <c r="CI120" s="854"/>
      <c r="CJ120" s="854"/>
      <c r="CK120" s="855" t="s">
        <v>441</v>
      </c>
      <c r="CL120" s="839"/>
      <c r="CM120" s="839"/>
      <c r="CN120" s="839"/>
      <c r="CO120" s="840"/>
      <c r="CP120" s="859" t="s">
        <v>390</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v>2580</v>
      </c>
      <c r="BR121" s="804"/>
      <c r="BS121" s="804"/>
      <c r="BT121" s="804"/>
      <c r="BU121" s="804"/>
      <c r="BV121" s="804">
        <v>8840</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389</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37105154</v>
      </c>
      <c r="BR122" s="832"/>
      <c r="BS122" s="832"/>
      <c r="BT122" s="832"/>
      <c r="BU122" s="832"/>
      <c r="BV122" s="832">
        <v>33475525</v>
      </c>
      <c r="BW122" s="832"/>
      <c r="BX122" s="832"/>
      <c r="BY122" s="832"/>
      <c r="BZ122" s="832"/>
      <c r="CA122" s="832">
        <v>31106776</v>
      </c>
      <c r="CB122" s="832"/>
      <c r="CC122" s="832"/>
      <c r="CD122" s="832"/>
      <c r="CE122" s="832"/>
      <c r="CF122" s="833">
        <v>38.6</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445</v>
      </c>
      <c r="BP123" s="865"/>
      <c r="BQ123" s="819">
        <v>91795351</v>
      </c>
      <c r="BR123" s="820"/>
      <c r="BS123" s="820"/>
      <c r="BT123" s="820"/>
      <c r="BU123" s="820"/>
      <c r="BV123" s="820">
        <v>94143052</v>
      </c>
      <c r="BW123" s="820"/>
      <c r="BX123" s="820"/>
      <c r="BY123" s="820"/>
      <c r="BZ123" s="820"/>
      <c r="CA123" s="820">
        <v>97310693</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238724</v>
      </c>
      <c r="AB126" s="767"/>
      <c r="AC126" s="767"/>
      <c r="AD126" s="767"/>
      <c r="AE126" s="768"/>
      <c r="AF126" s="769">
        <v>130632</v>
      </c>
      <c r="AG126" s="767"/>
      <c r="AH126" s="767"/>
      <c r="AI126" s="767"/>
      <c r="AJ126" s="768"/>
      <c r="AK126" s="769">
        <v>493841</v>
      </c>
      <c r="AL126" s="767"/>
      <c r="AM126" s="767"/>
      <c r="AN126" s="767"/>
      <c r="AO126" s="768"/>
      <c r="AP126" s="811">
        <v>0.6</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190712</v>
      </c>
      <c r="AB127" s="767"/>
      <c r="AC127" s="767"/>
      <c r="AD127" s="767"/>
      <c r="AE127" s="768"/>
      <c r="AF127" s="769">
        <v>183350</v>
      </c>
      <c r="AG127" s="767"/>
      <c r="AH127" s="767"/>
      <c r="AI127" s="767"/>
      <c r="AJ127" s="768"/>
      <c r="AK127" s="769">
        <v>170868</v>
      </c>
      <c r="AL127" s="767"/>
      <c r="AM127" s="767"/>
      <c r="AN127" s="767"/>
      <c r="AO127" s="768"/>
      <c r="AP127" s="811">
        <v>0.2</v>
      </c>
      <c r="AQ127" s="812"/>
      <c r="AR127" s="812"/>
      <c r="AS127" s="812"/>
      <c r="AT127" s="813"/>
      <c r="AU127" s="214"/>
      <c r="AV127" s="214"/>
      <c r="AW127" s="214"/>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459</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77251526</v>
      </c>
      <c r="AB129" s="767"/>
      <c r="AC129" s="767"/>
      <c r="AD129" s="767"/>
      <c r="AE129" s="768"/>
      <c r="AF129" s="769">
        <v>82517130</v>
      </c>
      <c r="AG129" s="767"/>
      <c r="AH129" s="767"/>
      <c r="AI129" s="767"/>
      <c r="AJ129" s="768"/>
      <c r="AK129" s="769">
        <v>83620453</v>
      </c>
      <c r="AL129" s="767"/>
      <c r="AM129" s="767"/>
      <c r="AN129" s="767"/>
      <c r="AO129" s="768"/>
      <c r="AP129" s="770"/>
      <c r="AQ129" s="771"/>
      <c r="AR129" s="771"/>
      <c r="AS129" s="771"/>
      <c r="AT129" s="772"/>
      <c r="AU129" s="215"/>
      <c r="AV129" s="215"/>
      <c r="AW129" s="215"/>
      <c r="AX129" s="738" t="s">
        <v>462</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4068092</v>
      </c>
      <c r="AB130" s="767"/>
      <c r="AC130" s="767"/>
      <c r="AD130" s="767"/>
      <c r="AE130" s="768"/>
      <c r="AF130" s="769">
        <v>3639964</v>
      </c>
      <c r="AG130" s="767"/>
      <c r="AH130" s="767"/>
      <c r="AI130" s="767"/>
      <c r="AJ130" s="768"/>
      <c r="AK130" s="769">
        <v>2986659</v>
      </c>
      <c r="AL130" s="767"/>
      <c r="AM130" s="767"/>
      <c r="AN130" s="767"/>
      <c r="AO130" s="768"/>
      <c r="AP130" s="770"/>
      <c r="AQ130" s="771"/>
      <c r="AR130" s="771"/>
      <c r="AS130" s="771"/>
      <c r="AT130" s="772"/>
      <c r="AU130" s="215"/>
      <c r="AV130" s="215"/>
      <c r="AW130" s="215"/>
      <c r="AX130" s="738" t="s">
        <v>465</v>
      </c>
      <c r="AY130" s="739"/>
      <c r="AZ130" s="739"/>
      <c r="BA130" s="739"/>
      <c r="BB130" s="739"/>
      <c r="BC130" s="739"/>
      <c r="BD130" s="739"/>
      <c r="BE130" s="740"/>
      <c r="BF130" s="741">
        <v>-0.8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73183434</v>
      </c>
      <c r="AB131" s="751"/>
      <c r="AC131" s="751"/>
      <c r="AD131" s="751"/>
      <c r="AE131" s="752"/>
      <c r="AF131" s="753">
        <v>78877166</v>
      </c>
      <c r="AG131" s="751"/>
      <c r="AH131" s="751"/>
      <c r="AI131" s="751"/>
      <c r="AJ131" s="752"/>
      <c r="AK131" s="753">
        <v>80633794</v>
      </c>
      <c r="AL131" s="751"/>
      <c r="AM131" s="751"/>
      <c r="AN131" s="751"/>
      <c r="AO131" s="752"/>
      <c r="AP131" s="754"/>
      <c r="AQ131" s="755"/>
      <c r="AR131" s="755"/>
      <c r="AS131" s="755"/>
      <c r="AT131" s="756"/>
      <c r="AU131" s="215"/>
      <c r="AV131" s="215"/>
      <c r="AW131" s="215"/>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-1.280963394</v>
      </c>
      <c r="AB132" s="732"/>
      <c r="AC132" s="732"/>
      <c r="AD132" s="732"/>
      <c r="AE132" s="733"/>
      <c r="AF132" s="734">
        <v>-1.350951174</v>
      </c>
      <c r="AG132" s="732"/>
      <c r="AH132" s="732"/>
      <c r="AI132" s="732"/>
      <c r="AJ132" s="733"/>
      <c r="AK132" s="734">
        <v>3.4886117000000001E-2</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-1.4</v>
      </c>
      <c r="AB133" s="711"/>
      <c r="AC133" s="711"/>
      <c r="AD133" s="711"/>
      <c r="AE133" s="712"/>
      <c r="AF133" s="710">
        <v>-1.4</v>
      </c>
      <c r="AG133" s="711"/>
      <c r="AH133" s="711"/>
      <c r="AI133" s="711"/>
      <c r="AJ133" s="712"/>
      <c r="AK133" s="710">
        <v>-0.8</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ywkKofeyfgZPq/TrkAAZDh9hTWAS3Hffx0E9QbGEzeAAuFvFC/y0uHVz3+9Pcmi9YXcDMZ1ohGsWodhG2j8PAQ==" saltValue="y+/RFE8nuDK9q+VE2iqZA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jUt86ciTAWfEd8Lx7sys5+GoLTi517CvvzgeU31FVMMecX1bQHvZG/LL4JfaIDtVw3f8B5QsCffZrb6Z5pz3zQ==" saltValue="/dK0nrto64+WRB3uWadq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LDxP2D+lrtCK9yDKeco+PW4+wMpvP1lH61JdH5zPEZem+HyFicUu5dQ8N9zHRLdMNh+IKE/iTSnJxDaVvxqA==" saltValue="/QBBxoiPa/aX0FTTsGj6W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5" t="s">
        <v>474</v>
      </c>
      <c r="AP7" s="253"/>
      <c r="AQ7" s="254" t="s">
        <v>475</v>
      </c>
      <c r="AR7" s="255"/>
    </row>
    <row r="8" spans="1:46" ht="13.2" x14ac:dyDescent="0.2">
      <c r="A8" s="247"/>
      <c r="AK8" s="256"/>
      <c r="AL8" s="257"/>
      <c r="AM8" s="257"/>
      <c r="AN8" s="258"/>
      <c r="AO8" s="1106"/>
      <c r="AP8" s="259" t="s">
        <v>476</v>
      </c>
      <c r="AQ8" s="260" t="s">
        <v>477</v>
      </c>
      <c r="AR8" s="261" t="s">
        <v>478</v>
      </c>
    </row>
    <row r="9" spans="1:46" ht="13.2" x14ac:dyDescent="0.2">
      <c r="A9" s="247"/>
      <c r="AK9" s="1117" t="s">
        <v>479</v>
      </c>
      <c r="AL9" s="1118"/>
      <c r="AM9" s="1118"/>
      <c r="AN9" s="1119"/>
      <c r="AO9" s="262">
        <v>25827832</v>
      </c>
      <c r="AP9" s="262">
        <v>87658</v>
      </c>
      <c r="AQ9" s="263">
        <v>69750</v>
      </c>
      <c r="AR9" s="264">
        <v>25.7</v>
      </c>
    </row>
    <row r="10" spans="1:46" ht="13.5" customHeight="1" x14ac:dyDescent="0.2">
      <c r="A10" s="247"/>
      <c r="AK10" s="1117" t="s">
        <v>480</v>
      </c>
      <c r="AL10" s="1118"/>
      <c r="AM10" s="1118"/>
      <c r="AN10" s="1119"/>
      <c r="AO10" s="265">
        <v>385355</v>
      </c>
      <c r="AP10" s="265">
        <v>1308</v>
      </c>
      <c r="AQ10" s="266">
        <v>1158</v>
      </c>
      <c r="AR10" s="267">
        <v>13</v>
      </c>
    </row>
    <row r="11" spans="1:46" ht="13.5" customHeight="1" x14ac:dyDescent="0.2">
      <c r="A11" s="247"/>
      <c r="AK11" s="1117" t="s">
        <v>481</v>
      </c>
      <c r="AL11" s="1118"/>
      <c r="AM11" s="1118"/>
      <c r="AN11" s="1119"/>
      <c r="AO11" s="265" t="s">
        <v>482</v>
      </c>
      <c r="AP11" s="265" t="s">
        <v>482</v>
      </c>
      <c r="AQ11" s="266" t="s">
        <v>482</v>
      </c>
      <c r="AR11" s="267" t="s">
        <v>482</v>
      </c>
    </row>
    <row r="12" spans="1:46" ht="13.5" customHeight="1" x14ac:dyDescent="0.2">
      <c r="A12" s="247"/>
      <c r="AK12" s="1117" t="s">
        <v>483</v>
      </c>
      <c r="AL12" s="1118"/>
      <c r="AM12" s="1118"/>
      <c r="AN12" s="1119"/>
      <c r="AO12" s="265" t="s">
        <v>482</v>
      </c>
      <c r="AP12" s="265" t="s">
        <v>482</v>
      </c>
      <c r="AQ12" s="266" t="s">
        <v>482</v>
      </c>
      <c r="AR12" s="267" t="s">
        <v>482</v>
      </c>
    </row>
    <row r="13" spans="1:46" ht="13.5" customHeight="1" x14ac:dyDescent="0.2">
      <c r="A13" s="247"/>
      <c r="AK13" s="1117" t="s">
        <v>484</v>
      </c>
      <c r="AL13" s="1118"/>
      <c r="AM13" s="1118"/>
      <c r="AN13" s="1119"/>
      <c r="AO13" s="265">
        <v>1241983</v>
      </c>
      <c r="AP13" s="265">
        <v>4215</v>
      </c>
      <c r="AQ13" s="266">
        <v>2380</v>
      </c>
      <c r="AR13" s="267">
        <v>77.099999999999994</v>
      </c>
    </row>
    <row r="14" spans="1:46" ht="13.5" customHeight="1" x14ac:dyDescent="0.2">
      <c r="A14" s="247"/>
      <c r="AK14" s="1117" t="s">
        <v>485</v>
      </c>
      <c r="AL14" s="1118"/>
      <c r="AM14" s="1118"/>
      <c r="AN14" s="1119"/>
      <c r="AO14" s="265">
        <v>266191</v>
      </c>
      <c r="AP14" s="265">
        <v>903</v>
      </c>
      <c r="AQ14" s="266">
        <v>1678</v>
      </c>
      <c r="AR14" s="267">
        <v>-46.2</v>
      </c>
    </row>
    <row r="15" spans="1:46" ht="13.5" customHeight="1" x14ac:dyDescent="0.2">
      <c r="A15" s="247"/>
      <c r="AK15" s="1120" t="s">
        <v>486</v>
      </c>
      <c r="AL15" s="1121"/>
      <c r="AM15" s="1121"/>
      <c r="AN15" s="1122"/>
      <c r="AO15" s="265">
        <v>-1712692</v>
      </c>
      <c r="AP15" s="265">
        <v>-5813</v>
      </c>
      <c r="AQ15" s="266">
        <v>-4869</v>
      </c>
      <c r="AR15" s="267">
        <v>19.399999999999999</v>
      </c>
    </row>
    <row r="16" spans="1:46" ht="13.2" x14ac:dyDescent="0.2">
      <c r="A16" s="247"/>
      <c r="AK16" s="1120" t="s">
        <v>177</v>
      </c>
      <c r="AL16" s="1121"/>
      <c r="AM16" s="1121"/>
      <c r="AN16" s="1122"/>
      <c r="AO16" s="265">
        <v>26008669</v>
      </c>
      <c r="AP16" s="265">
        <v>88272</v>
      </c>
      <c r="AQ16" s="266">
        <v>70096</v>
      </c>
      <c r="AR16" s="267">
        <v>25.9</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23" t="s">
        <v>491</v>
      </c>
      <c r="AL21" s="1124"/>
      <c r="AM21" s="1124"/>
      <c r="AN21" s="1125"/>
      <c r="AO21" s="277">
        <v>6.74</v>
      </c>
      <c r="AP21" s="278">
        <v>6.37</v>
      </c>
      <c r="AQ21" s="279">
        <v>0.37</v>
      </c>
      <c r="AS21" s="280"/>
      <c r="AT21" s="276"/>
    </row>
    <row r="22" spans="1:46" s="248" customFormat="1" ht="13.2" x14ac:dyDescent="0.2">
      <c r="A22" s="276"/>
      <c r="AK22" s="1123" t="s">
        <v>492</v>
      </c>
      <c r="AL22" s="1124"/>
      <c r="AM22" s="1124"/>
      <c r="AN22" s="1125"/>
      <c r="AO22" s="281">
        <v>98.2</v>
      </c>
      <c r="AP22" s="282">
        <v>98.4</v>
      </c>
      <c r="AQ22" s="283">
        <v>-0.2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5" t="s">
        <v>474</v>
      </c>
      <c r="AP30" s="253"/>
      <c r="AQ30" s="254" t="s">
        <v>475</v>
      </c>
      <c r="AR30" s="255"/>
    </row>
    <row r="31" spans="1:46" ht="13.2" x14ac:dyDescent="0.2">
      <c r="A31" s="247"/>
      <c r="AK31" s="256"/>
      <c r="AL31" s="257"/>
      <c r="AM31" s="257"/>
      <c r="AN31" s="258"/>
      <c r="AO31" s="1106"/>
      <c r="AP31" s="259" t="s">
        <v>476</v>
      </c>
      <c r="AQ31" s="260" t="s">
        <v>477</v>
      </c>
      <c r="AR31" s="261" t="s">
        <v>478</v>
      </c>
    </row>
    <row r="32" spans="1:46" ht="27" customHeight="1" x14ac:dyDescent="0.2">
      <c r="A32" s="247"/>
      <c r="AK32" s="1107" t="s">
        <v>496</v>
      </c>
      <c r="AL32" s="1108"/>
      <c r="AM32" s="1108"/>
      <c r="AN32" s="1109"/>
      <c r="AO32" s="291">
        <v>1817063</v>
      </c>
      <c r="AP32" s="291">
        <v>6167</v>
      </c>
      <c r="AQ32" s="292">
        <v>4451</v>
      </c>
      <c r="AR32" s="293">
        <v>38.6</v>
      </c>
    </row>
    <row r="33" spans="1:46" ht="13.5" customHeight="1" x14ac:dyDescent="0.2">
      <c r="A33" s="247"/>
      <c r="AK33" s="1107" t="s">
        <v>497</v>
      </c>
      <c r="AL33" s="1108"/>
      <c r="AM33" s="1108"/>
      <c r="AN33" s="1109"/>
      <c r="AO33" s="291" t="s">
        <v>482</v>
      </c>
      <c r="AP33" s="291" t="s">
        <v>482</v>
      </c>
      <c r="AQ33" s="292" t="s">
        <v>482</v>
      </c>
      <c r="AR33" s="293" t="s">
        <v>482</v>
      </c>
    </row>
    <row r="34" spans="1:46" ht="27" customHeight="1" x14ac:dyDescent="0.2">
      <c r="A34" s="247"/>
      <c r="AK34" s="1107" t="s">
        <v>498</v>
      </c>
      <c r="AL34" s="1108"/>
      <c r="AM34" s="1108"/>
      <c r="AN34" s="1109"/>
      <c r="AO34" s="291">
        <v>348798</v>
      </c>
      <c r="AP34" s="291">
        <v>1184</v>
      </c>
      <c r="AQ34" s="292">
        <v>416</v>
      </c>
      <c r="AR34" s="293">
        <v>184.6</v>
      </c>
    </row>
    <row r="35" spans="1:46" ht="27" customHeight="1" x14ac:dyDescent="0.2">
      <c r="A35" s="247"/>
      <c r="AK35" s="1107" t="s">
        <v>499</v>
      </c>
      <c r="AL35" s="1108"/>
      <c r="AM35" s="1108"/>
      <c r="AN35" s="1109"/>
      <c r="AO35" s="291" t="s">
        <v>482</v>
      </c>
      <c r="AP35" s="291" t="s">
        <v>482</v>
      </c>
      <c r="AQ35" s="292">
        <v>18</v>
      </c>
      <c r="AR35" s="293" t="s">
        <v>482</v>
      </c>
    </row>
    <row r="36" spans="1:46" ht="27" customHeight="1" x14ac:dyDescent="0.2">
      <c r="A36" s="247"/>
      <c r="AK36" s="1107" t="s">
        <v>500</v>
      </c>
      <c r="AL36" s="1108"/>
      <c r="AM36" s="1108"/>
      <c r="AN36" s="1109"/>
      <c r="AO36" s="291">
        <v>172179</v>
      </c>
      <c r="AP36" s="291">
        <v>584</v>
      </c>
      <c r="AQ36" s="292">
        <v>532</v>
      </c>
      <c r="AR36" s="293">
        <v>9.8000000000000007</v>
      </c>
    </row>
    <row r="37" spans="1:46" ht="13.5" customHeight="1" x14ac:dyDescent="0.2">
      <c r="A37" s="247"/>
      <c r="AK37" s="1107" t="s">
        <v>501</v>
      </c>
      <c r="AL37" s="1108"/>
      <c r="AM37" s="1108"/>
      <c r="AN37" s="1109"/>
      <c r="AO37" s="291">
        <v>676749</v>
      </c>
      <c r="AP37" s="291">
        <v>2297</v>
      </c>
      <c r="AQ37" s="292">
        <v>1760</v>
      </c>
      <c r="AR37" s="293">
        <v>30.5</v>
      </c>
    </row>
    <row r="38" spans="1:46" ht="27" customHeight="1" x14ac:dyDescent="0.2">
      <c r="A38" s="247"/>
      <c r="AK38" s="1110" t="s">
        <v>502</v>
      </c>
      <c r="AL38" s="1111"/>
      <c r="AM38" s="1111"/>
      <c r="AN38" s="1112"/>
      <c r="AO38" s="294" t="s">
        <v>482</v>
      </c>
      <c r="AP38" s="294" t="s">
        <v>482</v>
      </c>
      <c r="AQ38" s="295" t="s">
        <v>482</v>
      </c>
      <c r="AR38" s="283" t="s">
        <v>482</v>
      </c>
      <c r="AS38" s="290"/>
    </row>
    <row r="39" spans="1:46" ht="13.2" x14ac:dyDescent="0.2">
      <c r="A39" s="247"/>
      <c r="AK39" s="1110" t="s">
        <v>503</v>
      </c>
      <c r="AL39" s="1111"/>
      <c r="AM39" s="1111"/>
      <c r="AN39" s="1112"/>
      <c r="AO39" s="291" t="s">
        <v>482</v>
      </c>
      <c r="AP39" s="291" t="s">
        <v>482</v>
      </c>
      <c r="AQ39" s="292">
        <v>-15</v>
      </c>
      <c r="AR39" s="293" t="s">
        <v>482</v>
      </c>
      <c r="AS39" s="290"/>
    </row>
    <row r="40" spans="1:46" ht="27" customHeight="1" x14ac:dyDescent="0.2">
      <c r="A40" s="247"/>
      <c r="AK40" s="1107" t="s">
        <v>504</v>
      </c>
      <c r="AL40" s="1108"/>
      <c r="AM40" s="1108"/>
      <c r="AN40" s="1109"/>
      <c r="AO40" s="291">
        <v>-2986659</v>
      </c>
      <c r="AP40" s="291">
        <v>-10137</v>
      </c>
      <c r="AQ40" s="292">
        <v>-9977</v>
      </c>
      <c r="AR40" s="293">
        <v>1.6</v>
      </c>
      <c r="AS40" s="290"/>
    </row>
    <row r="41" spans="1:46" ht="13.2" x14ac:dyDescent="0.2">
      <c r="A41" s="247"/>
      <c r="AK41" s="1113" t="s">
        <v>287</v>
      </c>
      <c r="AL41" s="1114"/>
      <c r="AM41" s="1114"/>
      <c r="AN41" s="1115"/>
      <c r="AO41" s="291">
        <v>28130</v>
      </c>
      <c r="AP41" s="291">
        <v>95</v>
      </c>
      <c r="AQ41" s="292">
        <v>-2814</v>
      </c>
      <c r="AR41" s="293">
        <v>-103.4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00" t="s">
        <v>474</v>
      </c>
      <c r="AN49" s="1102" t="s">
        <v>507</v>
      </c>
      <c r="AO49" s="1103"/>
      <c r="AP49" s="1103"/>
      <c r="AQ49" s="1103"/>
      <c r="AR49" s="1104"/>
    </row>
    <row r="50" spans="1:44" ht="13.2" x14ac:dyDescent="0.2">
      <c r="A50" s="247"/>
      <c r="AK50" s="305"/>
      <c r="AL50" s="306"/>
      <c r="AM50" s="1101"/>
      <c r="AN50" s="307" t="s">
        <v>508</v>
      </c>
      <c r="AO50" s="308" t="s">
        <v>509</v>
      </c>
      <c r="AP50" s="309" t="s">
        <v>510</v>
      </c>
      <c r="AQ50" s="310" t="s">
        <v>511</v>
      </c>
      <c r="AR50" s="311" t="s">
        <v>512</v>
      </c>
    </row>
    <row r="51" spans="1:44" ht="13.2" x14ac:dyDescent="0.2">
      <c r="A51" s="247"/>
      <c r="AK51" s="303" t="s">
        <v>513</v>
      </c>
      <c r="AL51" s="304"/>
      <c r="AM51" s="312">
        <v>13555105</v>
      </c>
      <c r="AN51" s="313">
        <v>47181</v>
      </c>
      <c r="AO51" s="314">
        <v>-64.099999999999994</v>
      </c>
      <c r="AP51" s="315">
        <v>50465</v>
      </c>
      <c r="AQ51" s="316">
        <v>-2.4</v>
      </c>
      <c r="AR51" s="317">
        <v>-61.7</v>
      </c>
    </row>
    <row r="52" spans="1:44" ht="13.2" x14ac:dyDescent="0.2">
      <c r="A52" s="247"/>
      <c r="AK52" s="318"/>
      <c r="AL52" s="319" t="s">
        <v>514</v>
      </c>
      <c r="AM52" s="320">
        <v>9051613</v>
      </c>
      <c r="AN52" s="321">
        <v>31506</v>
      </c>
      <c r="AO52" s="322">
        <v>-69.7</v>
      </c>
      <c r="AP52" s="323">
        <v>34193</v>
      </c>
      <c r="AQ52" s="324">
        <v>-8.1</v>
      </c>
      <c r="AR52" s="325">
        <v>-61.6</v>
      </c>
    </row>
    <row r="53" spans="1:44" ht="13.2" x14ac:dyDescent="0.2">
      <c r="A53" s="247"/>
      <c r="AK53" s="303" t="s">
        <v>515</v>
      </c>
      <c r="AL53" s="304"/>
      <c r="AM53" s="312">
        <v>14517629</v>
      </c>
      <c r="AN53" s="313">
        <v>51237</v>
      </c>
      <c r="AO53" s="314">
        <v>8.6</v>
      </c>
      <c r="AP53" s="315">
        <v>51679</v>
      </c>
      <c r="AQ53" s="316">
        <v>2.4</v>
      </c>
      <c r="AR53" s="317">
        <v>6.2</v>
      </c>
    </row>
    <row r="54" spans="1:44" ht="13.2" x14ac:dyDescent="0.2">
      <c r="A54" s="247"/>
      <c r="AK54" s="318"/>
      <c r="AL54" s="319" t="s">
        <v>514</v>
      </c>
      <c r="AM54" s="320">
        <v>5674102</v>
      </c>
      <c r="AN54" s="321">
        <v>20026</v>
      </c>
      <c r="AO54" s="322">
        <v>-36.4</v>
      </c>
      <c r="AP54" s="323">
        <v>35132</v>
      </c>
      <c r="AQ54" s="324">
        <v>2.7</v>
      </c>
      <c r="AR54" s="325">
        <v>-39.1</v>
      </c>
    </row>
    <row r="55" spans="1:44" ht="13.2" x14ac:dyDescent="0.2">
      <c r="A55" s="247"/>
      <c r="AK55" s="303" t="s">
        <v>516</v>
      </c>
      <c r="AL55" s="304"/>
      <c r="AM55" s="312">
        <v>17019642</v>
      </c>
      <c r="AN55" s="313">
        <v>58952</v>
      </c>
      <c r="AO55" s="314">
        <v>15.1</v>
      </c>
      <c r="AP55" s="315">
        <v>49665</v>
      </c>
      <c r="AQ55" s="316">
        <v>-3.9</v>
      </c>
      <c r="AR55" s="317">
        <v>19</v>
      </c>
    </row>
    <row r="56" spans="1:44" ht="13.2" x14ac:dyDescent="0.2">
      <c r="A56" s="247"/>
      <c r="AK56" s="318"/>
      <c r="AL56" s="319" t="s">
        <v>514</v>
      </c>
      <c r="AM56" s="320">
        <v>10206533</v>
      </c>
      <c r="AN56" s="321">
        <v>35353</v>
      </c>
      <c r="AO56" s="322">
        <v>76.5</v>
      </c>
      <c r="AP56" s="323">
        <v>34678</v>
      </c>
      <c r="AQ56" s="324">
        <v>-1.3</v>
      </c>
      <c r="AR56" s="325">
        <v>77.8</v>
      </c>
    </row>
    <row r="57" spans="1:44" ht="13.2" x14ac:dyDescent="0.2">
      <c r="A57" s="247"/>
      <c r="AK57" s="303" t="s">
        <v>517</v>
      </c>
      <c r="AL57" s="304"/>
      <c r="AM57" s="312">
        <v>14121550</v>
      </c>
      <c r="AN57" s="313">
        <v>48420</v>
      </c>
      <c r="AO57" s="314">
        <v>-17.899999999999999</v>
      </c>
      <c r="AP57" s="315">
        <v>63439</v>
      </c>
      <c r="AQ57" s="316">
        <v>27.7</v>
      </c>
      <c r="AR57" s="317">
        <v>-45.6</v>
      </c>
    </row>
    <row r="58" spans="1:44" ht="13.2" x14ac:dyDescent="0.2">
      <c r="A58" s="247"/>
      <c r="AK58" s="318"/>
      <c r="AL58" s="319" t="s">
        <v>514</v>
      </c>
      <c r="AM58" s="320">
        <v>9365010</v>
      </c>
      <c r="AN58" s="321">
        <v>32110</v>
      </c>
      <c r="AO58" s="322">
        <v>-9.1999999999999993</v>
      </c>
      <c r="AP58" s="323">
        <v>46463</v>
      </c>
      <c r="AQ58" s="324">
        <v>34</v>
      </c>
      <c r="AR58" s="325">
        <v>-43.2</v>
      </c>
    </row>
    <row r="59" spans="1:44" ht="13.2" x14ac:dyDescent="0.2">
      <c r="A59" s="247"/>
      <c r="AK59" s="303" t="s">
        <v>518</v>
      </c>
      <c r="AL59" s="304"/>
      <c r="AM59" s="312">
        <v>18880741</v>
      </c>
      <c r="AN59" s="313">
        <v>64080</v>
      </c>
      <c r="AO59" s="314">
        <v>32.299999999999997</v>
      </c>
      <c r="AP59" s="315">
        <v>60097</v>
      </c>
      <c r="AQ59" s="316">
        <v>-5.3</v>
      </c>
      <c r="AR59" s="317">
        <v>37.6</v>
      </c>
    </row>
    <row r="60" spans="1:44" ht="13.2" x14ac:dyDescent="0.2">
      <c r="A60" s="247"/>
      <c r="AK60" s="318"/>
      <c r="AL60" s="319" t="s">
        <v>514</v>
      </c>
      <c r="AM60" s="320">
        <v>10131551</v>
      </c>
      <c r="AN60" s="321">
        <v>34386</v>
      </c>
      <c r="AO60" s="322">
        <v>7.1</v>
      </c>
      <c r="AP60" s="323">
        <v>43011</v>
      </c>
      <c r="AQ60" s="324">
        <v>-7.4</v>
      </c>
      <c r="AR60" s="325">
        <v>14.5</v>
      </c>
    </row>
    <row r="61" spans="1:44" ht="13.2" x14ac:dyDescent="0.2">
      <c r="A61" s="247"/>
      <c r="AK61" s="303" t="s">
        <v>519</v>
      </c>
      <c r="AL61" s="326"/>
      <c r="AM61" s="312">
        <v>15618933</v>
      </c>
      <c r="AN61" s="313">
        <v>53974</v>
      </c>
      <c r="AO61" s="314">
        <v>-5.2</v>
      </c>
      <c r="AP61" s="315">
        <v>55069</v>
      </c>
      <c r="AQ61" s="327">
        <v>3.7</v>
      </c>
      <c r="AR61" s="317">
        <v>-8.9</v>
      </c>
    </row>
    <row r="62" spans="1:44" ht="13.2" x14ac:dyDescent="0.2">
      <c r="A62" s="247"/>
      <c r="AK62" s="318"/>
      <c r="AL62" s="319" t="s">
        <v>514</v>
      </c>
      <c r="AM62" s="320">
        <v>8885762</v>
      </c>
      <c r="AN62" s="321">
        <v>30676</v>
      </c>
      <c r="AO62" s="322">
        <v>-6.3</v>
      </c>
      <c r="AP62" s="323">
        <v>38695</v>
      </c>
      <c r="AQ62" s="324">
        <v>4</v>
      </c>
      <c r="AR62" s="325">
        <v>-10.3</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4OUPm0QDkFhNbmL+z1gqVdu0ccpTFmpSyoKiRHusebFPpN7LxQRMIt5gckJY54c0f6r/oGC00Y8uagfWXwOdYQ==" saltValue="7+RE7TC8bVhjHqXnbq5p0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0Dd3cecfhfA6Hp/ibpNlV1AVxJnVePkcUV2E25w0/MyLBmZFtd/yv10Dqu0WC9cb1OBQn9z7Hf1b/lq+W8zvw==" saltValue="oMXFeI04dbaIaJh/HKxLJ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5EL5g/LqPyvTRU4FMAELnxbLQ12lC4j18BfSaDY+cUn+ns7BT6FX2lHA3CMtIG7CPB0Q6BpsqPl78swym9+n9Q==" saltValue="SDlJaCEB0Epz/x3xCUm65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26.63</v>
      </c>
      <c r="G47" s="12">
        <v>29.15</v>
      </c>
      <c r="H47" s="12">
        <v>24.19</v>
      </c>
      <c r="I47" s="12">
        <v>20.64</v>
      </c>
      <c r="J47" s="13">
        <v>21.04</v>
      </c>
    </row>
    <row r="48" spans="2:10" ht="57.75" customHeight="1" x14ac:dyDescent="0.2">
      <c r="B48" s="14"/>
      <c r="C48" s="1128" t="s">
        <v>4</v>
      </c>
      <c r="D48" s="1128"/>
      <c r="E48" s="1129"/>
      <c r="F48" s="15">
        <v>5.35</v>
      </c>
      <c r="G48" s="16">
        <v>3.4</v>
      </c>
      <c r="H48" s="16">
        <v>5.57</v>
      </c>
      <c r="I48" s="16">
        <v>3.31</v>
      </c>
      <c r="J48" s="17">
        <v>3.31</v>
      </c>
    </row>
    <row r="49" spans="2:10" ht="57.75" customHeight="1" thickBot="1" x14ac:dyDescent="0.25">
      <c r="B49" s="18"/>
      <c r="C49" s="1130" t="s">
        <v>5</v>
      </c>
      <c r="D49" s="1130"/>
      <c r="E49" s="1131"/>
      <c r="F49" s="19" t="s">
        <v>526</v>
      </c>
      <c r="G49" s="20" t="s">
        <v>527</v>
      </c>
      <c r="H49" s="20" t="s">
        <v>528</v>
      </c>
      <c r="I49" s="20" t="s">
        <v>529</v>
      </c>
      <c r="J49" s="21" t="s">
        <v>530</v>
      </c>
    </row>
    <row r="50" spans="2:10" ht="13.2" x14ac:dyDescent="0.2"/>
  </sheetData>
  <sheetProtection algorithmName="SHA-512" hashValue="OCEfmfMtM2WVX75sX4knMcB0XguN2pqSPCLatqzY1HhRVTXFtT10DDcvGWfxZdZAoV42Cm6EiCHG6ni8oJq98g==" saltValue="QI1Y5rLZOqMev0QGHdVc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2026-03-17T02:41:49Z</cp:lastPrinted>
  <dcterms:created xsi:type="dcterms:W3CDTF">2026-02-23T05:50:50Z</dcterms:created>
  <dcterms:modified xsi:type="dcterms:W3CDTF">2026-03-26T22:50:46Z</dcterms:modified>
  <cp:category/>
</cp:coreProperties>
</file>