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Icsms03\1030財政課\★財政課データ\07財政状況資料集（財政比較分析表及び歳出比較分析表）\R6年度決算分\260312〆済　令和６年度財政状況資料集の作成及び提出について\05都修正依頼\02回答\"/>
    </mc:Choice>
  </mc:AlternateContent>
  <xr:revisionPtr revIDLastSave="0" documentId="13_ncr:1_{061BC0D0-C7D8-4278-AD7B-87D8807D0FF7}" xr6:coauthVersionLast="47" xr6:coauthVersionMax="47" xr10:uidLastSave="{00000000-0000-0000-0000-000000000000}"/>
  <bookViews>
    <workbookView xWindow="11895" yWindow="0" windowWidth="12210" windowHeight="1288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7" i="12" l="1"/>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CO34" i="10"/>
  <c r="CO35" i="10" s="1"/>
  <c r="BW34" i="10"/>
  <c r="BW35" i="10" s="1"/>
  <c r="BW36" i="10" s="1"/>
  <c r="BW37" i="10" s="1"/>
  <c r="BW38" i="10" s="1"/>
  <c r="BW39" i="10" s="1"/>
  <c r="BW40" i="10" s="1"/>
  <c r="BW41" i="10" s="1"/>
  <c r="BW42" i="10" s="1"/>
  <c r="BW43" i="10" s="1"/>
  <c r="BE34" i="10"/>
  <c r="C34" i="10"/>
  <c r="C35" i="10" s="1"/>
  <c r="U34" i="10" l="1"/>
  <c r="U35" i="10" s="1"/>
  <c r="U36"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<sst xmlns="http://schemas.openxmlformats.org/spreadsheetml/2006/main" count="1049" uniqueCount="567">
  <si>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</si>
  <si>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</si>
  <si>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</si>
  <si>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</si>
  <si>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</si>
  <si>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</si>
  <si>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</si>
  <si>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</si>
  <si>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</si>
  <si>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</si>
  <si>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</si>
  <si>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</si>
  <si>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</si>
  <si>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</si>
  <si>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</si>
  <si>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</si>
  <si>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</si>
  <si>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</si>
  <si>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</si>
  <si>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</si>
  <si>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</si>
  <si>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</si>
  <si>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</si>
  <si>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</si>
  <si>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</si>
  <si>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</si>
  <si>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</si>
  <si>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</si>
  <si>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</si>
  <si>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</si>
  <si>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</si>
  <si>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</si>
  <si>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</si>
  <si>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</si>
  <si>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</si>
  <si>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</si>
  <si>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</si>
  <si>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</si>
  <si>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</si>
  <si>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</si>
  <si>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</si>
  <si>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</si>
  <si>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</si>
  <si>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</si>
  <si>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</si>
  <si>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</si>
  <si>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</si>
  <si>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</si>
  <si>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</si>
  <si>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</si>
  <si>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</si>
  <si>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</si>
  <si>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</si>
  <si>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</si>
  <si>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</si>
  <si>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</si>
  <si>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</si>
  <si>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</si>
  <si>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</si>
  <si>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</si>
  <si>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</si>
  <si>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</si>
  <si>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</si>
  <si>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</si>
  <si>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</si>
  <si>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</si>
  <si>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</si>
  <si>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</si>
  <si>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</si>
  <si>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</si>
  <si>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</si>
  <si>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</si>
  <si>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</si>
  <si>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</si>
  <si>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</si>
  <si>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</si>
  <si>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</si>
  <si>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</si>
  <si>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</si>
  <si>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</si>
  <si>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</si>
  <si>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</si>
  <si>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</si>
  <si>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</si>
  <si>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</si>
  <si>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</si>
  <si>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</si>
  <si>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</si>
  <si>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</si>
  <si>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</si>
  <si>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</si>
  <si>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</si>
  <si>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</si>
  <si>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</si>
  <si>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稲城市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</si>
  <si>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</si>
  <si>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</si>
  <si>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</si>
  <si>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</si>
  <si>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</si>
  <si>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</si>
  <si>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</si>
  <si>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</si>
  <si>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</si>
  <si>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</si>
  <si>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</si>
  <si>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</si>
  <si>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</si>
  <si>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</si>
  <si>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</si>
  <si>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</si>
  <si>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</si>
  <si>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</si>
  <si>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</si>
  <si>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</si>
  <si>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</si>
  <si>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</si>
  <si>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</si>
  <si>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</si>
  <si>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</si>
  <si>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</si>
  <si>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</si>
  <si>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</si>
  <si>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</si>
  <si>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</si>
  <si>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</si>
  <si>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</si>
  <si>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</si>
  <si>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</si>
  <si>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</si>
  <si>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</si>
  <si>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</si>
  <si>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</si>
  <si>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</si>
  <si>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</si>
  <si>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</si>
  <si>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</si>
  <si>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</si>
  <si>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</si>
  <si>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</si>
  <si>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</si>
  <si>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</si>
  <si>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</si>
  <si>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</si>
  <si>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</si>
  <si>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</si>
  <si>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</si>
  <si>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</si>
  <si>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</si>
  <si>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</si>
  <si>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</si>
  <si>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</si>
  <si>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</si>
  <si>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</si>
  <si>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</si>
  <si>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</si>
  <si>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</si>
  <si>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</si>
  <si>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</si>
  <si>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</si>
  <si>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</si>
  <si>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</si>
  <si>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</si>
  <si>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</si>
  <si>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</si>
  <si>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</si>
  <si>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</si>
  <si>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</si>
  <si>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</si>
  <si>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</si>
  <si>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</si>
  <si>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</si>
  <si>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</si>
  <si>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</si>
  <si>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</si>
  <si>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</si>
  <si>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</si>
  <si>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</si>
  <si>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</si>
  <si>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</si>
  <si>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</si>
  <si>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</si>
  <si>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</si>
  <si>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</si>
  <si>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</si>
  <si>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</si>
  <si>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</si>
  <si>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</si>
  <si>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</si>
  <si>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</si>
  <si>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</si>
  <si>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</si>
  <si>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</si>
  <si>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</si>
  <si>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</si>
  <si>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</si>
  <si>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</si>
  <si>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</si>
  <si>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</si>
  <si>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</si>
  <si>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</si>
  <si>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</si>
  <si>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</si>
  <si>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</si>
  <si>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東京都稲城市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</si>
  <si>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</si>
  <si>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</si>
  <si>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</si>
  <si>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</si>
  <si>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</si>
  <si>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</si>
  <si>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</si>
  <si>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</si>
  <si>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</si>
  <si>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</si>
  <si>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</si>
  <si>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</si>
  <si>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</si>
  <si>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</si>
  <si>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</si>
  <si>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</si>
  <si>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</si>
  <si>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</si>
  <si>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</si>
  <si>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</si>
  <si>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</si>
  <si>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</si>
  <si>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</si>
  <si>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</si>
  <si>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</si>
  <si>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</si>
  <si>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</si>
  <si>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</si>
  <si>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</si>
  <si>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</si>
  <si>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</si>
  <si>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</si>
  <si>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</si>
  <si>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</si>
  <si>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</si>
  <si>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</si>
  <si>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</si>
  <si>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</si>
  <si>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</si>
  <si>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</si>
  <si>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</si>
  <si>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</si>
  <si>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</si>
  <si>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</si>
  <si>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</si>
  <si>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</si>
  <si>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</si>
  <si>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</si>
  <si>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</si>
  <si>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</si>
  <si>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</si>
  <si>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</si>
  <si>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</si>
  <si>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</si>
  <si>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</si>
  <si>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</si>
  <si>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</si>
  <si>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</si>
  <si>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</si>
  <si>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</si>
  <si>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</si>
  <si>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</si>
  <si>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</si>
  <si>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</si>
  <si>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</si>
  <si>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</si>
  <si>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</si>
  <si>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</si>
  <si>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</si>
  <si>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</si>
  <si>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</si>
  <si>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</si>
  <si>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</si>
  <si>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</si>
  <si>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</si>
  <si>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</si>
  <si>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</si>
  <si>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</si>
  <si>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</si>
  <si>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</si>
  <si>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</si>
  <si>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</si>
  <si>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</si>
  <si>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</si>
  <si>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</si>
  <si>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</si>
  <si>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</si>
  <si>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</si>
  <si>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</si>
  <si>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</si>
  <si>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</si>
  <si>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</si>
  <si>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</si>
  <si>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</si>
  <si>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</si>
  <si>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</si>
  <si>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</si>
  <si>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</si>
  <si>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</si>
  <si>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</si>
  <si>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</si>
  <si>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</si>
  <si>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</si>
  <si>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</si>
  <si>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</si>
  <si>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</si>
  <si>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</si>
  <si>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</si>
  <si>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</si>
  <si>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</si>
  <si>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</si>
  <si>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</si>
  <si>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</si>
  <si>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</si>
  <si>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</si>
  <si>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</si>
  <si>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</si>
  <si>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</si>
  <si>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</si>
  <si>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</si>
  <si>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</si>
  <si>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</si>
  <si>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</si>
  <si>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</si>
  <si>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</si>
  <si>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</si>
  <si>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</si>
  <si>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</si>
  <si>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</si>
  <si>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</si>
  <si>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</si>
  <si>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</si>
  <si>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</si>
  <si>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</si>
  <si>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</si>
  <si>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</si>
  <si>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</si>
  <si>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</si>
  <si>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</si>
  <si>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</si>
  <si>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</si>
  <si>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</si>
  <si>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</si>
  <si>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</si>
  <si>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</si>
  <si>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</si>
  <si>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</si>
  <si>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</si>
  <si>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</si>
  <si>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</si>
  <si>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東京都稲城市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</si>
  <si>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</si>
  <si>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</si>
  <si>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</si>
  <si>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</si>
  <si>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</si>
  <si>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</si>
  <si>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</si>
  <si>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</si>
  <si>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</si>
  <si>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</si>
  <si>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</si>
  <si>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</si>
  <si>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</si>
  <si>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</si>
  <si>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</si>
  <si>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</si>
  <si>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</si>
  <si>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</si>
  <si>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</si>
  <si>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</si>
  <si>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</si>
  <si>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</si>
  <si>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</si>
  <si>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</si>
  <si>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</si>
  <si>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</si>
  <si>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</si>
  <si>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</si>
  <si>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</si>
  <si>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</si>
  <si>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</si>
  <si>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</si>
  <si>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</si>
  <si>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</si>
  <si>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</si>
  <si>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</si>
  <si>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</si>
  <si>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病院事業会計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</si>
  <si>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</si>
  <si>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</si>
  <si>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</si>
  <si>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</si>
  <si>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</si>
  <si>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</si>
  <si>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</si>
  <si>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</si>
  <si>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</si>
  <si>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</si>
  <si>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</si>
  <si>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</si>
  <si>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</si>
  <si>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</si>
  <si>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</si>
  <si>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</si>
  <si>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</si>
  <si>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</si>
  <si>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</si>
  <si>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</si>
  <si>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</si>
  <si>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</si>
  <si>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</si>
  <si>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</si>
  <si>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</si>
  <si>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</si>
  <si>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</si>
  <si>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</si>
  <si>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</si>
  <si>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</si>
  <si>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</si>
  <si>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</si>
  <si>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</si>
  <si>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</si>
  <si>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</si>
  <si>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</si>
  <si>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</si>
  <si>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</si>
  <si>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</si>
  <si>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</si>
  <si>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</si>
  <si>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</si>
  <si>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</si>
  <si>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</si>
  <si>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</si>
  <si>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</si>
  <si>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</si>
  <si>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</si>
  <si>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</si>
  <si>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</si>
  <si>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</si>
  <si>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</si>
  <si>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</si>
  <si>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</si>
  <si>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</si>
  <si>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</si>
  <si>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</si>
  <si>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</si>
  <si>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</si>
  <si>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</si>
  <si>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</si>
  <si>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</si>
  <si>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</si>
  <si>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</si>
  <si>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</si>
  <si>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</si>
  <si>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</si>
  <si>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</si>
  <si>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</si>
  <si>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</si>
  <si>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</si>
  <si>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</si>
  <si>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</si>
  <si>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</si>
  <si>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</si>
  <si>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</si>
  <si>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</si>
  <si>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</si>
  <si>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</si>
  <si>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</si>
  <si>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</si>
  <si>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</si>
  <si>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</si>
  <si>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</si>
  <si>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</si>
  <si>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</si>
  <si>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</si>
  <si>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</si>
  <si>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</si>
  <si>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</si>
  <si>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</si>
  <si>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</si>
  <si>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</si>
  <si>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</si>
  <si>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</si>
  <si>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</si>
  <si>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</si>
  <si>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</si>
  <si>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</si>
  <si>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</si>
  <si>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</si>
  <si>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</si>
  <si>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</si>
  <si>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</si>
  <si>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</si>
  <si>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</si>
  <si>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</si>
  <si>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</si>
  <si>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</si>
  <si>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</si>
  <si>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</si>
  <si>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</si>
  <si>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</si>
  <si>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</si>
  <si>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</si>
  <si>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</si>
  <si>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</si>
  <si>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</si>
  <si>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</si>
  <si>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</si>
  <si>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</si>
  <si>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</si>
  <si>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</si>
  <si>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</si>
  <si>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</si>
  <si>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</si>
  <si>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</si>
  <si>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</si>
  <si>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</si>
  <si>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</si>
  <si>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</si>
  <si>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</si>
  <si>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</si>
  <si>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</si>
  <si>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</si>
  <si>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</si>
  <si>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</si>
  <si>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0.20</t>
  </si>
  <si>
    <t>▲ 7.83</t>
  </si>
  <si>
    <t>一般会計</t>
  </si>
  <si>
    <t>下水道事業会計</t>
  </si>
  <si>
    <t>介護保険特別会計</t>
  </si>
  <si>
    <t>病院事業会計</t>
  </si>
  <si>
    <t>土地区画整理事業特別会計</t>
  </si>
  <si>
    <t>国民健康保険事業特別会計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</si>
  <si>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</si>
  <si>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</si>
  <si>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</si>
  <si>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</si>
  <si>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</si>
  <si>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</si>
  <si>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</si>
  <si>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</si>
  <si>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</si>
  <si>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東京たま広域資源循環組合</t>
  </si>
  <si>
    <t>南多摩斎場組合</t>
  </si>
  <si>
    <t>多摩川衛生組合</t>
  </si>
  <si>
    <t>東京都市町村議会議員公務災害補償等組合</t>
  </si>
  <si>
    <t>東京都三市収益事業組合</t>
  </si>
  <si>
    <t>東京市町村総合事務組合（一般会計）</t>
  </si>
  <si>
    <t>東京市町村総合事務組合（交通災害共済事業特別会計）</t>
  </si>
  <si>
    <t>東京都市町村職員退職手当組合</t>
    <rPh sb="6" eb="8">
      <t>ショクイン</t>
    </rPh>
    <phoneticPr fontId="38"/>
  </si>
  <si>
    <t>東京都後期高齢者医療広域連合（一般会計）</t>
  </si>
  <si>
    <t>東京都後期高齢者医療広域連合（後期高齢者医療特別会計）</t>
  </si>
  <si>
    <t>稲城・府中墓苑組合（一般会計）</t>
    <rPh sb="10" eb="12">
      <t>イッパン</t>
    </rPh>
    <rPh sb="12" eb="14">
      <t>カイケイ</t>
    </rPh>
    <phoneticPr fontId="38"/>
  </si>
  <si>
    <t>稲城・府中墓苑組合（墓苑特別会計）</t>
    <rPh sb="10" eb="12">
      <t>ボエン</t>
    </rPh>
    <rPh sb="12" eb="14">
      <t>トクベツ</t>
    </rPh>
    <rPh sb="14" eb="16">
      <t>カイケイ</t>
    </rPh>
    <phoneticPr fontId="38"/>
  </si>
  <si>
    <t>いなぎグリーンウェルネス財団</t>
    <rPh sb="12" eb="14">
      <t>ザイダン</t>
    </rPh>
    <phoneticPr fontId="38"/>
  </si>
  <si>
    <t>稲城市土地開発公社</t>
    <rPh sb="0" eb="3">
      <t>イナギシ</t>
    </rPh>
    <rPh sb="3" eb="9">
      <t>トチカイハツコウシャ</t>
    </rPh>
    <phoneticPr fontId="38"/>
  </si>
  <si>
    <t>公共施設整備基金</t>
    <rPh sb="0" eb="4">
      <t>コウキョウシセツ</t>
    </rPh>
    <rPh sb="4" eb="8">
      <t>セイビキキン</t>
    </rPh>
    <phoneticPr fontId="5"/>
  </si>
  <si>
    <t>緑化推進基金</t>
    <rPh sb="0" eb="6">
      <t>リョクカスイシンキキン</t>
    </rPh>
    <phoneticPr fontId="5"/>
  </si>
  <si>
    <t>庁舎建設基金</t>
    <rPh sb="0" eb="6">
      <t>チョウシャケンセツキキン</t>
    </rPh>
    <phoneticPr fontId="5"/>
  </si>
  <si>
    <t>長寿社会福祉基金</t>
    <phoneticPr fontId="5"/>
  </si>
  <si>
    <t>森林環境譲与税基金</t>
    <rPh sb="0" eb="7">
      <t>シンリンカンキョウジョウヨゼイ</t>
    </rPh>
    <rPh sb="7" eb="9">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</si>
</sst>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CECB-4439-B562-950CE81966E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66674</c:v>
                </c:pt>
                <c:pt idx="1">
                  <c:v>37412</c:v>
                </c:pt>
                <c:pt idx="2">
                  <c:v>39648</c:v>
                </c:pt>
                <c:pt idx="3">
                  <c:v>63226</c:v>
                </c:pt>
                <c:pt idx="4">
                  <c:v>69652</c:v>
                </c:pt>
              </c:numCache>
            </c:numRef>
          </c:val>
          <c:smooth val="0"/>
          <c:extLst>
            <c:ext xmlns:c16="http://schemas.microsoft.com/office/drawing/2014/chart" uri="{C3380CC4-5D6E-409C-BE32-E72D297353CC}">
              <c16:uniqueId val="{00000001-CECB-4439-B562-950CE81966E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5.16</c:v>
                </c:pt>
                <c:pt idx="1">
                  <c:v>11.39</c:v>
                </c:pt>
                <c:pt idx="2">
                  <c:v>11.71</c:v>
                </c:pt>
                <c:pt idx="3">
                  <c:v>3.7</c:v>
                </c:pt>
                <c:pt idx="4">
                  <c:v>4.95</c:v>
                </c:pt>
              </c:numCache>
            </c:numRef>
          </c:val>
          <c:extLst>
            <c:ext xmlns:c16="http://schemas.microsoft.com/office/drawing/2014/chart" uri="{C3380CC4-5D6E-409C-BE32-E72D297353CC}">
              <c16:uniqueId val="{00000000-4271-476D-A27C-7E63EDFF87B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15.47</c:v>
                </c:pt>
                <c:pt idx="1">
                  <c:v>15.56</c:v>
                </c:pt>
                <c:pt idx="2">
                  <c:v>16.649999999999999</c:v>
                </c:pt>
                <c:pt idx="3">
                  <c:v>16.29</c:v>
                </c:pt>
                <c:pt idx="4">
                  <c:v>16.05</c:v>
                </c:pt>
              </c:numCache>
            </c:numRef>
          </c:val>
          <c:extLst>
            <c:ext xmlns:c16="http://schemas.microsoft.com/office/drawing/2014/chart" uri="{C3380CC4-5D6E-409C-BE32-E72D297353CC}">
              <c16:uniqueId val="{00000001-4271-476D-A27C-7E63EDFF87B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-0.2</c:v>
                </c:pt>
                <c:pt idx="1">
                  <c:v>7.4</c:v>
                </c:pt>
                <c:pt idx="2">
                  <c:v>1.02</c:v>
                </c:pt>
                <c:pt idx="3">
                  <c:v>-7.83</c:v>
                </c:pt>
                <c:pt idx="4">
                  <c:v>1.84</c:v>
                </c:pt>
              </c:numCache>
            </c:numRef>
          </c:val>
          <c:smooth val="0"/>
          <c:extLst>
            <c:ext xmlns:c16="http://schemas.microsoft.com/office/drawing/2014/chart" uri="{C3380CC4-5D6E-409C-BE32-E72D297353CC}">
              <c16:uniqueId val="{00000002-4271-476D-A27C-7E63EDFF87B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AEF-4B23-8FF4-72F92E32368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AEF-4B23-8FF4-72F92E32368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AEF-4B23-8FF4-72F92E323689}"/>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0AEF-4B23-8FF4-72F92E323689}"/>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0AEF-4B23-8FF4-72F92E323689}"/>
            </c:ext>
          </c:extLst>
        </c:ser>
        <c:ser>
          <c:idx val="5"/>
          <c:order val="5"/>
          <c:tx>
            <c:strRef>
              <c:f>データシート!$A$32</c:f>
              <c:strCache>
                <c:ptCount val="1"/>
                <c:pt idx="0">
                  <c:v>土地区画整理事業特別会計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0AEF-4B23-8FF4-72F92E323689}"/>
            </c:ext>
          </c:extLst>
        </c:ser>
        <c:ser>
          <c:idx val="6"/>
          <c:order val="6"/>
          <c:tx>
            <c:strRef>
              <c:f>データシート!$A$33</c:f>
              <c:strCache>
                <c:ptCount val="1"/>
                <c:pt idx="0">
                  <c:v>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8.15</c:v>
                </c:pt>
                <c:pt idx="2">
                  <c:v>#N/A</c:v>
                </c:pt>
                <c:pt idx="3">
                  <c:v>10.87</c:v>
                </c:pt>
                <c:pt idx="4">
                  <c:v>#N/A</c:v>
                </c:pt>
                <c:pt idx="5">
                  <c:v>11.45</c:v>
                </c:pt>
                <c:pt idx="6">
                  <c:v>#N/A</c:v>
                </c:pt>
                <c:pt idx="7">
                  <c:v>6.45</c:v>
                </c:pt>
                <c:pt idx="8">
                  <c:v>#N/A</c:v>
                </c:pt>
                <c:pt idx="9">
                  <c:v>0.31</c:v>
                </c:pt>
              </c:numCache>
            </c:numRef>
          </c:val>
          <c:extLst>
            <c:ext xmlns:c16="http://schemas.microsoft.com/office/drawing/2014/chart" uri="{C3380CC4-5D6E-409C-BE32-E72D297353CC}">
              <c16:uniqueId val="{00000006-0AEF-4B23-8FF4-72F92E323689}"/>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1.19</c:v>
                </c:pt>
                <c:pt idx="2">
                  <c:v>#N/A</c:v>
                </c:pt>
                <c:pt idx="3">
                  <c:v>0.68</c:v>
                </c:pt>
                <c:pt idx="4">
                  <c:v>#N/A</c:v>
                </c:pt>
                <c:pt idx="5">
                  <c:v>0.65</c:v>
                </c:pt>
                <c:pt idx="6">
                  <c:v>#N/A</c:v>
                </c:pt>
                <c:pt idx="7">
                  <c:v>0.73</c:v>
                </c:pt>
                <c:pt idx="8">
                  <c:v>#N/A</c:v>
                </c:pt>
                <c:pt idx="9">
                  <c:v>0.95</c:v>
                </c:pt>
              </c:numCache>
            </c:numRef>
          </c:val>
          <c:extLst>
            <c:ext xmlns:c16="http://schemas.microsoft.com/office/drawing/2014/chart" uri="{C3380CC4-5D6E-409C-BE32-E72D297353CC}">
              <c16:uniqueId val="{00000007-0AEF-4B23-8FF4-72F92E323689}"/>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0.71</c:v>
                </c:pt>
                <c:pt idx="2">
                  <c:v>#N/A</c:v>
                </c:pt>
                <c:pt idx="3">
                  <c:v>1.1499999999999999</c:v>
                </c:pt>
                <c:pt idx="4">
                  <c:v>#N/A</c:v>
                </c:pt>
                <c:pt idx="5">
                  <c:v>1.77</c:v>
                </c:pt>
                <c:pt idx="6">
                  <c:v>#N/A</c:v>
                </c:pt>
                <c:pt idx="7">
                  <c:v>2.66</c:v>
                </c:pt>
                <c:pt idx="8">
                  <c:v>#N/A</c:v>
                </c:pt>
                <c:pt idx="9">
                  <c:v>3.62</c:v>
                </c:pt>
              </c:numCache>
            </c:numRef>
          </c:val>
          <c:extLst>
            <c:ext xmlns:c16="http://schemas.microsoft.com/office/drawing/2014/chart" uri="{C3380CC4-5D6E-409C-BE32-E72D297353CC}">
              <c16:uniqueId val="{00000008-0AEF-4B23-8FF4-72F92E32368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5.16</c:v>
                </c:pt>
                <c:pt idx="2">
                  <c:v>#N/A</c:v>
                </c:pt>
                <c:pt idx="3">
                  <c:v>11.38</c:v>
                </c:pt>
                <c:pt idx="4">
                  <c:v>#N/A</c:v>
                </c:pt>
                <c:pt idx="5">
                  <c:v>11.7</c:v>
                </c:pt>
                <c:pt idx="6">
                  <c:v>#N/A</c:v>
                </c:pt>
                <c:pt idx="7">
                  <c:v>3.69</c:v>
                </c:pt>
                <c:pt idx="8">
                  <c:v>#N/A</c:v>
                </c:pt>
                <c:pt idx="9">
                  <c:v>4.9400000000000004</c:v>
                </c:pt>
              </c:numCache>
            </c:numRef>
          </c:val>
          <c:extLst>
            <c:ext xmlns:c16="http://schemas.microsoft.com/office/drawing/2014/chart" uri="{C3380CC4-5D6E-409C-BE32-E72D297353CC}">
              <c16:uniqueId val="{00000009-0AEF-4B23-8FF4-72F92E32368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2236</c:v>
                </c:pt>
                <c:pt idx="5">
                  <c:v>2065</c:v>
                </c:pt>
                <c:pt idx="8">
                  <c:v>1927</c:v>
                </c:pt>
                <c:pt idx="11">
                  <c:v>1859</c:v>
                </c:pt>
                <c:pt idx="14">
                  <c:v>1731</c:v>
                </c:pt>
              </c:numCache>
            </c:numRef>
          </c:val>
          <c:extLst>
            <c:ext xmlns:c16="http://schemas.microsoft.com/office/drawing/2014/chart" uri="{C3380CC4-5D6E-409C-BE32-E72D297353CC}">
              <c16:uniqueId val="{00000000-711A-4843-BEE6-ED959707276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11A-4843-BEE6-ED959707276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416</c:v>
                </c:pt>
                <c:pt idx="3">
                  <c:v>416</c:v>
                </c:pt>
                <c:pt idx="6">
                  <c:v>376</c:v>
                </c:pt>
                <c:pt idx="9">
                  <c:v>376</c:v>
                </c:pt>
                <c:pt idx="12">
                  <c:v>472</c:v>
                </c:pt>
              </c:numCache>
            </c:numRef>
          </c:val>
          <c:extLst>
            <c:ext xmlns:c16="http://schemas.microsoft.com/office/drawing/2014/chart" uri="{C3380CC4-5D6E-409C-BE32-E72D297353CC}">
              <c16:uniqueId val="{00000002-711A-4843-BEE6-ED959707276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13</c:v>
                </c:pt>
                <c:pt idx="3">
                  <c:v>8</c:v>
                </c:pt>
                <c:pt idx="6">
                  <c:v>9</c:v>
                </c:pt>
                <c:pt idx="9">
                  <c:v>4</c:v>
                </c:pt>
                <c:pt idx="12">
                  <c:v>38</c:v>
                </c:pt>
              </c:numCache>
            </c:numRef>
          </c:val>
          <c:extLst>
            <c:ext xmlns:c16="http://schemas.microsoft.com/office/drawing/2014/chart" uri="{C3380CC4-5D6E-409C-BE32-E72D297353CC}">
              <c16:uniqueId val="{00000003-711A-4843-BEE6-ED959707276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319</c:v>
                </c:pt>
                <c:pt idx="3">
                  <c:v>176</c:v>
                </c:pt>
                <c:pt idx="6">
                  <c:v>177</c:v>
                </c:pt>
                <c:pt idx="9">
                  <c:v>182</c:v>
                </c:pt>
                <c:pt idx="12">
                  <c:v>140</c:v>
                </c:pt>
              </c:numCache>
            </c:numRef>
          </c:val>
          <c:extLst>
            <c:ext xmlns:c16="http://schemas.microsoft.com/office/drawing/2014/chart" uri="{C3380CC4-5D6E-409C-BE32-E72D297353CC}">
              <c16:uniqueId val="{00000004-711A-4843-BEE6-ED959707276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11A-4843-BEE6-ED959707276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11A-4843-BEE6-ED959707276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2048</c:v>
                </c:pt>
                <c:pt idx="3">
                  <c:v>2061</c:v>
                </c:pt>
                <c:pt idx="6">
                  <c:v>2013</c:v>
                </c:pt>
                <c:pt idx="9">
                  <c:v>2030</c:v>
                </c:pt>
                <c:pt idx="12">
                  <c:v>2000</c:v>
                </c:pt>
              </c:numCache>
            </c:numRef>
          </c:val>
          <c:extLst>
            <c:ext xmlns:c16="http://schemas.microsoft.com/office/drawing/2014/chart" uri="{C3380CC4-5D6E-409C-BE32-E72D297353CC}">
              <c16:uniqueId val="{00000007-711A-4843-BEE6-ED959707276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560</c:v>
                </c:pt>
                <c:pt idx="2">
                  <c:v>#N/A</c:v>
                </c:pt>
                <c:pt idx="3">
                  <c:v>#N/A</c:v>
                </c:pt>
                <c:pt idx="4">
                  <c:v>596</c:v>
                </c:pt>
                <c:pt idx="5">
                  <c:v>#N/A</c:v>
                </c:pt>
                <c:pt idx="6">
                  <c:v>#N/A</c:v>
                </c:pt>
                <c:pt idx="7">
                  <c:v>648</c:v>
                </c:pt>
                <c:pt idx="8">
                  <c:v>#N/A</c:v>
                </c:pt>
                <c:pt idx="9">
                  <c:v>#N/A</c:v>
                </c:pt>
                <c:pt idx="10">
                  <c:v>733</c:v>
                </c:pt>
                <c:pt idx="11">
                  <c:v>#N/A</c:v>
                </c:pt>
                <c:pt idx="12">
                  <c:v>#N/A</c:v>
                </c:pt>
                <c:pt idx="13">
                  <c:v>919</c:v>
                </c:pt>
                <c:pt idx="14">
                  <c:v>#N/A</c:v>
                </c:pt>
              </c:numCache>
            </c:numRef>
          </c:val>
          <c:smooth val="0"/>
          <c:extLst>
            <c:ext xmlns:c16="http://schemas.microsoft.com/office/drawing/2014/chart" uri="{C3380CC4-5D6E-409C-BE32-E72D297353CC}">
              <c16:uniqueId val="{00000008-711A-4843-BEE6-ED959707276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16700</c:v>
                </c:pt>
                <c:pt idx="5">
                  <c:v>16115</c:v>
                </c:pt>
                <c:pt idx="8">
                  <c:v>14820</c:v>
                </c:pt>
                <c:pt idx="11">
                  <c:v>13534</c:v>
                </c:pt>
                <c:pt idx="14">
                  <c:v>12014</c:v>
                </c:pt>
              </c:numCache>
            </c:numRef>
          </c:val>
          <c:extLst>
            <c:ext xmlns:c16="http://schemas.microsoft.com/office/drawing/2014/chart" uri="{C3380CC4-5D6E-409C-BE32-E72D297353CC}">
              <c16:uniqueId val="{00000000-35DB-4401-8D0C-61518F572DC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4712</c:v>
                </c:pt>
                <c:pt idx="5">
                  <c:v>3974</c:v>
                </c:pt>
                <c:pt idx="8">
                  <c:v>3073</c:v>
                </c:pt>
                <c:pt idx="11">
                  <c:v>2277</c:v>
                </c:pt>
                <c:pt idx="14">
                  <c:v>2443</c:v>
                </c:pt>
              </c:numCache>
            </c:numRef>
          </c:val>
          <c:extLst>
            <c:ext xmlns:c16="http://schemas.microsoft.com/office/drawing/2014/chart" uri="{C3380CC4-5D6E-409C-BE32-E72D297353CC}">
              <c16:uniqueId val="{00000001-35DB-4401-8D0C-61518F572DC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6666</c:v>
                </c:pt>
                <c:pt idx="5">
                  <c:v>7025</c:v>
                </c:pt>
                <c:pt idx="8">
                  <c:v>7916</c:v>
                </c:pt>
                <c:pt idx="11">
                  <c:v>8251</c:v>
                </c:pt>
                <c:pt idx="14">
                  <c:v>8068</c:v>
                </c:pt>
              </c:numCache>
            </c:numRef>
          </c:val>
          <c:extLst>
            <c:ext xmlns:c16="http://schemas.microsoft.com/office/drawing/2014/chart" uri="{C3380CC4-5D6E-409C-BE32-E72D297353CC}">
              <c16:uniqueId val="{00000002-35DB-4401-8D0C-61518F572DC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5DB-4401-8D0C-61518F572DC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5DB-4401-8D0C-61518F572DC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5DB-4401-8D0C-61518F572DC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2316</c:v>
                </c:pt>
                <c:pt idx="3">
                  <c:v>2324</c:v>
                </c:pt>
                <c:pt idx="6">
                  <c:v>2268</c:v>
                </c:pt>
                <c:pt idx="9">
                  <c:v>2208</c:v>
                </c:pt>
                <c:pt idx="12">
                  <c:v>2301</c:v>
                </c:pt>
              </c:numCache>
            </c:numRef>
          </c:val>
          <c:extLst>
            <c:ext xmlns:c16="http://schemas.microsoft.com/office/drawing/2014/chart" uri="{C3380CC4-5D6E-409C-BE32-E72D297353CC}">
              <c16:uniqueId val="{00000006-35DB-4401-8D0C-61518F572DC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175</c:v>
                </c:pt>
                <c:pt idx="3">
                  <c:v>160</c:v>
                </c:pt>
                <c:pt idx="6">
                  <c:v>143</c:v>
                </c:pt>
                <c:pt idx="9">
                  <c:v>127</c:v>
                </c:pt>
                <c:pt idx="12">
                  <c:v>110</c:v>
                </c:pt>
              </c:numCache>
            </c:numRef>
          </c:val>
          <c:extLst>
            <c:ext xmlns:c16="http://schemas.microsoft.com/office/drawing/2014/chart" uri="{C3380CC4-5D6E-409C-BE32-E72D297353CC}">
              <c16:uniqueId val="{00000007-35DB-4401-8D0C-61518F572DC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2253</c:v>
                </c:pt>
                <c:pt idx="3">
                  <c:v>1866</c:v>
                </c:pt>
                <c:pt idx="6">
                  <c:v>1417</c:v>
                </c:pt>
                <c:pt idx="9">
                  <c:v>2447</c:v>
                </c:pt>
                <c:pt idx="12">
                  <c:v>2285</c:v>
                </c:pt>
              </c:numCache>
            </c:numRef>
          </c:val>
          <c:extLst>
            <c:ext xmlns:c16="http://schemas.microsoft.com/office/drawing/2014/chart" uri="{C3380CC4-5D6E-409C-BE32-E72D297353CC}">
              <c16:uniqueId val="{00000008-35DB-4401-8D0C-61518F572DC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4570</c:v>
                </c:pt>
                <c:pt idx="3">
                  <c:v>3656</c:v>
                </c:pt>
                <c:pt idx="6">
                  <c:v>2930</c:v>
                </c:pt>
                <c:pt idx="9">
                  <c:v>2245</c:v>
                </c:pt>
                <c:pt idx="12">
                  <c:v>2235</c:v>
                </c:pt>
              </c:numCache>
            </c:numRef>
          </c:val>
          <c:extLst>
            <c:ext xmlns:c16="http://schemas.microsoft.com/office/drawing/2014/chart" uri="{C3380CC4-5D6E-409C-BE32-E72D297353CC}">
              <c16:uniqueId val="{00000009-35DB-4401-8D0C-61518F572DC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24455</c:v>
                </c:pt>
                <c:pt idx="3">
                  <c:v>22532</c:v>
                </c:pt>
                <c:pt idx="6">
                  <c:v>20677</c:v>
                </c:pt>
                <c:pt idx="9">
                  <c:v>18855</c:v>
                </c:pt>
                <c:pt idx="12">
                  <c:v>18520</c:v>
                </c:pt>
              </c:numCache>
            </c:numRef>
          </c:val>
          <c:extLst>
            <c:ext xmlns:c16="http://schemas.microsoft.com/office/drawing/2014/chart" uri="{C3380CC4-5D6E-409C-BE32-E72D297353CC}">
              <c16:uniqueId val="{0000000A-35DB-4401-8D0C-61518F572DC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5692</c:v>
                </c:pt>
                <c:pt idx="2">
                  <c:v>#N/A</c:v>
                </c:pt>
                <c:pt idx="3">
                  <c:v>#N/A</c:v>
                </c:pt>
                <c:pt idx="4">
                  <c:v>3422</c:v>
                </c:pt>
                <c:pt idx="5">
                  <c:v>#N/A</c:v>
                </c:pt>
                <c:pt idx="6">
                  <c:v>#N/A</c:v>
                </c:pt>
                <c:pt idx="7">
                  <c:v>1627</c:v>
                </c:pt>
                <c:pt idx="8">
                  <c:v>#N/A</c:v>
                </c:pt>
                <c:pt idx="9">
                  <c:v>#N/A</c:v>
                </c:pt>
                <c:pt idx="10">
                  <c:v>1820</c:v>
                </c:pt>
                <c:pt idx="11">
                  <c:v>#N/A</c:v>
                </c:pt>
                <c:pt idx="12">
                  <c:v>#N/A</c:v>
                </c:pt>
                <c:pt idx="13">
                  <c:v>2927</c:v>
                </c:pt>
                <c:pt idx="14">
                  <c:v>#N/A</c:v>
                </c:pt>
              </c:numCache>
            </c:numRef>
          </c:val>
          <c:smooth val="0"/>
          <c:extLst>
            <c:ext xmlns:c16="http://schemas.microsoft.com/office/drawing/2014/chart" uri="{C3380CC4-5D6E-409C-BE32-E72D297353CC}">
              <c16:uniqueId val="{0000000B-35DB-4401-8D0C-61518F572DC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3151</c:v>
                </c:pt>
                <c:pt idx="1">
                  <c:v>3142</c:v>
                </c:pt>
                <c:pt idx="2">
                  <c:v>3231</c:v>
                </c:pt>
              </c:numCache>
            </c:numRef>
          </c:val>
          <c:extLst>
            <c:ext xmlns:c16="http://schemas.microsoft.com/office/drawing/2014/chart" uri="{C3380CC4-5D6E-409C-BE32-E72D297353CC}">
              <c16:uniqueId val="{00000000-9F72-4E2A-ABA4-1B83F96BCCD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9F72-4E2A-ABA4-1B83F96BCCD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3362</c:v>
                </c:pt>
                <c:pt idx="1">
                  <c:v>3724</c:v>
                </c:pt>
                <c:pt idx="2">
                  <c:v>3475</c:v>
                </c:pt>
              </c:numCache>
            </c:numRef>
          </c:val>
          <c:extLst>
            <c:ext xmlns:c16="http://schemas.microsoft.com/office/drawing/2014/chart" uri="{C3380CC4-5D6E-409C-BE32-E72D297353CC}">
              <c16:uniqueId val="{00000002-9F72-4E2A-ABA4-1B83F96BCCD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３カ年平均では実質公債費比率が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ポイント上昇した。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年度の特徴は、令和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年度と比べ、算定式上の分母となる標準財政規模が増となったが、分子の控除額にあたる特定財源が減となったことにより単年度の比率は増となった。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（分子の増要素）</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①特定財源の減</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②災害復旧費等に係る基準財政需要額の減</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該当無し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分子の控除額にあたる充当可能財源等が減となったことにより分子は前年度比で増となった。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また、分母の標準財政規模も増となり、分母の控除額である算入公債費等の額は減となり、分母は前年度比で増となったが、結果として将来負担比率は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（分子の増要素）</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①基準財政需要額算入見込額の減</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東京都稲城市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・公共施設整備基金は公園駐車場収益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及び決算剰余金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積み立てた</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一方で、第一調理場用地取得や多摩ニュータウン学校買取費、南山東部地区調整池建設費負担金に充当するために</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300</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百万円を取り崩したことにより、前年度と比べて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277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百万円の減</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、財政調整基金は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財源不足分として４百万円を取り崩した一方で、</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当該年度に収入した指定寄附金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及び決算剰余金を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93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積み立て</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たことにより、前年度と比べて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89</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増、庁舎建設基金は決算余剰金</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百万円を積み立てたことによる増</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、まちづくり推進事業基金は稲城駅南口駅前整備事業に充当するため等に</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百万円を取り崩したことにより、前年度と比べて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百万円の減、まち・ひと・しごと創生基金は部活動外部指導者派遣委託やホームタウン支援推進事業、市ホームページ改修事業に充当するため等に</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百万円を取り崩したことにより、前年度と比べて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百万円の減となったこと</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等が影響し、基金全体で</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160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rgbClr val="FF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・まちづくり推進事業基金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は令和７年４月１日に廃止</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、長寿社会福祉基金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果実運用を行っていたが、事業への充当、基金の廃止等について今後検討していく。</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・公共施設整備基金：公共施設の整備</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・緑化推進基金：緑化の推進を図る事業</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・庁舎建設基金：庁舎の建設</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・長寿社会福祉基金：長寿社会に備えて在宅福祉の向上、健康づくり、ボランティア活動の活発化等</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・まちづくり推進事業基金：まちづくりを推進するための事業</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・都市計画事業資金積立基金：都市計画事業</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・森林環境譲与税基金：森林整備及びその促進に関する事業</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・まち・ひと・しごと創生基金：地域再生法に規定するまち・ひと・しごと創生寄附活用事業に関し法人から寄附された寄附金を当該事業の財源に充当</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公共施設整備基金は公園駐車場収益及び決算剰余金を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百万円積み立てた一方で、第一調理場用地取得や多摩ニュータウン学校買取費、南山東部地区調整池建設費負担金に充当するために</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300</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百万円を取り崩したことにより、前年度と比べて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277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百万円の減</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・庁舎建設基金：決算余剰金</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百万円を積み立てたことによる増。</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整備基金：公共施設駐車場の収益分については、今後公共施設駐車場の整備更新等の費用に充てていく。その他については、都市基盤整備の推進、公共施設の老朽化等に対応するため、効果的に活用し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・緑化推進基金：平成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年度に目標額の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億円に達したことから効果的に活用していく。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財源不足分として４百万円を取り崩した一方で、当該年度に収入した指定寄附金及び決算剰余金を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93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百万円積み立てたことにより、前年度と比べて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89</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・経済変動による減収や災害時などの急な財政支出が必要なときに備えるため、標準財政規模の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％以上を確保するよう努めていく</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93,916
91,866
17.97
43,786,697
42,760,937
995,945
20,133,182
18,519,939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基準財政収入額は、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市町村民税所得割</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の増等により増、基準財政需要額は、包括算定経費の増等により増となった。基準財政収入額、基準財政需要額ともに増とな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伸び率も同程度であったため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、単年度の指数では前年度から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0.004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ほぼ横ばい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、３か年平均では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となった。今後も人口の増加に伴い、基準財政収入額、基準財政需要額ともに増傾向が見込まれる。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16933</xdr:rowOff>
    </xdr:from>
    <xdr:to>
      <xdr:col>23</xdr:col>
      <xdr:colOff>133350</xdr:colOff>
      <xdr:row>39</xdr:row>
      <xdr:rowOff>37042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70348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16933</xdr:rowOff>
    </xdr:from>
    <xdr:to>
      <xdr:col>19</xdr:col>
      <xdr:colOff>133350</xdr:colOff>
      <xdr:row>39</xdr:row>
      <xdr:rowOff>37042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7034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16933</xdr:rowOff>
    </xdr:from>
    <xdr:to>
      <xdr:col>15</xdr:col>
      <xdr:colOff>82550</xdr:colOff>
      <xdr:row>39</xdr:row>
      <xdr:rowOff>16933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7034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148167</xdr:rowOff>
    </xdr:from>
    <xdr:to>
      <xdr:col>11</xdr:col>
      <xdr:colOff>31750</xdr:colOff>
      <xdr:row>39</xdr:row>
      <xdr:rowOff>16933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66326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137583</xdr:rowOff>
    </xdr:from>
    <xdr:to>
      <xdr:col>23</xdr:col>
      <xdr:colOff>184150</xdr:colOff>
      <xdr:row>39</xdr:row>
      <xdr:rowOff>67733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154110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157692</xdr:rowOff>
    </xdr:from>
    <xdr:to>
      <xdr:col>19</xdr:col>
      <xdr:colOff>184150</xdr:colOff>
      <xdr:row>39</xdr:row>
      <xdr:rowOff>87842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67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98019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441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137583</xdr:rowOff>
    </xdr:from>
    <xdr:to>
      <xdr:col>15</xdr:col>
      <xdr:colOff>133350</xdr:colOff>
      <xdr:row>39</xdr:row>
      <xdr:rowOff>67733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77910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137583</xdr:rowOff>
    </xdr:from>
    <xdr:to>
      <xdr:col>11</xdr:col>
      <xdr:colOff>82550</xdr:colOff>
      <xdr:row>39</xdr:row>
      <xdr:rowOff>67733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77910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97367</xdr:rowOff>
    </xdr:from>
    <xdr:to>
      <xdr:col>7</xdr:col>
      <xdr:colOff>31750</xdr:colOff>
      <xdr:row>39</xdr:row>
      <xdr:rowOff>27517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37694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歳入の経常一般財源においては、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地方交付税</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が減となった一方で、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地方特例交付金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地方税、</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株式等譲渡所得割交付金、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地方消費税交付金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配当割交付金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が増となったことにより、総額としては増となった。一方、歳出の経常経費充当一般財源においては、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公債費、維持補修費が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一方で、物件費、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補助費等、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繰出金が増となったことにより、総額として増となった。歳入・歳出ともに増となったが、経常経費充当一般財源が上回ったため、前年度から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ポイントの増となった。事務事業の見直しをさらに進め、経常経費の削減を図る。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96203</xdr:rowOff>
    </xdr:from>
    <xdr:to>
      <xdr:col>23</xdr:col>
      <xdr:colOff>133350</xdr:colOff>
      <xdr:row>63</xdr:row>
      <xdr:rowOff>102235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897553"/>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162259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963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171132</xdr:rowOff>
    </xdr:from>
    <xdr:to>
      <xdr:col>19</xdr:col>
      <xdr:colOff>133350</xdr:colOff>
      <xdr:row>63</xdr:row>
      <xdr:rowOff>96203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801032"/>
          <a:ext cx="889000" cy="9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74947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104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56515</xdr:rowOff>
    </xdr:from>
    <xdr:to>
      <xdr:col>15</xdr:col>
      <xdr:colOff>82550</xdr:colOff>
      <xdr:row>62</xdr:row>
      <xdr:rowOff>171132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686415"/>
          <a:ext cx="889000" cy="11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155909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95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56515</xdr:rowOff>
    </xdr:from>
    <xdr:to>
      <xdr:col>11</xdr:col>
      <xdr:colOff>31750</xdr:colOff>
      <xdr:row>62</xdr:row>
      <xdr:rowOff>62547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686415"/>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110190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74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68915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104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51435</xdr:rowOff>
    </xdr:from>
    <xdr:to>
      <xdr:col>23</xdr:col>
      <xdr:colOff>184150</xdr:colOff>
      <xdr:row>63</xdr:row>
      <xdr:rowOff>153035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852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67962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697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45403</xdr:rowOff>
    </xdr:from>
    <xdr:to>
      <xdr:col>19</xdr:col>
      <xdr:colOff>184150</xdr:colOff>
      <xdr:row>63</xdr:row>
      <xdr:rowOff>147003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84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157180</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6156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120332</xdr:rowOff>
    </xdr:from>
    <xdr:to>
      <xdr:col>15</xdr:col>
      <xdr:colOff>133350</xdr:colOff>
      <xdr:row>63</xdr:row>
      <xdr:rowOff>50482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75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60659</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519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5715</xdr:rowOff>
    </xdr:from>
    <xdr:to>
      <xdr:col>11</xdr:col>
      <xdr:colOff>82550</xdr:colOff>
      <xdr:row>62</xdr:row>
      <xdr:rowOff>107315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6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117492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40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11747</xdr:rowOff>
    </xdr:from>
    <xdr:to>
      <xdr:col>7</xdr:col>
      <xdr:colOff>31750</xdr:colOff>
      <xdr:row>62</xdr:row>
      <xdr:rowOff>113347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64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123524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410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[145,426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の人件費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期末勤勉手当、一般職員給料、東京都市町村職員退職手当負担金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の増などにより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前年度比で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もシステム標準化関連費用、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プラスチックごみ再資源化事業経費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の増などにより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前年度比較</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増となったが、全国平均、東京都平均及び類似団体平均を下回った。今後も、適正な人員配置や事務事業評価に基づく事務事業の見直し等により、人件費・物件費等の適正化に努める。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150380</xdr:rowOff>
    </xdr:from>
    <xdr:to>
      <xdr:col>23</xdr:col>
      <xdr:colOff>133350</xdr:colOff>
      <xdr:row>81</xdr:row>
      <xdr:rowOff>12354</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866380"/>
          <a:ext cx="838200" cy="33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112265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28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135858</xdr:rowOff>
    </xdr:from>
    <xdr:to>
      <xdr:col>19</xdr:col>
      <xdr:colOff>133350</xdr:colOff>
      <xdr:row>80</xdr:row>
      <xdr:rowOff>150380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3851858"/>
          <a:ext cx="889000" cy="14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04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135858</xdr:rowOff>
    </xdr:from>
    <xdr:to>
      <xdr:col>15</xdr:col>
      <xdr:colOff>82550</xdr:colOff>
      <xdr:row>80</xdr:row>
      <xdr:rowOff>141308</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3851858"/>
          <a:ext cx="889000" cy="5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0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104420</xdr:rowOff>
    </xdr:from>
    <xdr:to>
      <xdr:col>11</xdr:col>
      <xdr:colOff>31750</xdr:colOff>
      <xdr:row>80</xdr:row>
      <xdr:rowOff>141308</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820420"/>
          <a:ext cx="889000" cy="3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29274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57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147440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6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133004</xdr:rowOff>
    </xdr:from>
    <xdr:to>
      <xdr:col>23</xdr:col>
      <xdr:colOff>184150</xdr:colOff>
      <xdr:row>81</xdr:row>
      <xdr:rowOff>63154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84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149531</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694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99580</xdr:rowOff>
    </xdr:from>
    <xdr:to>
      <xdr:col>19</xdr:col>
      <xdr:colOff>184150</xdr:colOff>
      <xdr:row>81</xdr:row>
      <xdr:rowOff>29730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81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39907</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584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85058</xdr:rowOff>
    </xdr:from>
    <xdr:to>
      <xdr:col>15</xdr:col>
      <xdr:colOff>133350</xdr:colOff>
      <xdr:row>81</xdr:row>
      <xdr:rowOff>15208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80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25385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569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90508</xdr:rowOff>
    </xdr:from>
    <xdr:to>
      <xdr:col>11</xdr:col>
      <xdr:colOff>82550</xdr:colOff>
      <xdr:row>81</xdr:row>
      <xdr:rowOff>20658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806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5435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892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53620</xdr:rowOff>
    </xdr:from>
    <xdr:to>
      <xdr:col>7</xdr:col>
      <xdr:colOff>31750</xdr:colOff>
      <xdr:row>80</xdr:row>
      <xdr:rowOff>155220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6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165397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5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人事院や東京都人事委員会の勧告を参考に、給与制度を見直すことによ り、国等と概ね均衡を保っている。今後も引き続き、国・東京都・類似団体 との均衡を図るとともに、本市の財政状況等を踏まえた適正な給与水準を維持する。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135164</xdr:rowOff>
    </xdr:from>
    <xdr:to>
      <xdr:col>81</xdr:col>
      <xdr:colOff>44450</xdr:colOff>
      <xdr:row>85</xdr:row>
      <xdr:rowOff>152400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708414"/>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27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134257</xdr:rowOff>
    </xdr:from>
    <xdr:to>
      <xdr:col>77</xdr:col>
      <xdr:colOff>44450</xdr:colOff>
      <xdr:row>85</xdr:row>
      <xdr:rowOff>152400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536057"/>
          <a:ext cx="88900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134257</xdr:rowOff>
    </xdr:from>
    <xdr:to>
      <xdr:col>72</xdr:col>
      <xdr:colOff>203200</xdr:colOff>
      <xdr:row>86</xdr:row>
      <xdr:rowOff>15421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536057"/>
          <a:ext cx="889000" cy="22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15421</xdr:rowOff>
    </xdr:from>
    <xdr:to>
      <xdr:col>68</xdr:col>
      <xdr:colOff>152400</xdr:colOff>
      <xdr:row>86</xdr:row>
      <xdr:rowOff>101600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760121"/>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56441</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62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83457</xdr:rowOff>
    </xdr:from>
    <xdr:to>
      <xdr:col>73</xdr:col>
      <xdr:colOff>44450</xdr:colOff>
      <xdr:row>85</xdr:row>
      <xdr:rowOff>13607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169834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57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136071</xdr:rowOff>
    </xdr:from>
    <xdr:to>
      <xdr:col>68</xdr:col>
      <xdr:colOff>203200</xdr:colOff>
      <xdr:row>86</xdr:row>
      <xdr:rowOff>66221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50998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の増となり、全国平均を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人、類似団体平均を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下回った。今後も民間委託の推進や事務事業の見直し等により、効率的な執行体制の構築に努める。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19368</xdr:rowOff>
    </xdr:from>
    <xdr:to>
      <xdr:col>81</xdr:col>
      <xdr:colOff>44450</xdr:colOff>
      <xdr:row>60</xdr:row>
      <xdr:rowOff>27411</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306368"/>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5292</xdr:rowOff>
    </xdr:from>
    <xdr:to>
      <xdr:col>77</xdr:col>
      <xdr:colOff>44450</xdr:colOff>
      <xdr:row>60</xdr:row>
      <xdr:rowOff>19368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292292"/>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94632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1270</xdr:rowOff>
    </xdr:from>
    <xdr:to>
      <xdr:col>72</xdr:col>
      <xdr:colOff>203200</xdr:colOff>
      <xdr:row>60</xdr:row>
      <xdr:rowOff>5292</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288270"/>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78546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36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1270</xdr:rowOff>
    </xdr:from>
    <xdr:to>
      <xdr:col>68</xdr:col>
      <xdr:colOff>152400</xdr:colOff>
      <xdr:row>60</xdr:row>
      <xdr:rowOff>11324</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3512800" y="10288270"/>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72513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46372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148061</xdr:rowOff>
    </xdr:from>
    <xdr:to>
      <xdr:col>81</xdr:col>
      <xdr:colOff>95250</xdr:colOff>
      <xdr:row>60</xdr:row>
      <xdr:rowOff>78211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26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164588</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10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140018</xdr:rowOff>
    </xdr:from>
    <xdr:to>
      <xdr:col>77</xdr:col>
      <xdr:colOff>95250</xdr:colOff>
      <xdr:row>60</xdr:row>
      <xdr:rowOff>70168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255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80345</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024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125942</xdr:rowOff>
    </xdr:from>
    <xdr:to>
      <xdr:col>73</xdr:col>
      <xdr:colOff>44450</xdr:colOff>
      <xdr:row>60</xdr:row>
      <xdr:rowOff>56092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2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66269</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01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121920</xdr:rowOff>
    </xdr:from>
    <xdr:to>
      <xdr:col>68</xdr:col>
      <xdr:colOff>203200</xdr:colOff>
      <xdr:row>60</xdr:row>
      <xdr:rowOff>52070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62247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00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131974</xdr:rowOff>
    </xdr:from>
    <xdr:to>
      <xdr:col>64</xdr:col>
      <xdr:colOff>152400</xdr:colOff>
      <xdr:row>60</xdr:row>
      <xdr:rowOff>62124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24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72301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01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イントの増となったが、全国平均及び類似団体平均を下回った。前年度から増となった要因としては、分子の控除額にあたる特定財源の減等による。今後も適債事業を見極めることにより、義務的経費である公債費を極力抑制するよう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22437</xdr:rowOff>
    </xdr:from>
    <xdr:to>
      <xdr:col>81</xdr:col>
      <xdr:colOff>44450</xdr:colOff>
      <xdr:row>40</xdr:row>
      <xdr:rowOff>62654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880437"/>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6350</xdr:rowOff>
    </xdr:from>
    <xdr:to>
      <xdr:col>77</xdr:col>
      <xdr:colOff>44450</xdr:colOff>
      <xdr:row>40</xdr:row>
      <xdr:rowOff>22437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86435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145627</xdr:rowOff>
    </xdr:from>
    <xdr:to>
      <xdr:col>72</xdr:col>
      <xdr:colOff>203200</xdr:colOff>
      <xdr:row>40</xdr:row>
      <xdr:rowOff>6350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83217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137583</xdr:rowOff>
    </xdr:from>
    <xdr:to>
      <xdr:col>68</xdr:col>
      <xdr:colOff>152400</xdr:colOff>
      <xdr:row>39</xdr:row>
      <xdr:rowOff>145627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82413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47431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11854</xdr:rowOff>
    </xdr:from>
    <xdr:to>
      <xdr:col>81</xdr:col>
      <xdr:colOff>95250</xdr:colOff>
      <xdr:row>40</xdr:row>
      <xdr:rowOff>113454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86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28381</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714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143087</xdr:rowOff>
    </xdr:from>
    <xdr:to>
      <xdr:col>77</xdr:col>
      <xdr:colOff>95250</xdr:colOff>
      <xdr:row>40</xdr:row>
      <xdr:rowOff>73237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82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83414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598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127000</xdr:rowOff>
    </xdr:from>
    <xdr:to>
      <xdr:col>73</xdr:col>
      <xdr:colOff>44450</xdr:colOff>
      <xdr:row>40</xdr:row>
      <xdr:rowOff>57150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94827</xdr:rowOff>
    </xdr:from>
    <xdr:to>
      <xdr:col>68</xdr:col>
      <xdr:colOff>203200</xdr:colOff>
      <xdr:row>40</xdr:row>
      <xdr:rowOff>24977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78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35154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55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86783</xdr:rowOff>
    </xdr:from>
    <xdr:to>
      <xdr:col>64</xdr:col>
      <xdr:colOff>152400</xdr:colOff>
      <xdr:row>40</xdr:row>
      <xdr:rowOff>16933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27110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り、全国平均、東京都平均及び類似団体平均を上回った。その要因としては、分子の控除額である充当可能特定財源の減等による。今後も適債事業を見極めることにより、義務的経費である公債費を極力抑制するよう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31266</xdr:rowOff>
    </xdr:from>
    <xdr:to>
      <xdr:col>81</xdr:col>
      <xdr:colOff>44450</xdr:colOff>
      <xdr:row>14</xdr:row>
      <xdr:rowOff>93315</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179800" y="2431566"/>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20925</xdr:rowOff>
    </xdr:from>
    <xdr:to>
      <xdr:col>77</xdr:col>
      <xdr:colOff>44450</xdr:colOff>
      <xdr:row>14</xdr:row>
      <xdr:rowOff>31266</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290800" y="2421225"/>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20925</xdr:rowOff>
    </xdr:from>
    <xdr:to>
      <xdr:col>72</xdr:col>
      <xdr:colOff>203200</xdr:colOff>
      <xdr:row>14</xdr:row>
      <xdr:rowOff>136979</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421225"/>
          <a:ext cx="889000" cy="116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86421</xdr:rowOff>
    </xdr:from>
    <xdr:to>
      <xdr:col>73</xdr:col>
      <xdr:colOff>44450</xdr:colOff>
      <xdr:row>14</xdr:row>
      <xdr:rowOff>16571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136979</xdr:rowOff>
    </xdr:from>
    <xdr:to>
      <xdr:col>68</xdr:col>
      <xdr:colOff>152400</xdr:colOff>
      <xdr:row>15</xdr:row>
      <xdr:rowOff>139035</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537279"/>
          <a:ext cx="889000" cy="173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162258</xdr:rowOff>
    </xdr:from>
    <xdr:to>
      <xdr:col>68</xdr:col>
      <xdr:colOff>203200</xdr:colOff>
      <xdr:row>14</xdr:row>
      <xdr:rowOff>92408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42515</xdr:rowOff>
    </xdr:from>
    <xdr:to>
      <xdr:col>81</xdr:col>
      <xdr:colOff>95250</xdr:colOff>
      <xdr:row>14</xdr:row>
      <xdr:rowOff>144115</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44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14592</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41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151916</xdr:rowOff>
    </xdr:from>
    <xdr:to>
      <xdr:col>77</xdr:col>
      <xdr:colOff>95250</xdr:colOff>
      <xdr:row>14</xdr:row>
      <xdr:rowOff>82066</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38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66843</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467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141575</xdr:rowOff>
    </xdr:from>
    <xdr:to>
      <xdr:col>73</xdr:col>
      <xdr:colOff>44450</xdr:colOff>
      <xdr:row>14</xdr:row>
      <xdr:rowOff>71725</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37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56502</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456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86179</xdr:rowOff>
    </xdr:from>
    <xdr:to>
      <xdr:col>68</xdr:col>
      <xdr:colOff>203200</xdr:colOff>
      <xdr:row>15</xdr:row>
      <xdr:rowOff>16329</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48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1106</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572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88235</xdr:rowOff>
    </xdr:from>
    <xdr:to>
      <xdr:col>64</xdr:col>
      <xdr:colOff>152400</xdr:colOff>
      <xdr:row>16</xdr:row>
      <xdr:rowOff>18385</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65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3162</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2746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93,916
91,866
17.97
43,786,697
42,760,937
995,945
20,133,182
18,519,939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期末勤勉手当、一般職給料、東京都市町村職員退職手当組合負担金の増などにより前年度から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全国平均は下回ったが、東京都平均及び類似団体平均を上回った。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今後も働き方改革を推進することによる適正な人員配置等の行政改革を進め、人件費の適正化に努める。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101854</xdr:rowOff>
    </xdr:from>
    <xdr:to>
      <xdr:col>24</xdr:col>
      <xdr:colOff>25400</xdr:colOff>
      <xdr:row>37</xdr:row>
      <xdr:rowOff>110998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4550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101854</xdr:rowOff>
    </xdr:from>
    <xdr:to>
      <xdr:col>19</xdr:col>
      <xdr:colOff>187325</xdr:colOff>
      <xdr:row>37</xdr:row>
      <xdr:rowOff>110998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44550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110998</xdr:rowOff>
    </xdr:from>
    <xdr:to>
      <xdr:col>15</xdr:col>
      <xdr:colOff>98425</xdr:colOff>
      <xdr:row>37</xdr:row>
      <xdr:rowOff>110998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454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110998</xdr:rowOff>
    </xdr:from>
    <xdr:to>
      <xdr:col>11</xdr:col>
      <xdr:colOff>9525</xdr:colOff>
      <xdr:row>37</xdr:row>
      <xdr:rowOff>161290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5464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117111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60198</xdr:rowOff>
    </xdr:from>
    <xdr:to>
      <xdr:col>24</xdr:col>
      <xdr:colOff>76200</xdr:colOff>
      <xdr:row>37</xdr:row>
      <xdr:rowOff>161798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32275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51054</xdr:rowOff>
    </xdr:from>
    <xdr:to>
      <xdr:col>20</xdr:col>
      <xdr:colOff>38100</xdr:colOff>
      <xdr:row>37</xdr:row>
      <xdr:rowOff>152654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137431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81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60198</xdr:rowOff>
    </xdr:from>
    <xdr:to>
      <xdr:col>15</xdr:col>
      <xdr:colOff>149225</xdr:colOff>
      <xdr:row>37</xdr:row>
      <xdr:rowOff>161798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146575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60198</xdr:rowOff>
    </xdr:from>
    <xdr:to>
      <xdr:col>11</xdr:col>
      <xdr:colOff>60325</xdr:colOff>
      <xdr:row>37</xdr:row>
      <xdr:rowOff>161798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146575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110490</xdr:rowOff>
    </xdr:from>
    <xdr:to>
      <xdr:col>6</xdr:col>
      <xdr:colOff>171450</xdr:colOff>
      <xdr:row>38</xdr:row>
      <xdr:rowOff>40640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25417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システム標準化関連費用、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プラスチックごみ再資源化事業経費の増などにより前年度から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り、全国平均、東京都平均及び類似団体平均を上回った。当市では、かねてからＰＦＩ方式による図書館及び文化センターの運営や、指定管理者制度の導入などを進めており、外部委託の推進により物件費は増加しているが、トータルコストとしては下が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98425</xdr:rowOff>
    </xdr:from>
    <xdr:to>
      <xdr:col>82</xdr:col>
      <xdr:colOff>107950</xdr:colOff>
      <xdr:row>20</xdr:row>
      <xdr:rowOff>146050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52742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136525</xdr:rowOff>
    </xdr:from>
    <xdr:to>
      <xdr:col>78</xdr:col>
      <xdr:colOff>69850</xdr:colOff>
      <xdr:row>20</xdr:row>
      <xdr:rowOff>98425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394075"/>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97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22225</xdr:rowOff>
    </xdr:from>
    <xdr:to>
      <xdr:col>73</xdr:col>
      <xdr:colOff>180975</xdr:colOff>
      <xdr:row>19</xdr:row>
      <xdr:rowOff>136525</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3108325"/>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127000</xdr:rowOff>
    </xdr:from>
    <xdr:to>
      <xdr:col>69</xdr:col>
      <xdr:colOff>92075</xdr:colOff>
      <xdr:row>18</xdr:row>
      <xdr:rowOff>22225</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304165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64152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46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95250</xdr:rowOff>
    </xdr:from>
    <xdr:to>
      <xdr:col>82</xdr:col>
      <xdr:colOff>158750</xdr:colOff>
      <xdr:row>21</xdr:row>
      <xdr:rowOff>25400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52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3827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43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47625</xdr:rowOff>
    </xdr:from>
    <xdr:to>
      <xdr:col>78</xdr:col>
      <xdr:colOff>120650</xdr:colOff>
      <xdr:row>20</xdr:row>
      <xdr:rowOff>149225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47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134002</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563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85725</xdr:rowOff>
    </xdr:from>
    <xdr:to>
      <xdr:col>74</xdr:col>
      <xdr:colOff>31750</xdr:colOff>
      <xdr:row>20</xdr:row>
      <xdr:rowOff>15875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34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652</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42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142875</xdr:rowOff>
    </xdr:from>
    <xdr:to>
      <xdr:col>69</xdr:col>
      <xdr:colOff>142875</xdr:colOff>
      <xdr:row>18</xdr:row>
      <xdr:rowOff>73025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057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57802</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143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76200</xdr:rowOff>
    </xdr:from>
    <xdr:to>
      <xdr:col>65</xdr:col>
      <xdr:colOff>53975</xdr:colOff>
      <xdr:row>18</xdr:row>
      <xdr:rowOff>6350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99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162577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07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民間保育所等運営委託料、児童手当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などにより前年度から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なり、全国平均、東京都平均及び類似団体平均を上回った。子育て世代である比較的若い年齢層の世帯が多いこと等から、今後も扶助費の経常経費は増が見込まれるが、施設及び施策の充実を図りつつ、特定財源の確保等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xdr:rowOff>
    </xdr:from>
    <xdr:to>
      <xdr:col>24</xdr:col>
      <xdr:colOff>25400</xdr:colOff>
      <xdr:row>58</xdr:row>
      <xdr:rowOff>41275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987800" y="995680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45102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474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107950</xdr:rowOff>
    </xdr:from>
    <xdr:to>
      <xdr:col>19</xdr:col>
      <xdr:colOff>187325</xdr:colOff>
      <xdr:row>58</xdr:row>
      <xdr:rowOff>12700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880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107950</xdr:rowOff>
    </xdr:from>
    <xdr:to>
      <xdr:col>15</xdr:col>
      <xdr:colOff>98425</xdr:colOff>
      <xdr:row>58</xdr:row>
      <xdr:rowOff>79375</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flipV="1">
          <a:off x="2209800" y="9880600"/>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79375</xdr:rowOff>
    </xdr:from>
    <xdr:to>
      <xdr:col>11</xdr:col>
      <xdr:colOff>9525</xdr:colOff>
      <xdr:row>58</xdr:row>
      <xdr:rowOff>146050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1002347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7002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2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45102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30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161925</xdr:rowOff>
    </xdr:from>
    <xdr:to>
      <xdr:col>24</xdr:col>
      <xdr:colOff>76200</xdr:colOff>
      <xdr:row>58</xdr:row>
      <xdr:rowOff>92075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93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134002</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906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133350</xdr:rowOff>
    </xdr:from>
    <xdr:to>
      <xdr:col>20</xdr:col>
      <xdr:colOff>38100</xdr:colOff>
      <xdr:row>58</xdr:row>
      <xdr:rowOff>63500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48277</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99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57150</xdr:rowOff>
    </xdr:from>
    <xdr:to>
      <xdr:col>15</xdr:col>
      <xdr:colOff>149225</xdr:colOff>
      <xdr:row>57</xdr:row>
      <xdr:rowOff>158750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143527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28575</xdr:rowOff>
    </xdr:from>
    <xdr:to>
      <xdr:col>11</xdr:col>
      <xdr:colOff>60325</xdr:colOff>
      <xdr:row>58</xdr:row>
      <xdr:rowOff>130175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97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114952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1005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95250</xdr:rowOff>
    </xdr:from>
    <xdr:to>
      <xdr:col>6</xdr:col>
      <xdr:colOff>171450</xdr:colOff>
      <xdr:row>59</xdr:row>
      <xdr:rowOff>25400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10177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1012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令和６年度は、維持補修費が、文化センター施設や物品用修繕料、公園施設用修繕料などの減により、経常経費が前年度を下回ったことにより、経常収支比率は前年度から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0.4</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ポイント減少し、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全国平均、東京都平均及び類似団体平均を下回った。要因としては、特別会計の運営が概ね健全であり、繰出金が抑えられていること等が挙げられるが、高齢化の進展に伴い、国民健康保険事業や介護保険などの繰出金の増が見込まれるため、保険税（料）の見直し等により、適正化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156718</xdr:rowOff>
    </xdr:from>
    <xdr:to>
      <xdr:col>82</xdr:col>
      <xdr:colOff>107950</xdr:colOff>
      <xdr:row>56</xdr:row>
      <xdr:rowOff>21844</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58646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18559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791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129286</xdr:rowOff>
    </xdr:from>
    <xdr:to>
      <xdr:col>78</xdr:col>
      <xdr:colOff>69850</xdr:colOff>
      <xdr:row>56</xdr:row>
      <xdr:rowOff>21844</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55903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142003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14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74422</xdr:rowOff>
    </xdr:from>
    <xdr:to>
      <xdr:col>73</xdr:col>
      <xdr:colOff>180975</xdr:colOff>
      <xdr:row>55</xdr:row>
      <xdr:rowOff>129286</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50417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114571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74422</xdr:rowOff>
    </xdr:from>
    <xdr:to>
      <xdr:col>69</xdr:col>
      <xdr:colOff>92075</xdr:colOff>
      <xdr:row>55</xdr:row>
      <xdr:rowOff>74422</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5041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50563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132859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105918</xdr:rowOff>
    </xdr:from>
    <xdr:to>
      <xdr:col>82</xdr:col>
      <xdr:colOff>158750</xdr:colOff>
      <xdr:row>56</xdr:row>
      <xdr:rowOff>36068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535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122445</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380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142494</xdr:rowOff>
    </xdr:from>
    <xdr:to>
      <xdr:col>78</xdr:col>
      <xdr:colOff>120650</xdr:colOff>
      <xdr:row>56</xdr:row>
      <xdr:rowOff>72644</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57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82821</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341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78486</xdr:rowOff>
    </xdr:from>
    <xdr:to>
      <xdr:col>74</xdr:col>
      <xdr:colOff>31750</xdr:colOff>
      <xdr:row>56</xdr:row>
      <xdr:rowOff>8636</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50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18813</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277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23622</xdr:rowOff>
    </xdr:from>
    <xdr:to>
      <xdr:col>69</xdr:col>
      <xdr:colOff>142875</xdr:colOff>
      <xdr:row>55</xdr:row>
      <xdr:rowOff>125222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453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135399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22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23622</xdr:rowOff>
    </xdr:from>
    <xdr:to>
      <xdr:col>65</xdr:col>
      <xdr:colOff>53975</xdr:colOff>
      <xdr:row>55</xdr:row>
      <xdr:rowOff>125222</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453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135399</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22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商工会補助金や子育てのための施設等利用給付の減などにより、経常経費は前年度を下回った一方で、</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国庫支出金や都支出金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の特定財源</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が減となったこと</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、経常収支比率は</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たが</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、全国平均、東京都平均及び類似団体平均を下回った。今後も各種団体への負担金及び補助金の適正化等に努める。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168148</xdr:rowOff>
    </xdr:from>
    <xdr:to>
      <xdr:col>82</xdr:col>
      <xdr:colOff>107950</xdr:colOff>
      <xdr:row>35</xdr:row>
      <xdr:rowOff>1270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599744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43705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15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168148</xdr:rowOff>
    </xdr:from>
    <xdr:to>
      <xdr:col>78</xdr:col>
      <xdr:colOff>69850</xdr:colOff>
      <xdr:row>35</xdr:row>
      <xdr:rowOff>37846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599744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158005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3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37846</xdr:rowOff>
    </xdr:from>
    <xdr:to>
      <xdr:col>73</xdr:col>
      <xdr:colOff>180975</xdr:colOff>
      <xdr:row>35</xdr:row>
      <xdr:rowOff>37846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0385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154432</xdr:rowOff>
    </xdr:from>
    <xdr:to>
      <xdr:col>69</xdr:col>
      <xdr:colOff>92075</xdr:colOff>
      <xdr:row>35</xdr:row>
      <xdr:rowOff>37846</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598373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18559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121920</xdr:rowOff>
    </xdr:from>
    <xdr:to>
      <xdr:col>82</xdr:col>
      <xdr:colOff>158750</xdr:colOff>
      <xdr:row>35</xdr:row>
      <xdr:rowOff>52070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30497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117348</xdr:rowOff>
    </xdr:from>
    <xdr:to>
      <xdr:col>78</xdr:col>
      <xdr:colOff>120650</xdr:colOff>
      <xdr:row>35</xdr:row>
      <xdr:rowOff>47498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594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57675</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5715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158496</xdr:rowOff>
    </xdr:from>
    <xdr:to>
      <xdr:col>74</xdr:col>
      <xdr:colOff>31750</xdr:colOff>
      <xdr:row>35</xdr:row>
      <xdr:rowOff>88646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98823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158496</xdr:rowOff>
    </xdr:from>
    <xdr:to>
      <xdr:col>69</xdr:col>
      <xdr:colOff>142875</xdr:colOff>
      <xdr:row>35</xdr:row>
      <xdr:rowOff>88646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98823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103632</xdr:rowOff>
    </xdr:from>
    <xdr:to>
      <xdr:col>65</xdr:col>
      <xdr:colOff>53975</xdr:colOff>
      <xdr:row>35</xdr:row>
      <xdr:rowOff>33782</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593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43959</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5701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健全な財政運営へのガイドラインを遵守した財政運営に努めてお り、類似団体の数値を下回る健全な水準を維持している。今後も 引き続き市債借入の抑制など将来負担の軽減を図り、健全な財政運営に努める。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165100</xdr:rowOff>
    </xdr:from>
    <xdr:to>
      <xdr:col>24</xdr:col>
      <xdr:colOff>25400</xdr:colOff>
      <xdr:row>75</xdr:row>
      <xdr:rowOff>39370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8524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39370</xdr:rowOff>
    </xdr:from>
    <xdr:to>
      <xdr:col>19</xdr:col>
      <xdr:colOff>187325</xdr:colOff>
      <xdr:row>75</xdr:row>
      <xdr:rowOff>54610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28981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54610</xdr:rowOff>
    </xdr:from>
    <xdr:to>
      <xdr:col>15</xdr:col>
      <xdr:colOff>98425</xdr:colOff>
      <xdr:row>75</xdr:row>
      <xdr:rowOff>69850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29133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69850</xdr:rowOff>
    </xdr:from>
    <xdr:to>
      <xdr:col>11</xdr:col>
      <xdr:colOff>9525</xdr:colOff>
      <xdr:row>75</xdr:row>
      <xdr:rowOff>85090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2928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114300</xdr:rowOff>
    </xdr:from>
    <xdr:to>
      <xdr:col>24</xdr:col>
      <xdr:colOff>76200</xdr:colOff>
      <xdr:row>75</xdr:row>
      <xdr:rowOff>44450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130827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160020</xdr:rowOff>
    </xdr:from>
    <xdr:to>
      <xdr:col>20</xdr:col>
      <xdr:colOff>38100</xdr:colOff>
      <xdr:row>75</xdr:row>
      <xdr:rowOff>90170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84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100347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616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3810</xdr:rowOff>
    </xdr:from>
    <xdr:to>
      <xdr:col>15</xdr:col>
      <xdr:colOff>149225</xdr:colOff>
      <xdr:row>75</xdr:row>
      <xdr:rowOff>105410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115587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19050</xdr:rowOff>
    </xdr:from>
    <xdr:to>
      <xdr:col>11</xdr:col>
      <xdr:colOff>60325</xdr:colOff>
      <xdr:row>75</xdr:row>
      <xdr:rowOff>120650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34290</xdr:rowOff>
    </xdr:from>
    <xdr:to>
      <xdr:col>6</xdr:col>
      <xdr:colOff>171450</xdr:colOff>
      <xdr:row>75</xdr:row>
      <xdr:rowOff>135890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146067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66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年度は、物件費等が増となったことにより、前年度から１．８ポイントの増となった。今後も施策を充実させつつ、財政を圧迫しないような運営に努める。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85852</xdr:rowOff>
    </xdr:from>
    <xdr:to>
      <xdr:col>82</xdr:col>
      <xdr:colOff>107950</xdr:colOff>
      <xdr:row>76</xdr:row>
      <xdr:rowOff>117856</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11605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3556</xdr:rowOff>
    </xdr:from>
    <xdr:to>
      <xdr:col>78</xdr:col>
      <xdr:colOff>69850</xdr:colOff>
      <xdr:row>76</xdr:row>
      <xdr:rowOff>85852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03375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78994</xdr:rowOff>
    </xdr:from>
    <xdr:to>
      <xdr:col>73</xdr:col>
      <xdr:colOff>180975</xdr:colOff>
      <xdr:row>76</xdr:row>
      <xdr:rowOff>3556</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937744"/>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74422</xdr:rowOff>
    </xdr:from>
    <xdr:to>
      <xdr:col>69</xdr:col>
      <xdr:colOff>92075</xdr:colOff>
      <xdr:row>75</xdr:row>
      <xdr:rowOff>78994</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3004800" y="129331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146575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005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67056</xdr:rowOff>
    </xdr:from>
    <xdr:to>
      <xdr:col>82</xdr:col>
      <xdr:colOff>158750</xdr:colOff>
      <xdr:row>76</xdr:row>
      <xdr:rowOff>168656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09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39133</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06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35052</xdr:rowOff>
    </xdr:from>
    <xdr:to>
      <xdr:col>78</xdr:col>
      <xdr:colOff>120650</xdr:colOff>
      <xdr:row>76</xdr:row>
      <xdr:rowOff>136652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06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121429</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151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124206</xdr:rowOff>
    </xdr:from>
    <xdr:to>
      <xdr:col>74</xdr:col>
      <xdr:colOff>31750</xdr:colOff>
      <xdr:row>76</xdr:row>
      <xdr:rowOff>54356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39133</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06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28194</xdr:rowOff>
    </xdr:from>
    <xdr:to>
      <xdr:col>69</xdr:col>
      <xdr:colOff>142875</xdr:colOff>
      <xdr:row>75</xdr:row>
      <xdr:rowOff>129794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88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114571</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973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23622</xdr:rowOff>
    </xdr:from>
    <xdr:to>
      <xdr:col>65</xdr:col>
      <xdr:colOff>53975</xdr:colOff>
      <xdr:row>75</xdr:row>
      <xdr:rowOff>125222</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2882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135399</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265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129984</xdr:rowOff>
    </xdr:from>
    <xdr:to>
      <xdr:col>29</xdr:col>
      <xdr:colOff>127000</xdr:colOff>
      <xdr:row>20</xdr:row>
      <xdr:rowOff>7544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435159"/>
          <a:ext cx="647700" cy="490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122420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84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7544</xdr:rowOff>
    </xdr:from>
    <xdr:to>
      <xdr:col>26</xdr:col>
      <xdr:colOff>50800</xdr:colOff>
      <xdr:row>20</xdr:row>
      <xdr:rowOff>31763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484169"/>
          <a:ext cx="698500" cy="242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119435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1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31763</xdr:rowOff>
    </xdr:from>
    <xdr:to>
      <xdr:col>22</xdr:col>
      <xdr:colOff>114300</xdr:colOff>
      <xdr:row>20</xdr:row>
      <xdr:rowOff>41415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508388"/>
          <a:ext cx="698500" cy="96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149369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1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27419</xdr:rowOff>
    </xdr:from>
    <xdr:to>
      <xdr:col>18</xdr:col>
      <xdr:colOff>177800</xdr:colOff>
      <xdr:row>20</xdr:row>
      <xdr:rowOff>41415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504044"/>
          <a:ext cx="698500" cy="139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151591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13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170222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3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79184</xdr:rowOff>
    </xdr:from>
    <xdr:to>
      <xdr:col>29</xdr:col>
      <xdr:colOff>177800</xdr:colOff>
      <xdr:row>20</xdr:row>
      <xdr:rowOff>9334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843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51261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56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128194</xdr:rowOff>
    </xdr:from>
    <xdr:to>
      <xdr:col>26</xdr:col>
      <xdr:colOff>101600</xdr:colOff>
      <xdr:row>20</xdr:row>
      <xdr:rowOff>58344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4333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43121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519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152413</xdr:rowOff>
    </xdr:from>
    <xdr:to>
      <xdr:col>22</xdr:col>
      <xdr:colOff>165100</xdr:colOff>
      <xdr:row>20</xdr:row>
      <xdr:rowOff>82563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575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67340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4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162065</xdr:rowOff>
    </xdr:from>
    <xdr:to>
      <xdr:col>19</xdr:col>
      <xdr:colOff>38100</xdr:colOff>
      <xdr:row>20</xdr:row>
      <xdr:rowOff>92215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672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76992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5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148069</xdr:rowOff>
    </xdr:from>
    <xdr:to>
      <xdr:col>15</xdr:col>
      <xdr:colOff>101600</xdr:colOff>
      <xdr:row>20</xdr:row>
      <xdr:rowOff>78219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532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62996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39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11949</xdr:rowOff>
    </xdr:from>
    <xdr:to>
      <xdr:col>29</xdr:col>
      <xdr:colOff>127000</xdr:colOff>
      <xdr:row>36</xdr:row>
      <xdr:rowOff>75663</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965199"/>
          <a:ext cx="647700" cy="63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7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75663</xdr:rowOff>
    </xdr:from>
    <xdr:to>
      <xdr:col>26</xdr:col>
      <xdr:colOff>50800</xdr:colOff>
      <xdr:row>36</xdr:row>
      <xdr:rowOff>104597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7028913"/>
          <a:ext cx="698500" cy="289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04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104597</xdr:rowOff>
    </xdr:from>
    <xdr:to>
      <xdr:col>22</xdr:col>
      <xdr:colOff>114300</xdr:colOff>
      <xdr:row>36</xdr:row>
      <xdr:rowOff>122069</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057847"/>
          <a:ext cx="698500" cy="174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9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122069</xdr:rowOff>
    </xdr:from>
    <xdr:to>
      <xdr:col>18</xdr:col>
      <xdr:colOff>177800</xdr:colOff>
      <xdr:row>36</xdr:row>
      <xdr:rowOff>132976</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075319"/>
          <a:ext cx="698500" cy="109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7645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304049</xdr:rowOff>
    </xdr:from>
    <xdr:to>
      <xdr:col>29</xdr:col>
      <xdr:colOff>177800</xdr:colOff>
      <xdr:row>36</xdr:row>
      <xdr:rowOff>62749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143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276126</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886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24863</xdr:rowOff>
    </xdr:from>
    <xdr:to>
      <xdr:col>26</xdr:col>
      <xdr:colOff>101600</xdr:colOff>
      <xdr:row>36</xdr:row>
      <xdr:rowOff>126463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978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111240</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064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53797</xdr:rowOff>
    </xdr:from>
    <xdr:to>
      <xdr:col>22</xdr:col>
      <xdr:colOff>165100</xdr:colOff>
      <xdr:row>36</xdr:row>
      <xdr:rowOff>155397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0070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140174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093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71269</xdr:rowOff>
    </xdr:from>
    <xdr:to>
      <xdr:col>19</xdr:col>
      <xdr:colOff>38100</xdr:colOff>
      <xdr:row>37</xdr:row>
      <xdr:rowOff>1419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024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157646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110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82176</xdr:rowOff>
    </xdr:from>
    <xdr:to>
      <xdr:col>15</xdr:col>
      <xdr:colOff>101600</xdr:colOff>
      <xdr:row>37</xdr:row>
      <xdr:rowOff>12326</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0354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168553</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121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93,916
91,866
17.97
43,786,697
42,760,937
995,945
20,133,182
18,519,939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51722</xdr:rowOff>
    </xdr:from>
    <xdr:to>
      <xdr:col>24</xdr:col>
      <xdr:colOff>63500</xdr:colOff>
      <xdr:row>37</xdr:row>
      <xdr:rowOff>107435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95372"/>
          <a:ext cx="838200" cy="55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57109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57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107435</xdr:rowOff>
    </xdr:from>
    <xdr:to>
      <xdr:col>19</xdr:col>
      <xdr:colOff>177800</xdr:colOff>
      <xdr:row>37</xdr:row>
      <xdr:rowOff>117297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51085"/>
          <a:ext cx="889000" cy="9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76627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77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117297</xdr:rowOff>
    </xdr:from>
    <xdr:to>
      <xdr:col>15</xdr:col>
      <xdr:colOff>50800</xdr:colOff>
      <xdr:row>37</xdr:row>
      <xdr:rowOff>128090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60947"/>
          <a:ext cx="889000" cy="10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95731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9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107467</xdr:rowOff>
    </xdr:from>
    <xdr:to>
      <xdr:col>10</xdr:col>
      <xdr:colOff>114300</xdr:colOff>
      <xdr:row>37</xdr:row>
      <xdr:rowOff>128090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451117"/>
          <a:ext cx="889000" cy="20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100483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0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128421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9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922</xdr:rowOff>
    </xdr:from>
    <xdr:to>
      <xdr:col>24</xdr:col>
      <xdr:colOff>114300</xdr:colOff>
      <xdr:row>37</xdr:row>
      <xdr:rowOff>102522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4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150799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2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56635</xdr:rowOff>
    </xdr:from>
    <xdr:to>
      <xdr:col>20</xdr:col>
      <xdr:colOff>38100</xdr:colOff>
      <xdr:row>37</xdr:row>
      <xdr:rowOff>158235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0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149362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93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66497</xdr:rowOff>
    </xdr:from>
    <xdr:to>
      <xdr:col>15</xdr:col>
      <xdr:colOff>101600</xdr:colOff>
      <xdr:row>37</xdr:row>
      <xdr:rowOff>168097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1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159224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02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77290</xdr:rowOff>
    </xdr:from>
    <xdr:to>
      <xdr:col>10</xdr:col>
      <xdr:colOff>165100</xdr:colOff>
      <xdr:row>38</xdr:row>
      <xdr:rowOff>7440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2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170018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1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56667</xdr:rowOff>
    </xdr:from>
    <xdr:to>
      <xdr:col>6</xdr:col>
      <xdr:colOff>38100</xdr:colOff>
      <xdr:row>37</xdr:row>
      <xdr:rowOff>158267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0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149394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93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4894</xdr:rowOff>
    </xdr:from>
    <xdr:to>
      <xdr:col>24</xdr:col>
      <xdr:colOff>63500</xdr:colOff>
      <xdr:row>58</xdr:row>
      <xdr:rowOff>27904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48994"/>
          <a:ext cx="838200" cy="2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904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27904</xdr:rowOff>
    </xdr:from>
    <xdr:to>
      <xdr:col>19</xdr:col>
      <xdr:colOff>177800</xdr:colOff>
      <xdr:row>58</xdr:row>
      <xdr:rowOff>35125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908300" y="9972004"/>
          <a:ext cx="889000" cy="7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93345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1003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26543</xdr:rowOff>
    </xdr:from>
    <xdr:to>
      <xdr:col>15</xdr:col>
      <xdr:colOff>50800</xdr:colOff>
      <xdr:row>58</xdr:row>
      <xdr:rowOff>35125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019300" y="9970643"/>
          <a:ext cx="889000" cy="8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1002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26543</xdr:rowOff>
    </xdr:from>
    <xdr:to>
      <xdr:col>10</xdr:col>
      <xdr:colOff>114300</xdr:colOff>
      <xdr:row>58</xdr:row>
      <xdr:rowOff>66303</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9970643"/>
          <a:ext cx="889000" cy="39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97245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1004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118680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1006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125544</xdr:rowOff>
    </xdr:from>
    <xdr:to>
      <xdr:col>24</xdr:col>
      <xdr:colOff>114300</xdr:colOff>
      <xdr:row>58</xdr:row>
      <xdr:rowOff>55694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89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84921</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686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148554</xdr:rowOff>
    </xdr:from>
    <xdr:to>
      <xdr:col>20</xdr:col>
      <xdr:colOff>38100</xdr:colOff>
      <xdr:row>58</xdr:row>
      <xdr:rowOff>78704</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2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95231</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969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155775</xdr:rowOff>
    </xdr:from>
    <xdr:to>
      <xdr:col>15</xdr:col>
      <xdr:colOff>101600</xdr:colOff>
      <xdr:row>58</xdr:row>
      <xdr:rowOff>85925</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2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102452</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9703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147193</xdr:rowOff>
    </xdr:from>
    <xdr:to>
      <xdr:col>10</xdr:col>
      <xdr:colOff>165100</xdr:colOff>
      <xdr:row>58</xdr:row>
      <xdr:rowOff>77343</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19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93870</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9695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15503</xdr:rowOff>
    </xdr:from>
    <xdr:to>
      <xdr:col>6</xdr:col>
      <xdr:colOff>38100</xdr:colOff>
      <xdr:row>58</xdr:row>
      <xdr:rowOff>117103</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59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133630</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973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130784</xdr:rowOff>
    </xdr:from>
    <xdr:to>
      <xdr:col>24</xdr:col>
      <xdr:colOff>63500</xdr:colOff>
      <xdr:row>78</xdr:row>
      <xdr:rowOff>146329</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3797300" y="13503884"/>
          <a:ext cx="8382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130784</xdr:rowOff>
    </xdr:from>
    <xdr:to>
      <xdr:col>19</xdr:col>
      <xdr:colOff>177800</xdr:colOff>
      <xdr:row>78</xdr:row>
      <xdr:rowOff>145111</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503884"/>
          <a:ext cx="889000" cy="14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145111</xdr:rowOff>
    </xdr:from>
    <xdr:to>
      <xdr:col>15</xdr:col>
      <xdr:colOff>50800</xdr:colOff>
      <xdr:row>78</xdr:row>
      <xdr:rowOff>163094</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2019300" y="13518211"/>
          <a:ext cx="889000" cy="1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156654</xdr:rowOff>
    </xdr:from>
    <xdr:to>
      <xdr:col>10</xdr:col>
      <xdr:colOff>114300</xdr:colOff>
      <xdr:row>78</xdr:row>
      <xdr:rowOff>163094</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1130300" y="13529754"/>
          <a:ext cx="889000" cy="6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95529</xdr:rowOff>
    </xdr:from>
    <xdr:to>
      <xdr:col>24</xdr:col>
      <xdr:colOff>114300</xdr:colOff>
      <xdr:row>79</xdr:row>
      <xdr:rowOff>25679</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46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10456</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83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79984</xdr:rowOff>
    </xdr:from>
    <xdr:to>
      <xdr:col>20</xdr:col>
      <xdr:colOff>38100</xdr:colOff>
      <xdr:row>79</xdr:row>
      <xdr:rowOff>10134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45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1261</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545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94311</xdr:rowOff>
    </xdr:from>
    <xdr:to>
      <xdr:col>15</xdr:col>
      <xdr:colOff>101600</xdr:colOff>
      <xdr:row>79</xdr:row>
      <xdr:rowOff>24461</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6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15588</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60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112294</xdr:rowOff>
    </xdr:from>
    <xdr:to>
      <xdr:col>10</xdr:col>
      <xdr:colOff>165100</xdr:colOff>
      <xdr:row>79</xdr:row>
      <xdr:rowOff>42444</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8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33571</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7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105854</xdr:rowOff>
    </xdr:from>
    <xdr:to>
      <xdr:col>6</xdr:col>
      <xdr:colOff>38100</xdr:colOff>
      <xdr:row>79</xdr:row>
      <xdr:rowOff>36004</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47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27131</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571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2932</xdr:rowOff>
    </xdr:from>
    <xdr:to>
      <xdr:col>24</xdr:col>
      <xdr:colOff>63500</xdr:colOff>
      <xdr:row>96</xdr:row>
      <xdr:rowOff>122293</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462132"/>
          <a:ext cx="838200" cy="119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84788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543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122293</xdr:rowOff>
    </xdr:from>
    <xdr:to>
      <xdr:col>19</xdr:col>
      <xdr:colOff>177800</xdr:colOff>
      <xdr:row>97</xdr:row>
      <xdr:rowOff>58558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581493"/>
          <a:ext cx="889000" cy="10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76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83018</xdr:rowOff>
    </xdr:from>
    <xdr:to>
      <xdr:col>15</xdr:col>
      <xdr:colOff>50800</xdr:colOff>
      <xdr:row>97</xdr:row>
      <xdr:rowOff>58558</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542218"/>
          <a:ext cx="889000" cy="1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52021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854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83018</xdr:rowOff>
    </xdr:from>
    <xdr:to>
      <xdr:col>10</xdr:col>
      <xdr:colOff>114300</xdr:colOff>
      <xdr:row>97</xdr:row>
      <xdr:rowOff>163649</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542218"/>
          <a:ext cx="889000" cy="252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86082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716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25917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999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123582</xdr:rowOff>
    </xdr:from>
    <xdr:to>
      <xdr:col>24</xdr:col>
      <xdr:colOff>114300</xdr:colOff>
      <xdr:row>96</xdr:row>
      <xdr:rowOff>53732</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411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146459</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262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71493</xdr:rowOff>
    </xdr:from>
    <xdr:to>
      <xdr:col>20</xdr:col>
      <xdr:colOff>38100</xdr:colOff>
      <xdr:row>97</xdr:row>
      <xdr:rowOff>1643</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53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18170</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305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7758</xdr:rowOff>
    </xdr:from>
    <xdr:to>
      <xdr:col>15</xdr:col>
      <xdr:colOff>101600</xdr:colOff>
      <xdr:row>97</xdr:row>
      <xdr:rowOff>109358</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63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125885</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413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32218</xdr:rowOff>
    </xdr:from>
    <xdr:to>
      <xdr:col>10</xdr:col>
      <xdr:colOff>165100</xdr:colOff>
      <xdr:row>96</xdr:row>
      <xdr:rowOff>133818</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49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150345</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266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112849</xdr:rowOff>
    </xdr:from>
    <xdr:to>
      <xdr:col>6</xdr:col>
      <xdr:colOff>38100</xdr:colOff>
      <xdr:row>98</xdr:row>
      <xdr:rowOff>42999</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743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59526</xdr:rowOff>
    </xdr:from>
    <xdr:ext cx="599010"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30795" y="16518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36944</xdr:rowOff>
    </xdr:from>
    <xdr:to>
      <xdr:col>55</xdr:col>
      <xdr:colOff>0</xdr:colOff>
      <xdr:row>37</xdr:row>
      <xdr:rowOff>93454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380594"/>
          <a:ext cx="838200" cy="5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108630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09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36944</xdr:rowOff>
    </xdr:from>
    <xdr:to>
      <xdr:col>50</xdr:col>
      <xdr:colOff>114300</xdr:colOff>
      <xdr:row>37</xdr:row>
      <xdr:rowOff>48374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638059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31028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03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48374</xdr:rowOff>
    </xdr:from>
    <xdr:to>
      <xdr:col>45</xdr:col>
      <xdr:colOff>177800</xdr:colOff>
      <xdr:row>37</xdr:row>
      <xdr:rowOff>97371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392024"/>
          <a:ext cx="889000" cy="48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20307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11707</xdr:rowOff>
    </xdr:from>
    <xdr:to>
      <xdr:col>41</xdr:col>
      <xdr:colOff>50800</xdr:colOff>
      <xdr:row>37</xdr:row>
      <xdr:rowOff>97371</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669557"/>
          <a:ext cx="889000" cy="77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60068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134180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42654</xdr:rowOff>
    </xdr:from>
    <xdr:to>
      <xdr:col>55</xdr:col>
      <xdr:colOff>50800</xdr:colOff>
      <xdr:row>37</xdr:row>
      <xdr:rowOff>144254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386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21081</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364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157594</xdr:rowOff>
    </xdr:from>
    <xdr:to>
      <xdr:col>50</xdr:col>
      <xdr:colOff>165100</xdr:colOff>
      <xdr:row>37</xdr:row>
      <xdr:rowOff>87744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32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78871</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422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169024</xdr:rowOff>
    </xdr:from>
    <xdr:to>
      <xdr:col>46</xdr:col>
      <xdr:colOff>38100</xdr:colOff>
      <xdr:row>37</xdr:row>
      <xdr:rowOff>99174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34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90301</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433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46571</xdr:rowOff>
    </xdr:from>
    <xdr:to>
      <xdr:col>41</xdr:col>
      <xdr:colOff>101600</xdr:colOff>
      <xdr:row>37</xdr:row>
      <xdr:rowOff>148171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39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139298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482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132357</xdr:rowOff>
    </xdr:from>
    <xdr:to>
      <xdr:col>36</xdr:col>
      <xdr:colOff>165100</xdr:colOff>
      <xdr:row>33</xdr:row>
      <xdr:rowOff>62507</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61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53634</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711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26467</xdr:rowOff>
    </xdr:from>
    <xdr:to>
      <xdr:col>55</xdr:col>
      <xdr:colOff>0</xdr:colOff>
      <xdr:row>55</xdr:row>
      <xdr:rowOff>96418</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9639300" y="9456217"/>
          <a:ext cx="838200" cy="69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162163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591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96418</xdr:rowOff>
    </xdr:from>
    <xdr:to>
      <xdr:col>50</xdr:col>
      <xdr:colOff>114300</xdr:colOff>
      <xdr:row>57</xdr:row>
      <xdr:rowOff>10182</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526168"/>
          <a:ext cx="889000" cy="256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154608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75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10182</xdr:rowOff>
    </xdr:from>
    <xdr:to>
      <xdr:col>45</xdr:col>
      <xdr:colOff>177800</xdr:colOff>
      <xdr:row>57</xdr:row>
      <xdr:rowOff>34522</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861300" y="9782832"/>
          <a:ext cx="889000" cy="2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5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58885</xdr:rowOff>
    </xdr:from>
    <xdr:to>
      <xdr:col>41</xdr:col>
      <xdr:colOff>50800</xdr:colOff>
      <xdr:row>57</xdr:row>
      <xdr:rowOff>34522</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488635"/>
          <a:ext cx="889000" cy="318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3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160041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76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147117</xdr:rowOff>
    </xdr:from>
    <xdr:to>
      <xdr:col>55</xdr:col>
      <xdr:colOff>50800</xdr:colOff>
      <xdr:row>55</xdr:row>
      <xdr:rowOff>77267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405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169994</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256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45618</xdr:rowOff>
    </xdr:from>
    <xdr:to>
      <xdr:col>50</xdr:col>
      <xdr:colOff>165100</xdr:colOff>
      <xdr:row>55</xdr:row>
      <xdr:rowOff>147218</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475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163745</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250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130832</xdr:rowOff>
    </xdr:from>
    <xdr:to>
      <xdr:col>46</xdr:col>
      <xdr:colOff>38100</xdr:colOff>
      <xdr:row>57</xdr:row>
      <xdr:rowOff>60982</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732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52109</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82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155172</xdr:rowOff>
    </xdr:from>
    <xdr:to>
      <xdr:col>41</xdr:col>
      <xdr:colOff>101600</xdr:colOff>
      <xdr:row>57</xdr:row>
      <xdr:rowOff>85322</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75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76449</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849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8085</xdr:rowOff>
    </xdr:from>
    <xdr:to>
      <xdr:col>36</xdr:col>
      <xdr:colOff>165100</xdr:colOff>
      <xdr:row>55</xdr:row>
      <xdr:rowOff>109685</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43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126212</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213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6503</xdr:rowOff>
    </xdr:from>
    <xdr:to>
      <xdr:col>55</xdr:col>
      <xdr:colOff>0</xdr:colOff>
      <xdr:row>75</xdr:row>
      <xdr:rowOff>121717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2865253"/>
          <a:ext cx="838200" cy="11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51325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252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121717</xdr:rowOff>
    </xdr:from>
    <xdr:to>
      <xdr:col>50</xdr:col>
      <xdr:colOff>114300</xdr:colOff>
      <xdr:row>77</xdr:row>
      <xdr:rowOff>64909</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2980467"/>
          <a:ext cx="889000" cy="286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41152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414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64909</xdr:rowOff>
    </xdr:from>
    <xdr:to>
      <xdr:col>45</xdr:col>
      <xdr:colOff>177800</xdr:colOff>
      <xdr:row>77</xdr:row>
      <xdr:rowOff>115506</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7861300" y="13266559"/>
          <a:ext cx="889000" cy="50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64812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43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129146</xdr:rowOff>
    </xdr:from>
    <xdr:to>
      <xdr:col>41</xdr:col>
      <xdr:colOff>50800</xdr:colOff>
      <xdr:row>77</xdr:row>
      <xdr:rowOff>115506</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2816446"/>
          <a:ext cx="889000" cy="500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42715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41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51249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42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127153</xdr:rowOff>
    </xdr:from>
    <xdr:to>
      <xdr:col>55</xdr:col>
      <xdr:colOff>50800</xdr:colOff>
      <xdr:row>75</xdr:row>
      <xdr:rowOff>57303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2814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150030</xdr:rowOff>
    </xdr:from>
    <xdr:ext cx="534377"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2665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70917</xdr:rowOff>
    </xdr:from>
    <xdr:to>
      <xdr:col>50</xdr:col>
      <xdr:colOff>165100</xdr:colOff>
      <xdr:row>76</xdr:row>
      <xdr:rowOff>1067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2929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17594</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372111" y="1270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14109</xdr:rowOff>
    </xdr:from>
    <xdr:to>
      <xdr:col>46</xdr:col>
      <xdr:colOff>38100</xdr:colOff>
      <xdr:row>77</xdr:row>
      <xdr:rowOff>115709</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21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132236</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483111" y="1299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64706</xdr:rowOff>
    </xdr:from>
    <xdr:to>
      <xdr:col>41</xdr:col>
      <xdr:colOff>101600</xdr:colOff>
      <xdr:row>77</xdr:row>
      <xdr:rowOff>166306</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26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11383</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594111" y="13041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78346</xdr:rowOff>
    </xdr:from>
    <xdr:to>
      <xdr:col>36</xdr:col>
      <xdr:colOff>165100</xdr:colOff>
      <xdr:row>75</xdr:row>
      <xdr:rowOff>8496</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276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25023</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2540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72734</xdr:rowOff>
    </xdr:from>
    <xdr:to>
      <xdr:col>55</xdr:col>
      <xdr:colOff>0</xdr:colOff>
      <xdr:row>98</xdr:row>
      <xdr:rowOff>104026</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9639300" y="16874834"/>
          <a:ext cx="838200" cy="31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162222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449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72734</xdr:rowOff>
    </xdr:from>
    <xdr:to>
      <xdr:col>50</xdr:col>
      <xdr:colOff>114300</xdr:colOff>
      <xdr:row>98</xdr:row>
      <xdr:rowOff>119075</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8750300" y="16874834"/>
          <a:ext cx="889000" cy="46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4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109792</xdr:rowOff>
    </xdr:from>
    <xdr:to>
      <xdr:col>45</xdr:col>
      <xdr:colOff>177800</xdr:colOff>
      <xdr:row>98</xdr:row>
      <xdr:rowOff>119075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7861300" y="16911892"/>
          <a:ext cx="889000" cy="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40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45416</xdr:rowOff>
    </xdr:from>
    <xdr:to>
      <xdr:col>41</xdr:col>
      <xdr:colOff>50800</xdr:colOff>
      <xdr:row>98</xdr:row>
      <xdr:rowOff>109792</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847516"/>
          <a:ext cx="889000" cy="64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118560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53226</xdr:rowOff>
    </xdr:from>
    <xdr:to>
      <xdr:col>55</xdr:col>
      <xdr:colOff>50800</xdr:colOff>
      <xdr:row>98</xdr:row>
      <xdr:rowOff>154826</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85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139603</xdr:rowOff>
    </xdr:from>
    <xdr:ext cx="469744"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77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21934</xdr:rowOff>
    </xdr:from>
    <xdr:to>
      <xdr:col>50</xdr:col>
      <xdr:colOff>165100</xdr:colOff>
      <xdr:row>98</xdr:row>
      <xdr:rowOff>123534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824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114661</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91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68275</xdr:rowOff>
    </xdr:from>
    <xdr:to>
      <xdr:col>46</xdr:col>
      <xdr:colOff>38100</xdr:colOff>
      <xdr:row>98</xdr:row>
      <xdr:rowOff>169875</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87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161002</xdr:rowOff>
    </xdr:from>
    <xdr:ext cx="469744"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515428" y="16963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58992</xdr:rowOff>
    </xdr:from>
    <xdr:to>
      <xdr:col>41</xdr:col>
      <xdr:colOff>101600</xdr:colOff>
      <xdr:row>98</xdr:row>
      <xdr:rowOff>160592</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86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151719</xdr:rowOff>
    </xdr:from>
    <xdr:ext cx="469744"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626428" y="16953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166066</xdr:rowOff>
    </xdr:from>
    <xdr:to>
      <xdr:col>36</xdr:col>
      <xdr:colOff>165100</xdr:colOff>
      <xdr:row>98</xdr:row>
      <xdr:rowOff>96216</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796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87343</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88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98748</xdr:rowOff>
    </xdr:from>
    <xdr:to>
      <xdr:col>85</xdr:col>
      <xdr:colOff>127000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5481300" y="6785298"/>
          <a:ext cx="838200" cy="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98606</xdr:rowOff>
    </xdr:from>
    <xdr:to>
      <xdr:col>81</xdr:col>
      <xdr:colOff>50800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785156"/>
          <a:ext cx="889000" cy="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98487</xdr:rowOff>
    </xdr:from>
    <xdr:to>
      <xdr:col>76</xdr:col>
      <xdr:colOff>114300</xdr:colOff>
      <xdr:row>39</xdr:row>
      <xdr:rowOff>98606</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785037"/>
          <a:ext cx="889000" cy="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98487</xdr:rowOff>
    </xdr:from>
    <xdr:to>
      <xdr:col>71</xdr:col>
      <xdr:colOff>177800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flipV="1">
          <a:off x="12814300" y="6785037"/>
          <a:ext cx="889000" cy="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47948</xdr:rowOff>
    </xdr:from>
    <xdr:to>
      <xdr:col>85</xdr:col>
      <xdr:colOff>177800</xdr:colOff>
      <xdr:row>39</xdr:row>
      <xdr:rowOff>149548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3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9078</xdr:rowOff>
    </xdr:from>
    <xdr:ext cx="313932"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69562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47806</xdr:rowOff>
    </xdr:from>
    <xdr:to>
      <xdr:col>76</xdr:col>
      <xdr:colOff>165100</xdr:colOff>
      <xdr:row>39</xdr:row>
      <xdr:rowOff>149406</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73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140533</xdr:rowOff>
    </xdr:from>
    <xdr:ext cx="313932"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35333" y="68270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47687</xdr:rowOff>
    </xdr:from>
    <xdr:to>
      <xdr:col>72</xdr:col>
      <xdr:colOff>38100</xdr:colOff>
      <xdr:row>39</xdr:row>
      <xdr:rowOff>149287</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73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140414</xdr:rowOff>
    </xdr:from>
    <xdr:ext cx="313932"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46333" y="68269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112446</xdr:rowOff>
    </xdr:from>
    <xdr:to>
      <xdr:col>85</xdr:col>
      <xdr:colOff>127000</xdr:colOff>
      <xdr:row>77</xdr:row>
      <xdr:rowOff>116726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3314096"/>
          <a:ext cx="838200" cy="4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941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112446</xdr:rowOff>
    </xdr:from>
    <xdr:to>
      <xdr:col>81</xdr:col>
      <xdr:colOff>50800</xdr:colOff>
      <xdr:row>77</xdr:row>
      <xdr:rowOff>113691</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3314096"/>
          <a:ext cx="889000" cy="1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105956</xdr:rowOff>
    </xdr:from>
    <xdr:to>
      <xdr:col>76</xdr:col>
      <xdr:colOff>114300</xdr:colOff>
      <xdr:row>77</xdr:row>
      <xdr:rowOff>113691</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3703300" y="13307606"/>
          <a:ext cx="889000" cy="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105435</xdr:rowOff>
    </xdr:from>
    <xdr:to>
      <xdr:col>71</xdr:col>
      <xdr:colOff>177800</xdr:colOff>
      <xdr:row>77</xdr:row>
      <xdr:rowOff>105956</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2814300" y="13307085"/>
          <a:ext cx="889000" cy="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167644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65926</xdr:rowOff>
    </xdr:from>
    <xdr:to>
      <xdr:col>85</xdr:col>
      <xdr:colOff>177800</xdr:colOff>
      <xdr:row>77</xdr:row>
      <xdr:rowOff>167526</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26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44353</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246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61646</xdr:rowOff>
    </xdr:from>
    <xdr:to>
      <xdr:col>81</xdr:col>
      <xdr:colOff>101600</xdr:colOff>
      <xdr:row>77</xdr:row>
      <xdr:rowOff>163246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26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154373</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356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62891</xdr:rowOff>
    </xdr:from>
    <xdr:to>
      <xdr:col>76</xdr:col>
      <xdr:colOff>165100</xdr:colOff>
      <xdr:row>77</xdr:row>
      <xdr:rowOff>164491</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264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155618</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35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55156</xdr:rowOff>
    </xdr:from>
    <xdr:to>
      <xdr:col>72</xdr:col>
      <xdr:colOff>38100</xdr:colOff>
      <xdr:row>77</xdr:row>
      <xdr:rowOff>156756</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2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147883</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34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54635</xdr:rowOff>
    </xdr:from>
    <xdr:to>
      <xdr:col>67</xdr:col>
      <xdr:colOff>101600</xdr:colOff>
      <xdr:row>77</xdr:row>
      <xdr:rowOff>156235</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25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147362</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349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18131</xdr:rowOff>
    </xdr:from>
    <xdr:to>
      <xdr:col>85</xdr:col>
      <xdr:colOff>127000</xdr:colOff>
      <xdr:row>98</xdr:row>
      <xdr:rowOff>120515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820231"/>
          <a:ext cx="838200" cy="10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41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18131</xdr:rowOff>
    </xdr:from>
    <xdr:to>
      <xdr:col>81</xdr:col>
      <xdr:colOff>50800</xdr:colOff>
      <xdr:row>98</xdr:row>
      <xdr:rowOff>58017</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820231"/>
          <a:ext cx="889000" cy="39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31224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49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58017</xdr:rowOff>
    </xdr:from>
    <xdr:to>
      <xdr:col>76</xdr:col>
      <xdr:colOff>114300</xdr:colOff>
      <xdr:row>98</xdr:row>
      <xdr:rowOff>113365</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860117"/>
          <a:ext cx="889000" cy="55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16631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113365</xdr:rowOff>
    </xdr:from>
    <xdr:to>
      <xdr:col>71</xdr:col>
      <xdr:colOff>177800</xdr:colOff>
      <xdr:row>98</xdr:row>
      <xdr:rowOff>123789</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915465"/>
          <a:ext cx="889000" cy="1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67307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69715</xdr:rowOff>
    </xdr:from>
    <xdr:to>
      <xdr:col>85</xdr:col>
      <xdr:colOff>177800</xdr:colOff>
      <xdr:row>98</xdr:row>
      <xdr:rowOff>171315</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87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156092</xdr:rowOff>
    </xdr:from>
    <xdr:ext cx="469744"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786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138781</xdr:rowOff>
    </xdr:from>
    <xdr:to>
      <xdr:col>81</xdr:col>
      <xdr:colOff>101600</xdr:colOff>
      <xdr:row>98</xdr:row>
      <xdr:rowOff>68931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76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60058</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862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7217</xdr:rowOff>
    </xdr:from>
    <xdr:to>
      <xdr:col>76</xdr:col>
      <xdr:colOff>165100</xdr:colOff>
      <xdr:row>98</xdr:row>
      <xdr:rowOff>108817</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80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99944</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57428" y="1690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62565</xdr:rowOff>
    </xdr:from>
    <xdr:to>
      <xdr:col>72</xdr:col>
      <xdr:colOff>38100</xdr:colOff>
      <xdr:row>98</xdr:row>
      <xdr:rowOff>164165</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864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155292</xdr:rowOff>
    </xdr:from>
    <xdr:ext cx="469744"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68428" y="16957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72989</xdr:rowOff>
    </xdr:from>
    <xdr:to>
      <xdr:col>67</xdr:col>
      <xdr:colOff>101600</xdr:colOff>
      <xdr:row>99</xdr:row>
      <xdr:rowOff>3139</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87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165716</xdr:rowOff>
    </xdr:from>
    <xdr:ext cx="469744"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79428" y="16967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9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123334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5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4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61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81978</xdr:rowOff>
    </xdr:from>
    <xdr:to>
      <xdr:col>116</xdr:col>
      <xdr:colOff>63500</xdr:colOff>
      <xdr:row>76</xdr:row>
      <xdr:rowOff>154369</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1323300" y="13112178"/>
          <a:ext cx="8382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136123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651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81978</xdr:rowOff>
    </xdr:from>
    <xdr:to>
      <xdr:col>111</xdr:col>
      <xdr:colOff>177800</xdr:colOff>
      <xdr:row>77</xdr:row>
      <xdr:rowOff>50509</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3112178"/>
          <a:ext cx="889000" cy="139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85145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600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50509</xdr:rowOff>
    </xdr:from>
    <xdr:to>
      <xdr:col>107</xdr:col>
      <xdr:colOff>50800</xdr:colOff>
      <xdr:row>77</xdr:row>
      <xdr:rowOff>163018</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3252159"/>
          <a:ext cx="889000" cy="112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164660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68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163018</xdr:rowOff>
    </xdr:from>
    <xdr:to>
      <xdr:col>102</xdr:col>
      <xdr:colOff>114300</xdr:colOff>
      <xdr:row>78</xdr:row>
      <xdr:rowOff>43841</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3364668"/>
          <a:ext cx="889000" cy="52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26776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714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61333</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74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103569</xdr:rowOff>
    </xdr:from>
    <xdr:to>
      <xdr:col>116</xdr:col>
      <xdr:colOff>114300</xdr:colOff>
      <xdr:row>77</xdr:row>
      <xdr:rowOff>33719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313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81996</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3112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31178</xdr:rowOff>
    </xdr:from>
    <xdr:to>
      <xdr:col>112</xdr:col>
      <xdr:colOff>38100</xdr:colOff>
      <xdr:row>76</xdr:row>
      <xdr:rowOff>132778</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3061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123905</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3154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171159</xdr:rowOff>
    </xdr:from>
    <xdr:to>
      <xdr:col>107</xdr:col>
      <xdr:colOff>101600</xdr:colOff>
      <xdr:row>77</xdr:row>
      <xdr:rowOff>101309</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3201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92436</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3294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112218</xdr:rowOff>
    </xdr:from>
    <xdr:to>
      <xdr:col>102</xdr:col>
      <xdr:colOff>165100</xdr:colOff>
      <xdr:row>78</xdr:row>
      <xdr:rowOff>42368</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331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33495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3406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164491</xdr:rowOff>
    </xdr:from>
    <xdr:to>
      <xdr:col>98</xdr:col>
      <xdr:colOff>38100</xdr:colOff>
      <xdr:row>78</xdr:row>
      <xdr:rowOff>94641</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3366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85768</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345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455,310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円となり、前年度から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6,601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円の増となった。（令和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448,709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主な増要因として、前年度と比較し、人件費が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期末勤勉手当や一般職給料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の増等により増となったこと、扶助費が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定額減税調整給付金や民間保育所等運営委託料、児童手当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等により増となったこと、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普通建設事業費が公共下水道雨水調整池建設費負担金や第一調理場土地購入費、稲城駅南口駅前広場改良工事請負費の増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等により増となったこと、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災害復旧事業費が増となったこと、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その他の経費については、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物件費がシステム標準化関連費用やプラスチックごみ中間処理等委託料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の増等により増となったことが挙げられる。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当市の傾向については、単純な比較はできないが、人件費は類似団体平均を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下回る傾向であるものの、その反面、指定管理者制度等をはじめとして外部委託を積極的に活用するなど物件費は類似団体平均をやや上回る傾向にあり、また、扶助費については子育て世代である比較的若い年齢層が多いことによる児童福祉費や障害福祉をはじめとする社会福祉費が増傾向にあり、類似団体平均を上回る傾向である。今後についても、適正な人員配置、外部委託の推進とその委託料の適正化、事務事業の見直し等により、経費の削減に努める。公共施設等の管理の観点では、土地区画整理事業をはじめとする都市基盤整備を進めており、普通建設事業費（新規整備）は類似団体を上回る傾向であるが、維持補修費や普通建設事業（更新整備）は類似団体平均を下回る傾向にあり、公共施設等の老朽化が進む中、公共施設等総合管理計画も踏まえながら、今後も計画的に効率・効果的な修繕や改修等を行う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93,916
91,866
17.97
43,786,697
42,760,937
995,945
20,133,182
18,519,939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53746</xdr:rowOff>
    </xdr:from>
    <xdr:to>
      <xdr:col>24</xdr:col>
      <xdr:colOff>63500</xdr:colOff>
      <xdr:row>35</xdr:row>
      <xdr:rowOff>121412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054496"/>
          <a:ext cx="838200" cy="67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43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115925</xdr:rowOff>
    </xdr:from>
    <xdr:to>
      <xdr:col>19</xdr:col>
      <xdr:colOff>177800</xdr:colOff>
      <xdr:row>35</xdr:row>
      <xdr:rowOff>121412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116675"/>
          <a:ext cx="8890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121988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779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136957</xdr:rowOff>
    </xdr:from>
    <xdr:to>
      <xdr:col>15</xdr:col>
      <xdr:colOff>50800</xdr:colOff>
      <xdr:row>35</xdr:row>
      <xdr:rowOff>115925</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966257"/>
          <a:ext cx="889000" cy="150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147134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136957</xdr:rowOff>
    </xdr:from>
    <xdr:to>
      <xdr:col>10</xdr:col>
      <xdr:colOff>114300</xdr:colOff>
      <xdr:row>35</xdr:row>
      <xdr:rowOff>42316</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966257"/>
          <a:ext cx="889000" cy="76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129506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2946</xdr:rowOff>
    </xdr:from>
    <xdr:to>
      <xdr:col>24</xdr:col>
      <xdr:colOff>114300</xdr:colOff>
      <xdr:row>35</xdr:row>
      <xdr:rowOff>104546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00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152823</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982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70612</xdr:rowOff>
    </xdr:from>
    <xdr:to>
      <xdr:col>20</xdr:col>
      <xdr:colOff>38100</xdr:colOff>
      <xdr:row>36</xdr:row>
      <xdr:rowOff>762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7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163339</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164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65125</xdr:rowOff>
    </xdr:from>
    <xdr:to>
      <xdr:col>15</xdr:col>
      <xdr:colOff>101600</xdr:colOff>
      <xdr:row>35</xdr:row>
      <xdr:rowOff>166725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06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157852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158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86157</xdr:rowOff>
    </xdr:from>
    <xdr:to>
      <xdr:col>10</xdr:col>
      <xdr:colOff>165100</xdr:colOff>
      <xdr:row>35</xdr:row>
      <xdr:rowOff>16307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91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32834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9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162966</xdr:rowOff>
    </xdr:from>
    <xdr:to>
      <xdr:col>6</xdr:col>
      <xdr:colOff>38100</xdr:colOff>
      <xdr:row>35</xdr:row>
      <xdr:rowOff>93116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99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109643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67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149771</xdr:rowOff>
    </xdr:from>
    <xdr:to>
      <xdr:col>24</xdr:col>
      <xdr:colOff>63500</xdr:colOff>
      <xdr:row>58</xdr:row>
      <xdr:rowOff>30057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922421"/>
          <a:ext cx="838200" cy="51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128458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58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149771</xdr:rowOff>
    </xdr:from>
    <xdr:to>
      <xdr:col>19</xdr:col>
      <xdr:colOff>177800</xdr:colOff>
      <xdr:row>58</xdr:row>
      <xdr:rowOff>16518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922421"/>
          <a:ext cx="889000" cy="38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94477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16518</xdr:rowOff>
    </xdr:from>
    <xdr:to>
      <xdr:col>15</xdr:col>
      <xdr:colOff>50800</xdr:colOff>
      <xdr:row>58</xdr:row>
      <xdr:rowOff>49932</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60618"/>
          <a:ext cx="889000" cy="3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48887</xdr:rowOff>
    </xdr:from>
    <xdr:to>
      <xdr:col>10</xdr:col>
      <xdr:colOff>114300</xdr:colOff>
      <xdr:row>58</xdr:row>
      <xdr:rowOff>49932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307187"/>
          <a:ext cx="889000" cy="68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49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171261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891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150707</xdr:rowOff>
    </xdr:from>
    <xdr:to>
      <xdr:col>24</xdr:col>
      <xdr:colOff>114300</xdr:colOff>
      <xdr:row>58</xdr:row>
      <xdr:rowOff>80857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2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65634</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38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98971</xdr:rowOff>
    </xdr:from>
    <xdr:to>
      <xdr:col>20</xdr:col>
      <xdr:colOff>38100</xdr:colOff>
      <xdr:row>58</xdr:row>
      <xdr:rowOff>29121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71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20248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64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137168</xdr:rowOff>
    </xdr:from>
    <xdr:to>
      <xdr:col>15</xdr:col>
      <xdr:colOff>101600</xdr:colOff>
      <xdr:row>58</xdr:row>
      <xdr:rowOff>67318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09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58445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02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170582</xdr:rowOff>
    </xdr:from>
    <xdr:to>
      <xdr:col>10</xdr:col>
      <xdr:colOff>165100</xdr:colOff>
      <xdr:row>58</xdr:row>
      <xdr:rowOff>100732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4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91859</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035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169537</xdr:rowOff>
    </xdr:from>
    <xdr:to>
      <xdr:col>6</xdr:col>
      <xdr:colOff>38100</xdr:colOff>
      <xdr:row>54</xdr:row>
      <xdr:rowOff>99687</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256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90814</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49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169948</xdr:rowOff>
    </xdr:from>
    <xdr:to>
      <xdr:col>24</xdr:col>
      <xdr:colOff>63500</xdr:colOff>
      <xdr:row>76</xdr:row>
      <xdr:rowOff>53856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028698"/>
          <a:ext cx="838200" cy="55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53856</xdr:rowOff>
    </xdr:from>
    <xdr:to>
      <xdr:col>19</xdr:col>
      <xdr:colOff>177800</xdr:colOff>
      <xdr:row>77</xdr:row>
      <xdr:rowOff>38531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084056"/>
          <a:ext cx="889000" cy="15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143906</xdr:rowOff>
    </xdr:from>
    <xdr:to>
      <xdr:col>15</xdr:col>
      <xdr:colOff>50800</xdr:colOff>
      <xdr:row>77</xdr:row>
      <xdr:rowOff>38531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174106"/>
          <a:ext cx="889000" cy="66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8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143906</xdr:rowOff>
    </xdr:from>
    <xdr:to>
      <xdr:col>10</xdr:col>
      <xdr:colOff>114300</xdr:colOff>
      <xdr:row>78</xdr:row>
      <xdr:rowOff>8575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174106"/>
          <a:ext cx="889000" cy="20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32687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891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5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119149</xdr:rowOff>
    </xdr:from>
    <xdr:to>
      <xdr:col>24</xdr:col>
      <xdr:colOff>114300</xdr:colOff>
      <xdr:row>76</xdr:row>
      <xdr:rowOff>49299</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97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142026</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82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3056</xdr:rowOff>
    </xdr:from>
    <xdr:to>
      <xdr:col>20</xdr:col>
      <xdr:colOff>38100</xdr:colOff>
      <xdr:row>76</xdr:row>
      <xdr:rowOff>104656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33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121183</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808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159181</xdr:rowOff>
    </xdr:from>
    <xdr:to>
      <xdr:col>15</xdr:col>
      <xdr:colOff>101600</xdr:colOff>
      <xdr:row>77</xdr:row>
      <xdr:rowOff>89331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18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105858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964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93106</xdr:rowOff>
    </xdr:from>
    <xdr:to>
      <xdr:col>10</xdr:col>
      <xdr:colOff>165100</xdr:colOff>
      <xdr:row>77</xdr:row>
      <xdr:rowOff>23256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23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14383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216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129225</xdr:rowOff>
    </xdr:from>
    <xdr:to>
      <xdr:col>6</xdr:col>
      <xdr:colOff>38100</xdr:colOff>
      <xdr:row>78</xdr:row>
      <xdr:rowOff>59375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33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75902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106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35589</xdr:rowOff>
    </xdr:from>
    <xdr:to>
      <xdr:col>24</xdr:col>
      <xdr:colOff>63500</xdr:colOff>
      <xdr:row>98</xdr:row>
      <xdr:rowOff>46813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837689"/>
          <a:ext cx="838200" cy="1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35589</xdr:rowOff>
    </xdr:from>
    <xdr:to>
      <xdr:col>19</xdr:col>
      <xdr:colOff>177800</xdr:colOff>
      <xdr:row>98</xdr:row>
      <xdr:rowOff>52974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837689"/>
          <a:ext cx="889000" cy="17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93635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89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52974</xdr:rowOff>
    </xdr:from>
    <xdr:to>
      <xdr:col>15</xdr:col>
      <xdr:colOff>50800</xdr:colOff>
      <xdr:row>98</xdr:row>
      <xdr:rowOff>63199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855074"/>
          <a:ext cx="889000" cy="10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112287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57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63199</xdr:rowOff>
    </xdr:from>
    <xdr:to>
      <xdr:col>10</xdr:col>
      <xdr:colOff>114300</xdr:colOff>
      <xdr:row>98</xdr:row>
      <xdr:rowOff>85609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65299"/>
          <a:ext cx="889000" cy="2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117587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57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147451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167463</xdr:rowOff>
    </xdr:from>
    <xdr:to>
      <xdr:col>24</xdr:col>
      <xdr:colOff>114300</xdr:colOff>
      <xdr:row>98</xdr:row>
      <xdr:rowOff>97613</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79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141966</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72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156239</xdr:rowOff>
    </xdr:from>
    <xdr:to>
      <xdr:col>20</xdr:col>
      <xdr:colOff>38100</xdr:colOff>
      <xdr:row>98</xdr:row>
      <xdr:rowOff>86389</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78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102916</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56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2174</xdr:rowOff>
    </xdr:from>
    <xdr:to>
      <xdr:col>15</xdr:col>
      <xdr:colOff>101600</xdr:colOff>
      <xdr:row>98</xdr:row>
      <xdr:rowOff>103774</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0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94901</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89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12399</xdr:rowOff>
    </xdr:from>
    <xdr:to>
      <xdr:col>10</xdr:col>
      <xdr:colOff>165100</xdr:colOff>
      <xdr:row>98</xdr:row>
      <xdr:rowOff>113999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14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105126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07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34809</xdr:rowOff>
    </xdr:from>
    <xdr:to>
      <xdr:col>6</xdr:col>
      <xdr:colOff>38100</xdr:colOff>
      <xdr:row>98</xdr:row>
      <xdr:rowOff>136409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3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127536</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2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77597</xdr:rowOff>
    </xdr:from>
    <xdr:to>
      <xdr:col>55</xdr:col>
      <xdr:colOff>0</xdr:colOff>
      <xdr:row>38</xdr:row>
      <xdr:rowOff>77724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592697"/>
          <a:ext cx="8382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59199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574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77597</xdr:rowOff>
    </xdr:from>
    <xdr:to>
      <xdr:col>50</xdr:col>
      <xdr:colOff>114300</xdr:colOff>
      <xdr:row>38</xdr:row>
      <xdr:rowOff>84201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592697"/>
          <a:ext cx="889000" cy="6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12590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699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84201</xdr:rowOff>
    </xdr:from>
    <xdr:to>
      <xdr:col>45</xdr:col>
      <xdr:colOff>177800</xdr:colOff>
      <xdr:row>38</xdr:row>
      <xdr:rowOff>90297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599301"/>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13733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700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90297</xdr:rowOff>
    </xdr:from>
    <xdr:to>
      <xdr:col>41</xdr:col>
      <xdr:colOff>50800</xdr:colOff>
      <xdr:row>38</xdr:row>
      <xdr:rowOff>91694</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605397"/>
          <a:ext cx="889000" cy="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11447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697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7383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693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26924</xdr:rowOff>
    </xdr:from>
    <xdr:to>
      <xdr:col>55</xdr:col>
      <xdr:colOff>50800</xdr:colOff>
      <xdr:row>38</xdr:row>
      <xdr:rowOff>128524</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542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49801</xdr:rowOff>
    </xdr:from>
    <xdr:ext cx="469744"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39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26797</xdr:rowOff>
    </xdr:from>
    <xdr:to>
      <xdr:col>50</xdr:col>
      <xdr:colOff>165100</xdr:colOff>
      <xdr:row>38</xdr:row>
      <xdr:rowOff>128397</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541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144924</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04428" y="6317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33401</xdr:rowOff>
    </xdr:from>
    <xdr:to>
      <xdr:col>46</xdr:col>
      <xdr:colOff>38100</xdr:colOff>
      <xdr:row>38</xdr:row>
      <xdr:rowOff>135001</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54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151528</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15428" y="6323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39497</xdr:rowOff>
    </xdr:from>
    <xdr:to>
      <xdr:col>41</xdr:col>
      <xdr:colOff>101600</xdr:colOff>
      <xdr:row>38</xdr:row>
      <xdr:rowOff>141097</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554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157624</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3298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40894</xdr:rowOff>
    </xdr:from>
    <xdr:to>
      <xdr:col>36</xdr:col>
      <xdr:colOff>165100</xdr:colOff>
      <xdr:row>38</xdr:row>
      <xdr:rowOff>142494</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55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159021</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33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673</xdr:rowOff>
    </xdr:from>
    <xdr:to>
      <xdr:col>55</xdr:col>
      <xdr:colOff>0</xdr:colOff>
      <xdr:row>59</xdr:row>
      <xdr:rowOff>16904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10116223"/>
          <a:ext cx="838200" cy="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673</xdr:rowOff>
    </xdr:from>
    <xdr:to>
      <xdr:col>50</xdr:col>
      <xdr:colOff>114300</xdr:colOff>
      <xdr:row>59</xdr:row>
      <xdr:rowOff>8865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10116223"/>
          <a:ext cx="889000" cy="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8865</xdr:rowOff>
    </xdr:from>
    <xdr:to>
      <xdr:col>45</xdr:col>
      <xdr:colOff>177800</xdr:colOff>
      <xdr:row>59</xdr:row>
      <xdr:rowOff>20104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10124415"/>
          <a:ext cx="889000" cy="1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1474</xdr:rowOff>
    </xdr:from>
    <xdr:to>
      <xdr:col>41</xdr:col>
      <xdr:colOff>50800</xdr:colOff>
      <xdr:row>59</xdr:row>
      <xdr:rowOff>20104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10117024"/>
          <a:ext cx="889000" cy="1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137554</xdr:rowOff>
    </xdr:from>
    <xdr:to>
      <xdr:col>55</xdr:col>
      <xdr:colOff>50800</xdr:colOff>
      <xdr:row>59</xdr:row>
      <xdr:rowOff>67704</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8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52481</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96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121323</xdr:rowOff>
    </xdr:from>
    <xdr:to>
      <xdr:col>50</xdr:col>
      <xdr:colOff>165100</xdr:colOff>
      <xdr:row>59</xdr:row>
      <xdr:rowOff>51473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6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42600</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158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129515</xdr:rowOff>
    </xdr:from>
    <xdr:to>
      <xdr:col>46</xdr:col>
      <xdr:colOff>38100</xdr:colOff>
      <xdr:row>59</xdr:row>
      <xdr:rowOff>59665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73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50792</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66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140754</xdr:rowOff>
    </xdr:from>
    <xdr:to>
      <xdr:col>41</xdr:col>
      <xdr:colOff>101600</xdr:colOff>
      <xdr:row>59</xdr:row>
      <xdr:rowOff>70904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8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62031</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77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122124</xdr:rowOff>
    </xdr:from>
    <xdr:to>
      <xdr:col>36</xdr:col>
      <xdr:colOff>165100</xdr:colOff>
      <xdr:row>59</xdr:row>
      <xdr:rowOff>52274</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6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43401</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37428" y="10158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69062</xdr:rowOff>
    </xdr:from>
    <xdr:to>
      <xdr:col>55</xdr:col>
      <xdr:colOff>0</xdr:colOff>
      <xdr:row>78</xdr:row>
      <xdr:rowOff>98210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442162"/>
          <a:ext cx="838200" cy="29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9550</xdr:rowOff>
    </xdr:from>
    <xdr:to>
      <xdr:col>50</xdr:col>
      <xdr:colOff>114300</xdr:colOff>
      <xdr:row>78</xdr:row>
      <xdr:rowOff>69062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382650"/>
          <a:ext cx="889000" cy="5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5321</xdr:rowOff>
    </xdr:from>
    <xdr:to>
      <xdr:col>45</xdr:col>
      <xdr:colOff>177800</xdr:colOff>
      <xdr:row>78</xdr:row>
      <xdr:rowOff>9550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378421"/>
          <a:ext cx="889000" cy="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5321</xdr:rowOff>
    </xdr:from>
    <xdr:to>
      <xdr:col>41</xdr:col>
      <xdr:colOff>50800</xdr:colOff>
      <xdr:row>78</xdr:row>
      <xdr:rowOff>19265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378421"/>
          <a:ext cx="889000" cy="1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47410</xdr:rowOff>
    </xdr:from>
    <xdr:to>
      <xdr:col>55</xdr:col>
      <xdr:colOff>50800</xdr:colOff>
      <xdr:row>78</xdr:row>
      <xdr:rowOff>149010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133787</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35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18262</xdr:rowOff>
    </xdr:from>
    <xdr:to>
      <xdr:col>50</xdr:col>
      <xdr:colOff>165100</xdr:colOff>
      <xdr:row>78</xdr:row>
      <xdr:rowOff>119862</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39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110989</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484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130200</xdr:rowOff>
    </xdr:from>
    <xdr:to>
      <xdr:col>46</xdr:col>
      <xdr:colOff>38100</xdr:colOff>
      <xdr:row>78</xdr:row>
      <xdr:rowOff>60350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33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51477</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424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125971</xdr:rowOff>
    </xdr:from>
    <xdr:to>
      <xdr:col>41</xdr:col>
      <xdr:colOff>101600</xdr:colOff>
      <xdr:row>78</xdr:row>
      <xdr:rowOff>56121</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27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47248</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420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139915</xdr:rowOff>
    </xdr:from>
    <xdr:to>
      <xdr:col>36</xdr:col>
      <xdr:colOff>165100</xdr:colOff>
      <xdr:row>78</xdr:row>
      <xdr:rowOff>70065</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4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61192</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34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140215</xdr:rowOff>
    </xdr:from>
    <xdr:to>
      <xdr:col>55</xdr:col>
      <xdr:colOff>0</xdr:colOff>
      <xdr:row>95</xdr:row>
      <xdr:rowOff>61691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256515"/>
          <a:ext cx="838200" cy="92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66564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525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61691</xdr:rowOff>
    </xdr:from>
    <xdr:to>
      <xdr:col>50</xdr:col>
      <xdr:colOff>114300</xdr:colOff>
      <xdr:row>96</xdr:row>
      <xdr:rowOff>154236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349441"/>
          <a:ext cx="889000" cy="263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34389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6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154236</xdr:rowOff>
    </xdr:from>
    <xdr:to>
      <xdr:col>45</xdr:col>
      <xdr:colOff>177800</xdr:colOff>
      <xdr:row>97</xdr:row>
      <xdr:rowOff>88227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613436"/>
          <a:ext cx="889000" cy="105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31666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6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88227</xdr:rowOff>
    </xdr:from>
    <xdr:to>
      <xdr:col>41</xdr:col>
      <xdr:colOff>50800</xdr:colOff>
      <xdr:row>97</xdr:row>
      <xdr:rowOff>161894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718877"/>
          <a:ext cx="889000" cy="73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66648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5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96004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38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89415</xdr:rowOff>
    </xdr:from>
    <xdr:to>
      <xdr:col>55</xdr:col>
      <xdr:colOff>50800</xdr:colOff>
      <xdr:row>95</xdr:row>
      <xdr:rowOff>19565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20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112292</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057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10891</xdr:rowOff>
    </xdr:from>
    <xdr:to>
      <xdr:col>50</xdr:col>
      <xdr:colOff>165100</xdr:colOff>
      <xdr:row>95</xdr:row>
      <xdr:rowOff>112491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298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129018</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073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103436</xdr:rowOff>
    </xdr:from>
    <xdr:to>
      <xdr:col>46</xdr:col>
      <xdr:colOff>38100</xdr:colOff>
      <xdr:row>97</xdr:row>
      <xdr:rowOff>33586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56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50113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337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37427</xdr:rowOff>
    </xdr:from>
    <xdr:to>
      <xdr:col>41</xdr:col>
      <xdr:colOff>101600</xdr:colOff>
      <xdr:row>97</xdr:row>
      <xdr:rowOff>139027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68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130154</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60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111094</xdr:rowOff>
    </xdr:from>
    <xdr:to>
      <xdr:col>36</xdr:col>
      <xdr:colOff>165100</xdr:colOff>
      <xdr:row>98</xdr:row>
      <xdr:rowOff>41244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4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32371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834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107162</xdr:rowOff>
    </xdr:from>
    <xdr:to>
      <xdr:col>85</xdr:col>
      <xdr:colOff>127000</xdr:colOff>
      <xdr:row>37</xdr:row>
      <xdr:rowOff>147015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450812"/>
          <a:ext cx="838200" cy="39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86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147015</xdr:rowOff>
    </xdr:from>
    <xdr:to>
      <xdr:col>81</xdr:col>
      <xdr:colOff>50800</xdr:colOff>
      <xdr:row>37</xdr:row>
      <xdr:rowOff>162351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490665"/>
          <a:ext cx="889000" cy="1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150639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5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144196</xdr:rowOff>
    </xdr:from>
    <xdr:to>
      <xdr:col>76</xdr:col>
      <xdr:colOff>114300</xdr:colOff>
      <xdr:row>37</xdr:row>
      <xdr:rowOff>162351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487846"/>
          <a:ext cx="889000" cy="18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167841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1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144196</xdr:rowOff>
    </xdr:from>
    <xdr:to>
      <xdr:col>71</xdr:col>
      <xdr:colOff>177800</xdr:colOff>
      <xdr:row>37</xdr:row>
      <xdr:rowOff>161798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487846"/>
          <a:ext cx="889000" cy="1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171423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17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162393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56362</xdr:rowOff>
    </xdr:from>
    <xdr:to>
      <xdr:col>85</xdr:col>
      <xdr:colOff>177800</xdr:colOff>
      <xdr:row>37</xdr:row>
      <xdr:rowOff>157962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40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142739</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14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96215</xdr:rowOff>
    </xdr:from>
    <xdr:to>
      <xdr:col>81</xdr:col>
      <xdr:colOff>101600</xdr:colOff>
      <xdr:row>38</xdr:row>
      <xdr:rowOff>26365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39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17492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532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111551</xdr:rowOff>
    </xdr:from>
    <xdr:to>
      <xdr:col>76</xdr:col>
      <xdr:colOff>165100</xdr:colOff>
      <xdr:row>38</xdr:row>
      <xdr:rowOff>41701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55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32828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47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93396</xdr:rowOff>
    </xdr:from>
    <xdr:to>
      <xdr:col>72</xdr:col>
      <xdr:colOff>38100</xdr:colOff>
      <xdr:row>38</xdr:row>
      <xdr:rowOff>23546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3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14673</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2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110998</xdr:rowOff>
    </xdr:from>
    <xdr:to>
      <xdr:col>67</xdr:col>
      <xdr:colOff>101600</xdr:colOff>
      <xdr:row>38</xdr:row>
      <xdr:rowOff>41148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5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32275</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47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89065</xdr:rowOff>
    </xdr:from>
    <xdr:to>
      <xdr:col>85</xdr:col>
      <xdr:colOff>127000</xdr:colOff>
      <xdr:row>56</xdr:row>
      <xdr:rowOff>162890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690265"/>
          <a:ext cx="838200" cy="7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159224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760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162890</xdr:rowOff>
    </xdr:from>
    <xdr:to>
      <xdr:col>81</xdr:col>
      <xdr:colOff>50800</xdr:colOff>
      <xdr:row>57</xdr:row>
      <xdr:rowOff>59525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764090"/>
          <a:ext cx="889000" cy="68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151248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92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29197</xdr:rowOff>
    </xdr:from>
    <xdr:to>
      <xdr:col>76</xdr:col>
      <xdr:colOff>114300</xdr:colOff>
      <xdr:row>57</xdr:row>
      <xdr:rowOff>59525</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9801847"/>
          <a:ext cx="889000" cy="30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24833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96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88112</xdr:rowOff>
    </xdr:from>
    <xdr:to>
      <xdr:col>71</xdr:col>
      <xdr:colOff>177800</xdr:colOff>
      <xdr:row>57</xdr:row>
      <xdr:rowOff>29197</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517862"/>
          <a:ext cx="889000" cy="283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40174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98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140466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913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38265</xdr:rowOff>
    </xdr:from>
    <xdr:to>
      <xdr:col>85</xdr:col>
      <xdr:colOff>177800</xdr:colOff>
      <xdr:row>56</xdr:row>
      <xdr:rowOff>139865</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63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61142</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490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112090</xdr:rowOff>
    </xdr:from>
    <xdr:to>
      <xdr:col>81</xdr:col>
      <xdr:colOff>101600</xdr:colOff>
      <xdr:row>57</xdr:row>
      <xdr:rowOff>42240</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7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58767</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48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8725</xdr:rowOff>
    </xdr:from>
    <xdr:to>
      <xdr:col>76</xdr:col>
      <xdr:colOff>165100</xdr:colOff>
      <xdr:row>57</xdr:row>
      <xdr:rowOff>110325</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78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126852</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556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149847</xdr:rowOff>
    </xdr:from>
    <xdr:to>
      <xdr:col>72</xdr:col>
      <xdr:colOff>38100</xdr:colOff>
      <xdr:row>57</xdr:row>
      <xdr:rowOff>79997</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751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96524</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526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37312</xdr:rowOff>
    </xdr:from>
    <xdr:to>
      <xdr:col>67</xdr:col>
      <xdr:colOff>101600</xdr:colOff>
      <xdr:row>55</xdr:row>
      <xdr:rowOff>138912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46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155439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242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98747</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5481300" y="13643297"/>
          <a:ext cx="838200" cy="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98606</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643156"/>
          <a:ext cx="889000" cy="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98487</xdr:rowOff>
    </xdr:from>
    <xdr:to>
      <xdr:col>76</xdr:col>
      <xdr:colOff>114300</xdr:colOff>
      <xdr:row>79</xdr:row>
      <xdr:rowOff>98606</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3037"/>
          <a:ext cx="889000" cy="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98487</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643037"/>
          <a:ext cx="889000" cy="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47947</xdr:rowOff>
    </xdr:from>
    <xdr:to>
      <xdr:col>85</xdr:col>
      <xdr:colOff>177800</xdr:colOff>
      <xdr:row>79</xdr:row>
      <xdr:rowOff>149547</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9077</xdr:rowOff>
    </xdr:from>
    <xdr:ext cx="313932"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47806</xdr:rowOff>
    </xdr:from>
    <xdr:to>
      <xdr:col>76</xdr:col>
      <xdr:colOff>165100</xdr:colOff>
      <xdr:row>79</xdr:row>
      <xdr:rowOff>149406</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140533</xdr:rowOff>
    </xdr:from>
    <xdr:ext cx="313932"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35333" y="136850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47687</xdr:rowOff>
    </xdr:from>
    <xdr:to>
      <xdr:col>72</xdr:col>
      <xdr:colOff>38100</xdr:colOff>
      <xdr:row>79</xdr:row>
      <xdr:rowOff>149287</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140414</xdr:rowOff>
    </xdr:from>
    <xdr:ext cx="313932"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46333" y="136849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112446</xdr:rowOff>
    </xdr:from>
    <xdr:to>
      <xdr:col>85</xdr:col>
      <xdr:colOff>127000</xdr:colOff>
      <xdr:row>97</xdr:row>
      <xdr:rowOff>116726</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743096"/>
          <a:ext cx="838200" cy="4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112446</xdr:rowOff>
    </xdr:from>
    <xdr:to>
      <xdr:col>81</xdr:col>
      <xdr:colOff>50800</xdr:colOff>
      <xdr:row>97</xdr:row>
      <xdr:rowOff>113691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6743096"/>
          <a:ext cx="889000" cy="1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105956</xdr:rowOff>
    </xdr:from>
    <xdr:to>
      <xdr:col>76</xdr:col>
      <xdr:colOff>114300</xdr:colOff>
      <xdr:row>97</xdr:row>
      <xdr:rowOff>113691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736606"/>
          <a:ext cx="889000" cy="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105435</xdr:rowOff>
    </xdr:from>
    <xdr:to>
      <xdr:col>71</xdr:col>
      <xdr:colOff>177800</xdr:colOff>
      <xdr:row>97</xdr:row>
      <xdr:rowOff>105956</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6736085"/>
          <a:ext cx="889000" cy="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167645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65926</xdr:rowOff>
    </xdr:from>
    <xdr:to>
      <xdr:col>85</xdr:col>
      <xdr:colOff>177800</xdr:colOff>
      <xdr:row>97</xdr:row>
      <xdr:rowOff>167526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69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44353</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67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61646</xdr:rowOff>
    </xdr:from>
    <xdr:to>
      <xdr:col>81</xdr:col>
      <xdr:colOff>101600</xdr:colOff>
      <xdr:row>97</xdr:row>
      <xdr:rowOff>163246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69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154373</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78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62891</xdr:rowOff>
    </xdr:from>
    <xdr:to>
      <xdr:col>76</xdr:col>
      <xdr:colOff>165100</xdr:colOff>
      <xdr:row>97</xdr:row>
      <xdr:rowOff>164491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693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155618</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786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55156</xdr:rowOff>
    </xdr:from>
    <xdr:to>
      <xdr:col>72</xdr:col>
      <xdr:colOff>38100</xdr:colOff>
      <xdr:row>97</xdr:row>
      <xdr:rowOff>156756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68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147883</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778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54635</xdr:rowOff>
    </xdr:from>
    <xdr:to>
      <xdr:col>67</xdr:col>
      <xdr:colOff>101600</xdr:colOff>
      <xdr:row>97</xdr:row>
      <xdr:rowOff>156235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68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147362</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778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前年度と比較し、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増加した主なものは、民生費が定額減税調整給付金や民間保育所等運営委託料、児童手当が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土木費が公共下水道雨水調整池建設費負担金や稲城駅南口駅前広場改良工事請負費、多３・４・１２号読売ランド線道路改良等工事請負費</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教育費が第一調理場土地購入費や稲城市学校給食費物価高騰等緊急対策臨時負担補助金、子どものための教育・保育給付が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一方で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した主なものは、総務費が公共施設整備基金積立金や企財政調整基金積立金、循環バス車両購入費等が減、衛生費が新型コロナウイルスワクチン接種関係国庫支出金返還金やワクチン接種関係システム運営等委託料が減となったこ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が挙げられる。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他団体との比較については、当市の傾向として、教育費は多摩ニュータウン地区における学校買取費等により類似団体平均を上回る傾向であり、買取費の償還が進んできたものの、学校施設の老朽化が進んでいることや、一部地域では児童数が増加傾向にあり、普通教室改修や増築等が必要となっていることなどから、今後も高い水準での推移が想定される。ま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土木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は、類似団体平均を上回っており、近年増加傾向となっているが、土地区画整理事業等の都市基盤整備の実施状況に大きく影響を受けることから、今後は年度によりバラつきが見られるものと推定される。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財政調整基金残高は、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積立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額が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取崩額</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を上回り、前年度から</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実質単年度収支は、令和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年度は歳入・歳出ともに増となったが、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地方税</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の増等により、歳</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入</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の増が上回ったため、標準財政規模比で前年度より</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今後も事業費の平準化等による歳出抑制と歳入確保に努める。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病院事業会計は、平成</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年度水準の診療規模への回復を目標に努めたが、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外来患者数や単価の減少による外来収益の減、また、物価高騰の影響等により、</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約</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９億４千万円</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の経常損失を計上し、令和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年度と比較すると約</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千万円の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減益</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一般会計</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等及び下水道事業会計においては実質赤字は発生しなかったが、</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今後も全会計を通じて健全な財政運営を維持できるよう歳入確保と歳出抑制に努める。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43786697</v>
      </c>
      <c r="BO4" s="436"/>
      <c r="BP4" s="436"/>
      <c r="BQ4" s="436"/>
      <c r="BR4" s="436"/>
      <c r="BS4" s="436"/>
      <c r="BT4" s="436"/>
      <c r="BU4" s="437"/>
      <c r="BV4" s="435">
        <v>42908648</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4.9000000000000004</v>
      </c>
      <c r="CU4" s="576"/>
      <c r="CV4" s="576"/>
      <c r="CW4" s="576"/>
      <c r="CX4" s="576"/>
      <c r="CY4" s="576"/>
      <c r="CZ4" s="576"/>
      <c r="DA4" s="577"/>
      <c r="DB4" s="575">
        <v>3.7</v>
      </c>
      <c r="DC4" s="576"/>
      <c r="DD4" s="576"/>
      <c r="DE4" s="576"/>
      <c r="DF4" s="576"/>
      <c r="DG4" s="576"/>
      <c r="DH4" s="576"/>
      <c r="DI4" s="577"/>
    </row>
    <row r="5" spans="1:119" ht="18.75" customHeight="1" x14ac:dyDescent="0.15">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42760937</v>
      </c>
      <c r="BO5" s="407"/>
      <c r="BP5" s="407"/>
      <c r="BQ5" s="407"/>
      <c r="BR5" s="407"/>
      <c r="BS5" s="407"/>
      <c r="BT5" s="407"/>
      <c r="BU5" s="408"/>
      <c r="BV5" s="406">
        <v>42080401</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91.8</v>
      </c>
      <c r="CU5" s="404"/>
      <c r="CV5" s="404"/>
      <c r="CW5" s="404"/>
      <c r="CX5" s="404"/>
      <c r="CY5" s="404"/>
      <c r="CZ5" s="404"/>
      <c r="DA5" s="405"/>
      <c r="DB5" s="403">
        <v>91.7</v>
      </c>
      <c r="DC5" s="404"/>
      <c r="DD5" s="404"/>
      <c r="DE5" s="404"/>
      <c r="DF5" s="404"/>
      <c r="DG5" s="404"/>
      <c r="DH5" s="404"/>
      <c r="DI5" s="405"/>
    </row>
    <row r="6" spans="1:119" ht="18.75" customHeight="1" x14ac:dyDescent="0.15">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1025760</v>
      </c>
      <c r="BO6" s="407"/>
      <c r="BP6" s="407"/>
      <c r="BQ6" s="407"/>
      <c r="BR6" s="407"/>
      <c r="BS6" s="407"/>
      <c r="BT6" s="407"/>
      <c r="BU6" s="408"/>
      <c r="BV6" s="406">
        <v>828247</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91.9</v>
      </c>
      <c r="CU6" s="550"/>
      <c r="CV6" s="550"/>
      <c r="CW6" s="550"/>
      <c r="CX6" s="550"/>
      <c r="CY6" s="550"/>
      <c r="CZ6" s="550"/>
      <c r="DA6" s="551"/>
      <c r="DB6" s="549">
        <v>91.7</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101</v>
      </c>
      <c r="AV7" s="465"/>
      <c r="AW7" s="465"/>
      <c r="AX7" s="465"/>
      <c r="AY7" s="420" t="s">
        <v>102</v>
      </c>
      <c r="AZ7" s="421"/>
      <c r="BA7" s="421"/>
      <c r="BB7" s="421"/>
      <c r="BC7" s="421"/>
      <c r="BD7" s="421"/>
      <c r="BE7" s="421"/>
      <c r="BF7" s="421"/>
      <c r="BG7" s="421"/>
      <c r="BH7" s="421"/>
      <c r="BI7" s="421"/>
      <c r="BJ7" s="421"/>
      <c r="BK7" s="421"/>
      <c r="BL7" s="421"/>
      <c r="BM7" s="422"/>
      <c r="BN7" s="406">
        <v>29815</v>
      </c>
      <c r="BO7" s="407"/>
      <c r="BP7" s="407"/>
      <c r="BQ7" s="407"/>
      <c r="BR7" s="407"/>
      <c r="BS7" s="407"/>
      <c r="BT7" s="407"/>
      <c r="BU7" s="408"/>
      <c r="BV7" s="406">
        <v>114691</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20133182</v>
      </c>
      <c r="CU7" s="407"/>
      <c r="CV7" s="407"/>
      <c r="CW7" s="407"/>
      <c r="CX7" s="407"/>
      <c r="CY7" s="407"/>
      <c r="CZ7" s="407"/>
      <c r="DA7" s="408"/>
      <c r="DB7" s="406">
        <v>19295365</v>
      </c>
      <c r="DC7" s="407"/>
      <c r="DD7" s="407"/>
      <c r="DE7" s="407"/>
      <c r="DF7" s="407"/>
      <c r="DG7" s="407"/>
      <c r="DH7" s="407"/>
      <c r="DI7" s="408"/>
    </row>
    <row r="8" spans="1:119" ht="18.75" customHeight="1" thickBot="1" x14ac:dyDescent="0.2">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995945</v>
      </c>
      <c r="BO8" s="407"/>
      <c r="BP8" s="407"/>
      <c r="BQ8" s="407"/>
      <c r="BR8" s="407"/>
      <c r="BS8" s="407"/>
      <c r="BT8" s="407"/>
      <c r="BU8" s="408"/>
      <c r="BV8" s="406">
        <v>713556</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0.94</v>
      </c>
      <c r="CU8" s="510"/>
      <c r="CV8" s="510"/>
      <c r="CW8" s="510"/>
      <c r="CX8" s="510"/>
      <c r="CY8" s="510"/>
      <c r="CZ8" s="510"/>
      <c r="DA8" s="511"/>
      <c r="DB8" s="509">
        <v>0.93</v>
      </c>
      <c r="DC8" s="510"/>
      <c r="DD8" s="510"/>
      <c r="DE8" s="510"/>
      <c r="DF8" s="510"/>
      <c r="DG8" s="510"/>
      <c r="DH8" s="510"/>
      <c r="DI8" s="511"/>
    </row>
    <row r="9" spans="1:119" ht="18.75" customHeight="1" thickBot="1" x14ac:dyDescent="0.2">
      <c r="A9" s="163"/>
      <c r="B9" s="538" t="s">
        <v>107</v>
      </c>
      <c r="C9" s="539"/>
      <c r="D9" s="539"/>
      <c r="E9" s="539"/>
      <c r="F9" s="539"/>
      <c r="G9" s="539"/>
      <c r="H9" s="539"/>
      <c r="I9" s="539"/>
      <c r="J9" s="539"/>
      <c r="K9" s="457"/>
      <c r="L9" s="540" t="s">
        <v>108</v>
      </c>
      <c r="M9" s="541"/>
      <c r="N9" s="541"/>
      <c r="O9" s="541"/>
      <c r="P9" s="541"/>
      <c r="Q9" s="542"/>
      <c r="R9" s="543">
        <v>93151</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282389</v>
      </c>
      <c r="BO9" s="407"/>
      <c r="BP9" s="407"/>
      <c r="BQ9" s="407"/>
      <c r="BR9" s="407"/>
      <c r="BS9" s="407"/>
      <c r="BT9" s="407"/>
      <c r="BU9" s="408"/>
      <c r="BV9" s="406">
        <v>-1502315</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7.9</v>
      </c>
      <c r="CU9" s="404"/>
      <c r="CV9" s="404"/>
      <c r="CW9" s="404"/>
      <c r="CX9" s="404"/>
      <c r="CY9" s="404"/>
      <c r="CZ9" s="404"/>
      <c r="DA9" s="405"/>
      <c r="DB9" s="403">
        <v>7.7</v>
      </c>
      <c r="DC9" s="404"/>
      <c r="DD9" s="404"/>
      <c r="DE9" s="404"/>
      <c r="DF9" s="404"/>
      <c r="DG9" s="404"/>
      <c r="DH9" s="404"/>
      <c r="DI9" s="405"/>
    </row>
    <row r="10" spans="1:119" ht="18.75" customHeight="1" thickBot="1" x14ac:dyDescent="0.2">
      <c r="A10" s="163"/>
      <c r="B10" s="538"/>
      <c r="C10" s="539"/>
      <c r="D10" s="539"/>
      <c r="E10" s="539"/>
      <c r="F10" s="539"/>
      <c r="G10" s="539"/>
      <c r="H10" s="539"/>
      <c r="I10" s="539"/>
      <c r="J10" s="539"/>
      <c r="K10" s="457"/>
      <c r="L10" s="362" t="s">
        <v>113</v>
      </c>
      <c r="M10" s="363"/>
      <c r="N10" s="363"/>
      <c r="O10" s="363"/>
      <c r="P10" s="363"/>
      <c r="Q10" s="364"/>
      <c r="R10" s="359">
        <v>87636</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92438</v>
      </c>
      <c r="BO10" s="407"/>
      <c r="BP10" s="407"/>
      <c r="BQ10" s="407"/>
      <c r="BR10" s="407"/>
      <c r="BS10" s="407"/>
      <c r="BT10" s="407"/>
      <c r="BU10" s="408"/>
      <c r="BV10" s="406">
        <v>244869</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63"/>
      <c r="B12" s="512" t="s">
        <v>123</v>
      </c>
      <c r="C12" s="513"/>
      <c r="D12" s="513"/>
      <c r="E12" s="513"/>
      <c r="F12" s="513"/>
      <c r="G12" s="513"/>
      <c r="H12" s="513"/>
      <c r="I12" s="513"/>
      <c r="J12" s="513"/>
      <c r="K12" s="514"/>
      <c r="L12" s="521" t="s">
        <v>124</v>
      </c>
      <c r="M12" s="522"/>
      <c r="N12" s="522"/>
      <c r="O12" s="522"/>
      <c r="P12" s="522"/>
      <c r="Q12" s="523"/>
      <c r="R12" s="524">
        <v>93916</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3863</v>
      </c>
      <c r="BO12" s="407"/>
      <c r="BP12" s="407"/>
      <c r="BQ12" s="407"/>
      <c r="BR12" s="407"/>
      <c r="BS12" s="407"/>
      <c r="BT12" s="407"/>
      <c r="BU12" s="408"/>
      <c r="BV12" s="406">
        <v>253940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8"/>
      <c r="M13" s="490" t="s">
        <v>130</v>
      </c>
      <c r="N13" s="491"/>
      <c r="O13" s="491"/>
      <c r="P13" s="491"/>
      <c r="Q13" s="492"/>
      <c r="R13" s="493">
        <v>91866</v>
      </c>
      <c r="S13" s="494"/>
      <c r="T13" s="494"/>
      <c r="U13" s="494"/>
      <c r="V13" s="495"/>
      <c r="W13" s="496" t="s">
        <v>131</v>
      </c>
      <c r="X13" s="392"/>
      <c r="Y13" s="392"/>
      <c r="Z13" s="392"/>
      <c r="AA13" s="392"/>
      <c r="AB13" s="393"/>
      <c r="AC13" s="359">
        <v>434</v>
      </c>
      <c r="AD13" s="360"/>
      <c r="AE13" s="360"/>
      <c r="AF13" s="360"/>
      <c r="AG13" s="361"/>
      <c r="AH13" s="359">
        <v>483</v>
      </c>
      <c r="AI13" s="360"/>
      <c r="AJ13" s="360"/>
      <c r="AK13" s="360"/>
      <c r="AL13" s="419"/>
      <c r="AM13" s="463" t="s">
        <v>132</v>
      </c>
      <c r="AN13" s="363"/>
      <c r="AO13" s="363"/>
      <c r="AP13" s="363"/>
      <c r="AQ13" s="363"/>
      <c r="AR13" s="363"/>
      <c r="AS13" s="363"/>
      <c r="AT13" s="364"/>
      <c r="AU13" s="464" t="s">
        <v>101</v>
      </c>
      <c r="AV13" s="465"/>
      <c r="AW13" s="465"/>
      <c r="AX13" s="465"/>
      <c r="AY13" s="420" t="s">
        <v>133</v>
      </c>
      <c r="AZ13" s="421"/>
      <c r="BA13" s="421"/>
      <c r="BB13" s="421"/>
      <c r="BC13" s="421"/>
      <c r="BD13" s="421"/>
      <c r="BE13" s="421"/>
      <c r="BF13" s="421"/>
      <c r="BG13" s="421"/>
      <c r="BH13" s="421"/>
      <c r="BI13" s="421"/>
      <c r="BJ13" s="421"/>
      <c r="BK13" s="421"/>
      <c r="BL13" s="421"/>
      <c r="BM13" s="422"/>
      <c r="BN13" s="406">
        <v>370964</v>
      </c>
      <c r="BO13" s="407"/>
      <c r="BP13" s="407"/>
      <c r="BQ13" s="407"/>
      <c r="BR13" s="407"/>
      <c r="BS13" s="407"/>
      <c r="BT13" s="407"/>
      <c r="BU13" s="408"/>
      <c r="BV13" s="406">
        <v>-1511386</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4.2</v>
      </c>
      <c r="CU13" s="404"/>
      <c r="CV13" s="404"/>
      <c r="CW13" s="404"/>
      <c r="CX13" s="404"/>
      <c r="CY13" s="404"/>
      <c r="CZ13" s="404"/>
      <c r="DA13" s="405"/>
      <c r="DB13" s="403">
        <v>3.7</v>
      </c>
      <c r="DC13" s="404"/>
      <c r="DD13" s="404"/>
      <c r="DE13" s="404"/>
      <c r="DF13" s="404"/>
      <c r="DG13" s="404"/>
      <c r="DH13" s="404"/>
      <c r="DI13" s="405"/>
    </row>
    <row r="14" spans="1:119" ht="18.75" customHeight="1" thickBot="1" x14ac:dyDescent="0.2">
      <c r="A14" s="163"/>
      <c r="B14" s="515"/>
      <c r="C14" s="516"/>
      <c r="D14" s="516"/>
      <c r="E14" s="516"/>
      <c r="F14" s="516"/>
      <c r="G14" s="516"/>
      <c r="H14" s="516"/>
      <c r="I14" s="516"/>
      <c r="J14" s="516"/>
      <c r="K14" s="517"/>
      <c r="L14" s="480" t="s">
        <v>135</v>
      </c>
      <c r="M14" s="533"/>
      <c r="N14" s="533"/>
      <c r="O14" s="533"/>
      <c r="P14" s="533"/>
      <c r="Q14" s="534"/>
      <c r="R14" s="493">
        <v>93781</v>
      </c>
      <c r="S14" s="494"/>
      <c r="T14" s="494"/>
      <c r="U14" s="494"/>
      <c r="V14" s="495"/>
      <c r="W14" s="497"/>
      <c r="X14" s="395"/>
      <c r="Y14" s="395"/>
      <c r="Z14" s="395"/>
      <c r="AA14" s="395"/>
      <c r="AB14" s="396"/>
      <c r="AC14" s="486">
        <v>1.1000000000000001</v>
      </c>
      <c r="AD14" s="487"/>
      <c r="AE14" s="487"/>
      <c r="AF14" s="487"/>
      <c r="AG14" s="488"/>
      <c r="AH14" s="486">
        <v>1.3</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15.7</v>
      </c>
      <c r="CU14" s="504"/>
      <c r="CV14" s="504"/>
      <c r="CW14" s="504"/>
      <c r="CX14" s="504"/>
      <c r="CY14" s="504"/>
      <c r="CZ14" s="504"/>
      <c r="DA14" s="505"/>
      <c r="DB14" s="503">
        <v>10.3</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8"/>
      <c r="M15" s="490" t="s">
        <v>130</v>
      </c>
      <c r="N15" s="491"/>
      <c r="O15" s="491"/>
      <c r="P15" s="491"/>
      <c r="Q15" s="492"/>
      <c r="R15" s="493">
        <v>91932</v>
      </c>
      <c r="S15" s="494"/>
      <c r="T15" s="494"/>
      <c r="U15" s="494"/>
      <c r="V15" s="495"/>
      <c r="W15" s="496" t="s">
        <v>137</v>
      </c>
      <c r="X15" s="392"/>
      <c r="Y15" s="392"/>
      <c r="Z15" s="392"/>
      <c r="AA15" s="392"/>
      <c r="AB15" s="393"/>
      <c r="AC15" s="359">
        <v>6890</v>
      </c>
      <c r="AD15" s="360"/>
      <c r="AE15" s="360"/>
      <c r="AF15" s="360"/>
      <c r="AG15" s="361"/>
      <c r="AH15" s="359">
        <v>7363</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14928142</v>
      </c>
      <c r="BO15" s="436"/>
      <c r="BP15" s="436"/>
      <c r="BQ15" s="436"/>
      <c r="BR15" s="436"/>
      <c r="BS15" s="436"/>
      <c r="BT15" s="436"/>
      <c r="BU15" s="437"/>
      <c r="BV15" s="435">
        <v>14243012</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17.100000000000001</v>
      </c>
      <c r="AD16" s="487"/>
      <c r="AE16" s="487"/>
      <c r="AF16" s="487"/>
      <c r="AG16" s="488"/>
      <c r="AH16" s="486">
        <v>19.600000000000001</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15822835</v>
      </c>
      <c r="BO16" s="407"/>
      <c r="BP16" s="407"/>
      <c r="BQ16" s="407"/>
      <c r="BR16" s="407"/>
      <c r="BS16" s="407"/>
      <c r="BT16" s="407"/>
      <c r="BU16" s="408"/>
      <c r="BV16" s="406">
        <v>15156724</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32857</v>
      </c>
      <c r="AD17" s="360"/>
      <c r="AE17" s="360"/>
      <c r="AF17" s="360"/>
      <c r="AG17" s="361"/>
      <c r="AH17" s="359">
        <v>29788</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19228826</v>
      </c>
      <c r="BO17" s="407"/>
      <c r="BP17" s="407"/>
      <c r="BQ17" s="407"/>
      <c r="BR17" s="407"/>
      <c r="BS17" s="407"/>
      <c r="BT17" s="407"/>
      <c r="BU17" s="408"/>
      <c r="BV17" s="406">
        <v>18299268</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63"/>
      <c r="B18" s="456" t="s">
        <v>147</v>
      </c>
      <c r="C18" s="457"/>
      <c r="D18" s="457"/>
      <c r="E18" s="458"/>
      <c r="F18" s="458"/>
      <c r="G18" s="458"/>
      <c r="H18" s="458"/>
      <c r="I18" s="458"/>
      <c r="J18" s="458"/>
      <c r="K18" s="458"/>
      <c r="L18" s="459">
        <v>17.97</v>
      </c>
      <c r="M18" s="459"/>
      <c r="N18" s="459"/>
      <c r="O18" s="459"/>
      <c r="P18" s="459"/>
      <c r="Q18" s="459"/>
      <c r="R18" s="460"/>
      <c r="S18" s="460"/>
      <c r="T18" s="460"/>
      <c r="U18" s="460"/>
      <c r="V18" s="461"/>
      <c r="W18" s="477"/>
      <c r="X18" s="478"/>
      <c r="Y18" s="478"/>
      <c r="Z18" s="478"/>
      <c r="AA18" s="478"/>
      <c r="AB18" s="502"/>
      <c r="AC18" s="376">
        <v>81.8</v>
      </c>
      <c r="AD18" s="377"/>
      <c r="AE18" s="377"/>
      <c r="AF18" s="377"/>
      <c r="AG18" s="462"/>
      <c r="AH18" s="376">
        <v>79.2</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19239732</v>
      </c>
      <c r="BO18" s="407"/>
      <c r="BP18" s="407"/>
      <c r="BQ18" s="407"/>
      <c r="BR18" s="407"/>
      <c r="BS18" s="407"/>
      <c r="BT18" s="407"/>
      <c r="BU18" s="408"/>
      <c r="BV18" s="406">
        <v>18267155</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63"/>
      <c r="B19" s="456" t="s">
        <v>149</v>
      </c>
      <c r="C19" s="457"/>
      <c r="D19" s="457"/>
      <c r="E19" s="458"/>
      <c r="F19" s="458"/>
      <c r="G19" s="458"/>
      <c r="H19" s="458"/>
      <c r="I19" s="458"/>
      <c r="J19" s="458"/>
      <c r="K19" s="458"/>
      <c r="L19" s="466">
        <v>5184</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25298720</v>
      </c>
      <c r="BO19" s="407"/>
      <c r="BP19" s="407"/>
      <c r="BQ19" s="407"/>
      <c r="BR19" s="407"/>
      <c r="BS19" s="407"/>
      <c r="BT19" s="407"/>
      <c r="BU19" s="408"/>
      <c r="BV19" s="406">
        <v>26315018</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63"/>
      <c r="B20" s="456" t="s">
        <v>151</v>
      </c>
      <c r="C20" s="457"/>
      <c r="D20" s="457"/>
      <c r="E20" s="458"/>
      <c r="F20" s="458"/>
      <c r="G20" s="458"/>
      <c r="H20" s="458"/>
      <c r="I20" s="458"/>
      <c r="J20" s="458"/>
      <c r="K20" s="458"/>
      <c r="L20" s="466">
        <v>39906</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18519939</v>
      </c>
      <c r="BO22" s="436"/>
      <c r="BP22" s="436"/>
      <c r="BQ22" s="436"/>
      <c r="BR22" s="436"/>
      <c r="BS22" s="436"/>
      <c r="BT22" s="436"/>
      <c r="BU22" s="437"/>
      <c r="BV22" s="435">
        <v>18855224</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11940336</v>
      </c>
      <c r="BO23" s="407"/>
      <c r="BP23" s="407"/>
      <c r="BQ23" s="407"/>
      <c r="BR23" s="407"/>
      <c r="BS23" s="407"/>
      <c r="BT23" s="407"/>
      <c r="BU23" s="408"/>
      <c r="BV23" s="406">
        <v>12827423</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63"/>
      <c r="B24" s="385"/>
      <c r="C24" s="386"/>
      <c r="D24" s="387"/>
      <c r="E24" s="362" t="s">
        <v>161</v>
      </c>
      <c r="F24" s="363"/>
      <c r="G24" s="363"/>
      <c r="H24" s="363"/>
      <c r="I24" s="363"/>
      <c r="J24" s="363"/>
      <c r="K24" s="364"/>
      <c r="L24" s="359">
        <v>1</v>
      </c>
      <c r="M24" s="360"/>
      <c r="N24" s="360"/>
      <c r="O24" s="360"/>
      <c r="P24" s="361"/>
      <c r="Q24" s="359">
        <v>9420</v>
      </c>
      <c r="R24" s="360"/>
      <c r="S24" s="360"/>
      <c r="T24" s="360"/>
      <c r="U24" s="360"/>
      <c r="V24" s="361"/>
      <c r="W24" s="449"/>
      <c r="X24" s="386"/>
      <c r="Y24" s="387"/>
      <c r="Z24" s="362" t="s">
        <v>162</v>
      </c>
      <c r="AA24" s="363"/>
      <c r="AB24" s="363"/>
      <c r="AC24" s="363"/>
      <c r="AD24" s="363"/>
      <c r="AE24" s="363"/>
      <c r="AF24" s="363"/>
      <c r="AG24" s="364"/>
      <c r="AH24" s="359">
        <v>525</v>
      </c>
      <c r="AI24" s="360"/>
      <c r="AJ24" s="360"/>
      <c r="AK24" s="360"/>
      <c r="AL24" s="361"/>
      <c r="AM24" s="359">
        <v>1645350</v>
      </c>
      <c r="AN24" s="360"/>
      <c r="AO24" s="360"/>
      <c r="AP24" s="360"/>
      <c r="AQ24" s="360"/>
      <c r="AR24" s="361"/>
      <c r="AS24" s="359">
        <v>3134</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12016419</v>
      </c>
      <c r="BO24" s="407"/>
      <c r="BP24" s="407"/>
      <c r="BQ24" s="407"/>
      <c r="BR24" s="407"/>
      <c r="BS24" s="407"/>
      <c r="BT24" s="407"/>
      <c r="BU24" s="408"/>
      <c r="BV24" s="406">
        <v>11548618</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63"/>
      <c r="B25" s="385"/>
      <c r="C25" s="386"/>
      <c r="D25" s="387"/>
      <c r="E25" s="362" t="s">
        <v>164</v>
      </c>
      <c r="F25" s="363"/>
      <c r="G25" s="363"/>
      <c r="H25" s="363"/>
      <c r="I25" s="363"/>
      <c r="J25" s="363"/>
      <c r="K25" s="364"/>
      <c r="L25" s="359">
        <v>1</v>
      </c>
      <c r="M25" s="360"/>
      <c r="N25" s="360"/>
      <c r="O25" s="360"/>
      <c r="P25" s="361"/>
      <c r="Q25" s="359">
        <v>8160</v>
      </c>
      <c r="R25" s="360"/>
      <c r="S25" s="360"/>
      <c r="T25" s="360"/>
      <c r="U25" s="360"/>
      <c r="V25" s="361"/>
      <c r="W25" s="449"/>
      <c r="X25" s="386"/>
      <c r="Y25" s="387"/>
      <c r="Z25" s="362" t="s">
        <v>165</v>
      </c>
      <c r="AA25" s="363"/>
      <c r="AB25" s="363"/>
      <c r="AC25" s="363"/>
      <c r="AD25" s="363"/>
      <c r="AE25" s="363"/>
      <c r="AF25" s="363"/>
      <c r="AG25" s="364"/>
      <c r="AH25" s="359">
        <v>109</v>
      </c>
      <c r="AI25" s="360"/>
      <c r="AJ25" s="360"/>
      <c r="AK25" s="360"/>
      <c r="AL25" s="361"/>
      <c r="AM25" s="359">
        <v>326564</v>
      </c>
      <c r="AN25" s="360"/>
      <c r="AO25" s="360"/>
      <c r="AP25" s="360"/>
      <c r="AQ25" s="360"/>
      <c r="AR25" s="361"/>
      <c r="AS25" s="359">
        <v>2996</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5961132</v>
      </c>
      <c r="BO25" s="436"/>
      <c r="BP25" s="436"/>
      <c r="BQ25" s="436"/>
      <c r="BR25" s="436"/>
      <c r="BS25" s="436"/>
      <c r="BT25" s="436"/>
      <c r="BU25" s="437"/>
      <c r="BV25" s="435">
        <v>7625498</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63"/>
      <c r="B26" s="385"/>
      <c r="C26" s="386"/>
      <c r="D26" s="387"/>
      <c r="E26" s="362" t="s">
        <v>167</v>
      </c>
      <c r="F26" s="363"/>
      <c r="G26" s="363"/>
      <c r="H26" s="363"/>
      <c r="I26" s="363"/>
      <c r="J26" s="363"/>
      <c r="K26" s="364"/>
      <c r="L26" s="359">
        <v>1</v>
      </c>
      <c r="M26" s="360"/>
      <c r="N26" s="360"/>
      <c r="O26" s="360"/>
      <c r="P26" s="361"/>
      <c r="Q26" s="359">
        <v>7670</v>
      </c>
      <c r="R26" s="360"/>
      <c r="S26" s="360"/>
      <c r="T26" s="360"/>
      <c r="U26" s="360"/>
      <c r="V26" s="361"/>
      <c r="W26" s="449"/>
      <c r="X26" s="386"/>
      <c r="Y26" s="387"/>
      <c r="Z26" s="362" t="s">
        <v>168</v>
      </c>
      <c r="AA26" s="417"/>
      <c r="AB26" s="417"/>
      <c r="AC26" s="417"/>
      <c r="AD26" s="417"/>
      <c r="AE26" s="417"/>
      <c r="AF26" s="417"/>
      <c r="AG26" s="418"/>
      <c r="AH26" s="359">
        <v>8</v>
      </c>
      <c r="AI26" s="360"/>
      <c r="AJ26" s="360"/>
      <c r="AK26" s="360"/>
      <c r="AL26" s="361"/>
      <c r="AM26" s="359">
        <v>22656</v>
      </c>
      <c r="AN26" s="360"/>
      <c r="AO26" s="360"/>
      <c r="AP26" s="360"/>
      <c r="AQ26" s="360"/>
      <c r="AR26" s="361"/>
      <c r="AS26" s="359">
        <v>2832</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v>20000</v>
      </c>
      <c r="BO26" s="407"/>
      <c r="BP26" s="407"/>
      <c r="BQ26" s="407"/>
      <c r="BR26" s="407"/>
      <c r="BS26" s="407"/>
      <c r="BT26" s="407"/>
      <c r="BU26" s="408"/>
      <c r="BV26" s="406">
        <v>20000</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63"/>
      <c r="B27" s="385"/>
      <c r="C27" s="386"/>
      <c r="D27" s="387"/>
      <c r="E27" s="362" t="s">
        <v>170</v>
      </c>
      <c r="F27" s="363"/>
      <c r="G27" s="363"/>
      <c r="H27" s="363"/>
      <c r="I27" s="363"/>
      <c r="J27" s="363"/>
      <c r="K27" s="364"/>
      <c r="L27" s="359">
        <v>1</v>
      </c>
      <c r="M27" s="360"/>
      <c r="N27" s="360"/>
      <c r="O27" s="360"/>
      <c r="P27" s="361"/>
      <c r="Q27" s="359">
        <v>5500</v>
      </c>
      <c r="R27" s="360"/>
      <c r="S27" s="360"/>
      <c r="T27" s="360"/>
      <c r="U27" s="360"/>
      <c r="V27" s="361"/>
      <c r="W27" s="449"/>
      <c r="X27" s="386"/>
      <c r="Y27" s="387"/>
      <c r="Z27" s="362" t="s">
        <v>171</v>
      </c>
      <c r="AA27" s="363"/>
      <c r="AB27" s="363"/>
      <c r="AC27" s="363"/>
      <c r="AD27" s="363"/>
      <c r="AE27" s="363"/>
      <c r="AF27" s="363"/>
      <c r="AG27" s="364"/>
      <c r="AH27" s="359">
        <v>2</v>
      </c>
      <c r="AI27" s="360"/>
      <c r="AJ27" s="360"/>
      <c r="AK27" s="360"/>
      <c r="AL27" s="361"/>
      <c r="AM27" s="359" t="s">
        <v>172</v>
      </c>
      <c r="AN27" s="360"/>
      <c r="AO27" s="360"/>
      <c r="AP27" s="360"/>
      <c r="AQ27" s="360"/>
      <c r="AR27" s="361"/>
      <c r="AS27" s="359" t="s">
        <v>172</v>
      </c>
      <c r="AT27" s="360"/>
      <c r="AU27" s="360"/>
      <c r="AV27" s="360"/>
      <c r="AW27" s="360"/>
      <c r="AX27" s="419"/>
      <c r="AY27" s="443" t="s">
        <v>173</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63"/>
      <c r="B28" s="385"/>
      <c r="C28" s="386"/>
      <c r="D28" s="387"/>
      <c r="E28" s="362" t="s">
        <v>174</v>
      </c>
      <c r="F28" s="363"/>
      <c r="G28" s="363"/>
      <c r="H28" s="363"/>
      <c r="I28" s="363"/>
      <c r="J28" s="363"/>
      <c r="K28" s="364"/>
      <c r="L28" s="359">
        <v>1</v>
      </c>
      <c r="M28" s="360"/>
      <c r="N28" s="360"/>
      <c r="O28" s="360"/>
      <c r="P28" s="361"/>
      <c r="Q28" s="359">
        <v>5010</v>
      </c>
      <c r="R28" s="360"/>
      <c r="S28" s="360"/>
      <c r="T28" s="360"/>
      <c r="U28" s="360"/>
      <c r="V28" s="361"/>
      <c r="W28" s="449"/>
      <c r="X28" s="386"/>
      <c r="Y28" s="387"/>
      <c r="Z28" s="362" t="s">
        <v>175</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176</v>
      </c>
      <c r="AZ28" s="424"/>
      <c r="BA28" s="424"/>
      <c r="BB28" s="425"/>
      <c r="BC28" s="432" t="s">
        <v>46</v>
      </c>
      <c r="BD28" s="433"/>
      <c r="BE28" s="433"/>
      <c r="BF28" s="433"/>
      <c r="BG28" s="433"/>
      <c r="BH28" s="433"/>
      <c r="BI28" s="433"/>
      <c r="BJ28" s="433"/>
      <c r="BK28" s="433"/>
      <c r="BL28" s="433"/>
      <c r="BM28" s="434"/>
      <c r="BN28" s="435">
        <v>3230909</v>
      </c>
      <c r="BO28" s="436"/>
      <c r="BP28" s="436"/>
      <c r="BQ28" s="436"/>
      <c r="BR28" s="436"/>
      <c r="BS28" s="436"/>
      <c r="BT28" s="436"/>
      <c r="BU28" s="437"/>
      <c r="BV28" s="435">
        <v>3142334</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63"/>
      <c r="B29" s="385"/>
      <c r="C29" s="386"/>
      <c r="D29" s="387"/>
      <c r="E29" s="362" t="s">
        <v>177</v>
      </c>
      <c r="F29" s="363"/>
      <c r="G29" s="363"/>
      <c r="H29" s="363"/>
      <c r="I29" s="363"/>
      <c r="J29" s="363"/>
      <c r="K29" s="364"/>
      <c r="L29" s="359">
        <v>20</v>
      </c>
      <c r="M29" s="360"/>
      <c r="N29" s="360"/>
      <c r="O29" s="360"/>
      <c r="P29" s="361"/>
      <c r="Q29" s="359">
        <v>4680</v>
      </c>
      <c r="R29" s="360"/>
      <c r="S29" s="360"/>
      <c r="T29" s="360"/>
      <c r="U29" s="360"/>
      <c r="V29" s="361"/>
      <c r="W29" s="450"/>
      <c r="X29" s="451"/>
      <c r="Y29" s="452"/>
      <c r="Z29" s="362" t="s">
        <v>178</v>
      </c>
      <c r="AA29" s="363"/>
      <c r="AB29" s="363"/>
      <c r="AC29" s="363"/>
      <c r="AD29" s="363"/>
      <c r="AE29" s="363"/>
      <c r="AF29" s="363"/>
      <c r="AG29" s="364"/>
      <c r="AH29" s="359">
        <v>527</v>
      </c>
      <c r="AI29" s="360"/>
      <c r="AJ29" s="360"/>
      <c r="AK29" s="360"/>
      <c r="AL29" s="361"/>
      <c r="AM29" s="359">
        <v>1654534</v>
      </c>
      <c r="AN29" s="360"/>
      <c r="AO29" s="360"/>
      <c r="AP29" s="360"/>
      <c r="AQ29" s="360"/>
      <c r="AR29" s="361"/>
      <c r="AS29" s="359">
        <v>3140</v>
      </c>
      <c r="AT29" s="360"/>
      <c r="AU29" s="360"/>
      <c r="AV29" s="360"/>
      <c r="AW29" s="360"/>
      <c r="AX29" s="419"/>
      <c r="AY29" s="426"/>
      <c r="AZ29" s="427"/>
      <c r="BA29" s="427"/>
      <c r="BB29" s="428"/>
      <c r="BC29" s="420" t="s">
        <v>179</v>
      </c>
      <c r="BD29" s="421"/>
      <c r="BE29" s="421"/>
      <c r="BF29" s="421"/>
      <c r="BG29" s="421"/>
      <c r="BH29" s="421"/>
      <c r="BI29" s="421"/>
      <c r="BJ29" s="421"/>
      <c r="BK29" s="421"/>
      <c r="BL29" s="421"/>
      <c r="BM29" s="422"/>
      <c r="BN29" s="406" t="s">
        <v>122</v>
      </c>
      <c r="BO29" s="407"/>
      <c r="BP29" s="407"/>
      <c r="BQ29" s="407"/>
      <c r="BR29" s="407"/>
      <c r="BS29" s="407"/>
      <c r="BT29" s="407"/>
      <c r="BU29" s="408"/>
      <c r="BV29" s="406" t="s">
        <v>122</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180</v>
      </c>
      <c r="X30" s="374"/>
      <c r="Y30" s="374"/>
      <c r="Z30" s="374"/>
      <c r="AA30" s="374"/>
      <c r="AB30" s="374"/>
      <c r="AC30" s="374"/>
      <c r="AD30" s="374"/>
      <c r="AE30" s="374"/>
      <c r="AF30" s="374"/>
      <c r="AG30" s="375"/>
      <c r="AH30" s="376">
        <v>99.6</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3474709</v>
      </c>
      <c r="BO30" s="441"/>
      <c r="BP30" s="441"/>
      <c r="BQ30" s="441"/>
      <c r="BR30" s="441"/>
      <c r="BS30" s="441"/>
      <c r="BT30" s="441"/>
      <c r="BU30" s="442"/>
      <c r="BV30" s="440">
        <v>3723693</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365" t="s">
        <v>181</v>
      </c>
      <c r="D32" s="365"/>
      <c r="E32" s="365"/>
      <c r="F32" s="365"/>
      <c r="G32" s="365"/>
      <c r="H32" s="365"/>
      <c r="I32" s="365"/>
      <c r="J32" s="365"/>
      <c r="K32" s="365"/>
      <c r="L32" s="365"/>
      <c r="M32" s="365"/>
      <c r="N32" s="365"/>
      <c r="O32" s="365"/>
      <c r="P32" s="365"/>
      <c r="Q32" s="365"/>
      <c r="R32" s="365"/>
      <c r="S32" s="365"/>
      <c r="U32" s="366" t="s">
        <v>182</v>
      </c>
      <c r="V32" s="366"/>
      <c r="W32" s="366"/>
      <c r="X32" s="366"/>
      <c r="Y32" s="366"/>
      <c r="Z32" s="366"/>
      <c r="AA32" s="366"/>
      <c r="AB32" s="366"/>
      <c r="AC32" s="366"/>
      <c r="AD32" s="366"/>
      <c r="AE32" s="366"/>
      <c r="AF32" s="366"/>
      <c r="AG32" s="366"/>
      <c r="AH32" s="366"/>
      <c r="AI32" s="366"/>
      <c r="AJ32" s="366"/>
      <c r="AK32" s="366"/>
      <c r="AM32" s="366" t="s">
        <v>183</v>
      </c>
      <c r="AN32" s="366"/>
      <c r="AO32" s="366"/>
      <c r="AP32" s="366"/>
      <c r="AQ32" s="366"/>
      <c r="AR32" s="366"/>
      <c r="AS32" s="366"/>
      <c r="AT32" s="366"/>
      <c r="AU32" s="366"/>
      <c r="AV32" s="366"/>
      <c r="AW32" s="366"/>
      <c r="AX32" s="366"/>
      <c r="AY32" s="366"/>
      <c r="AZ32" s="366"/>
      <c r="BA32" s="366"/>
      <c r="BB32" s="366"/>
      <c r="BC32" s="366"/>
      <c r="BE32" s="366" t="s">
        <v>184</v>
      </c>
      <c r="BF32" s="366"/>
      <c r="BG32" s="366"/>
      <c r="BH32" s="366"/>
      <c r="BI32" s="366"/>
      <c r="BJ32" s="366"/>
      <c r="BK32" s="366"/>
      <c r="BL32" s="366"/>
      <c r="BM32" s="366"/>
      <c r="BN32" s="366"/>
      <c r="BO32" s="366"/>
      <c r="BP32" s="366"/>
      <c r="BQ32" s="366"/>
      <c r="BR32" s="366"/>
      <c r="BS32" s="366"/>
      <c r="BT32" s="366"/>
      <c r="BU32" s="366"/>
      <c r="BW32" s="366" t="s">
        <v>185</v>
      </c>
      <c r="BX32" s="366"/>
      <c r="BY32" s="366"/>
      <c r="BZ32" s="366"/>
      <c r="CA32" s="366"/>
      <c r="CB32" s="366"/>
      <c r="CC32" s="366"/>
      <c r="CD32" s="366"/>
      <c r="CE32" s="366"/>
      <c r="CF32" s="366"/>
      <c r="CG32" s="366"/>
      <c r="CH32" s="366"/>
      <c r="CI32" s="366"/>
      <c r="CJ32" s="366"/>
      <c r="CK32" s="366"/>
      <c r="CL32" s="366"/>
      <c r="CM32" s="366"/>
      <c r="CO32" s="366" t="s">
        <v>186</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15">
      <c r="A33" s="163"/>
      <c r="B33" s="190"/>
      <c r="C33" s="358" t="s">
        <v>187</v>
      </c>
      <c r="D33" s="358"/>
      <c r="E33" s="357" t="s">
        <v>188</v>
      </c>
      <c r="F33" s="357"/>
      <c r="G33" s="357"/>
      <c r="H33" s="357"/>
      <c r="I33" s="357"/>
      <c r="J33" s="357"/>
      <c r="K33" s="357"/>
      <c r="L33" s="357"/>
      <c r="M33" s="357"/>
      <c r="N33" s="357"/>
      <c r="O33" s="357"/>
      <c r="P33" s="357"/>
      <c r="Q33" s="357"/>
      <c r="R33" s="357"/>
      <c r="S33" s="357"/>
      <c r="T33" s="167"/>
      <c r="U33" s="358" t="s">
        <v>187</v>
      </c>
      <c r="V33" s="358"/>
      <c r="W33" s="357" t="s">
        <v>188</v>
      </c>
      <c r="X33" s="357"/>
      <c r="Y33" s="357"/>
      <c r="Z33" s="357"/>
      <c r="AA33" s="357"/>
      <c r="AB33" s="357"/>
      <c r="AC33" s="357"/>
      <c r="AD33" s="357"/>
      <c r="AE33" s="357"/>
      <c r="AF33" s="357"/>
      <c r="AG33" s="357"/>
      <c r="AH33" s="357"/>
      <c r="AI33" s="357"/>
      <c r="AJ33" s="357"/>
      <c r="AK33" s="357"/>
      <c r="AL33" s="167"/>
      <c r="AM33" s="358" t="s">
        <v>187</v>
      </c>
      <c r="AN33" s="358"/>
      <c r="AO33" s="357" t="s">
        <v>188</v>
      </c>
      <c r="AP33" s="357"/>
      <c r="AQ33" s="357"/>
      <c r="AR33" s="357"/>
      <c r="AS33" s="357"/>
      <c r="AT33" s="357"/>
      <c r="AU33" s="357"/>
      <c r="AV33" s="357"/>
      <c r="AW33" s="357"/>
      <c r="AX33" s="357"/>
      <c r="AY33" s="357"/>
      <c r="AZ33" s="357"/>
      <c r="BA33" s="357"/>
      <c r="BB33" s="357"/>
      <c r="BC33" s="357"/>
      <c r="BD33" s="173"/>
      <c r="BE33" s="357" t="s">
        <v>189</v>
      </c>
      <c r="BF33" s="357"/>
      <c r="BG33" s="357" t="s">
        <v>190</v>
      </c>
      <c r="BH33" s="357"/>
      <c r="BI33" s="357"/>
      <c r="BJ33" s="357"/>
      <c r="BK33" s="357"/>
      <c r="BL33" s="357"/>
      <c r="BM33" s="357"/>
      <c r="BN33" s="357"/>
      <c r="BO33" s="357"/>
      <c r="BP33" s="357"/>
      <c r="BQ33" s="357"/>
      <c r="BR33" s="357"/>
      <c r="BS33" s="357"/>
      <c r="BT33" s="357"/>
      <c r="BU33" s="357"/>
      <c r="BV33" s="173"/>
      <c r="BW33" s="358" t="s">
        <v>189</v>
      </c>
      <c r="BX33" s="358"/>
      <c r="BY33" s="357" t="s">
        <v>191</v>
      </c>
      <c r="BZ33" s="357"/>
      <c r="CA33" s="357"/>
      <c r="CB33" s="357"/>
      <c r="CC33" s="357"/>
      <c r="CD33" s="357"/>
      <c r="CE33" s="357"/>
      <c r="CF33" s="357"/>
      <c r="CG33" s="357"/>
      <c r="CH33" s="357"/>
      <c r="CI33" s="357"/>
      <c r="CJ33" s="357"/>
      <c r="CK33" s="357"/>
      <c r="CL33" s="357"/>
      <c r="CM33" s="357"/>
      <c r="CN33" s="167"/>
      <c r="CO33" s="358" t="s">
        <v>187</v>
      </c>
      <c r="CP33" s="358"/>
      <c r="CQ33" s="357" t="s">
        <v>192</v>
      </c>
      <c r="CR33" s="357"/>
      <c r="CS33" s="357"/>
      <c r="CT33" s="357"/>
      <c r="CU33" s="357"/>
      <c r="CV33" s="357"/>
      <c r="CW33" s="357"/>
      <c r="CX33" s="357"/>
      <c r="CY33" s="357"/>
      <c r="CZ33" s="357"/>
      <c r="DA33" s="357"/>
      <c r="DB33" s="357"/>
      <c r="DC33" s="357"/>
      <c r="DD33" s="357"/>
      <c r="DE33" s="357"/>
      <c r="DF33" s="167"/>
      <c r="DG33" s="356" t="s">
        <v>193</v>
      </c>
      <c r="DH33" s="356"/>
      <c r="DI33" s="168"/>
    </row>
    <row r="34" spans="1:113" ht="32.25" customHeight="1" x14ac:dyDescent="0.15">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3</v>
      </c>
      <c r="V34" s="354"/>
      <c r="W34" s="355" t="str">
        <f>IF('各会計、関係団体の財政状況及び健全化判断比率'!B28="","",'各会計、関係団体の財政状況及び健全化判断比率'!B28)</f>
        <v>国民健康保険事業特別会計</v>
      </c>
      <c r="X34" s="355"/>
      <c r="Y34" s="355"/>
      <c r="Z34" s="355"/>
      <c r="AA34" s="355"/>
      <c r="AB34" s="355"/>
      <c r="AC34" s="355"/>
      <c r="AD34" s="355"/>
      <c r="AE34" s="355"/>
      <c r="AF34" s="355"/>
      <c r="AG34" s="355"/>
      <c r="AH34" s="355"/>
      <c r="AI34" s="355"/>
      <c r="AJ34" s="355"/>
      <c r="AK34" s="355"/>
      <c r="AL34" s="163"/>
      <c r="AM34" s="354">
        <f>IF(AO34="","",MAX(C34:D43,U34:V43)+1)</f>
        <v>6</v>
      </c>
      <c r="AN34" s="354"/>
      <c r="AO34" s="355" t="str">
        <f>IF('各会計、関係団体の財政状況及び健全化判断比率'!B31="","",'各会計、関係団体の財政状況及び健全化判断比率'!B31)</f>
        <v>病院事業会計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8</v>
      </c>
      <c r="BX34" s="354"/>
      <c r="BY34" s="355" t="str">
        <f>IF('各会計、関係団体の財政状況及び健全化判断比率'!B68="","",'各会計、関係団体の財政状況及び健全化判断比率'!B68)</f>
        <v>東京たま広域資源循環組合</v>
      </c>
      <c r="BZ34" s="355"/>
      <c r="CA34" s="355"/>
      <c r="CB34" s="355"/>
      <c r="CC34" s="355"/>
      <c r="CD34" s="355"/>
      <c r="CE34" s="355"/>
      <c r="CF34" s="355"/>
      <c r="CG34" s="355"/>
      <c r="CH34" s="355"/>
      <c r="CI34" s="355"/>
      <c r="CJ34" s="355"/>
      <c r="CK34" s="355"/>
      <c r="CL34" s="355"/>
      <c r="CM34" s="355"/>
      <c r="CN34" s="163"/>
      <c r="CO34" s="354">
        <f>IF(CQ34="","",MAX(C34:D43,U34:V43,AM34:AN43,BE34:BF43,BW34:BX43)+1)</f>
        <v>18</v>
      </c>
      <c r="CP34" s="354"/>
      <c r="CQ34" s="355" t="str">
        <f>IF('各会計、関係団体の財政状況及び健全化判断比率'!BS7="","",'各会計、関係団体の財政状況及び健全化判断比率'!BS7)</f>
        <v>いなぎグリーンウェルネス財団</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15">
      <c r="A35" s="163"/>
      <c r="B35" s="190"/>
      <c r="C35" s="354">
        <f>IF(E35="","",C34+1)</f>
        <v>2</v>
      </c>
      <c r="D35" s="354"/>
      <c r="E35" s="355" t="str">
        <f>IF('各会計、関係団体の財政状況及び健全化判断比率'!B8="","",'各会計、関係団体の財政状況及び健全化判断比率'!B8)</f>
        <v>土地区画整理事業特別会計</v>
      </c>
      <c r="F35" s="355"/>
      <c r="G35" s="355"/>
      <c r="H35" s="355"/>
      <c r="I35" s="355"/>
      <c r="J35" s="355"/>
      <c r="K35" s="355"/>
      <c r="L35" s="355"/>
      <c r="M35" s="355"/>
      <c r="N35" s="355"/>
      <c r="O35" s="355"/>
      <c r="P35" s="355"/>
      <c r="Q35" s="355"/>
      <c r="R35" s="355"/>
      <c r="S35" s="355"/>
      <c r="T35" s="163"/>
      <c r="U35" s="354">
        <f>IF(W35="","",U34+1)</f>
        <v>4</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63"/>
      <c r="AM35" s="354">
        <f t="shared" ref="AM35:AM43" si="0">IF(AO35="","",AM34+1)</f>
        <v>7</v>
      </c>
      <c r="AN35" s="354"/>
      <c r="AO35" s="355" t="str">
        <f>IF('各会計、関係団体の財政状況及び健全化判断比率'!B32="","",'各会計、関係団体の財政状況及び健全化判断比率'!B32)</f>
        <v>下水道事業会計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9</v>
      </c>
      <c r="BX35" s="354"/>
      <c r="BY35" s="355" t="str">
        <f>IF('各会計、関係団体の財政状況及び健全化判断比率'!B69="","",'各会計、関係団体の財政状況及び健全化判断比率'!B69)</f>
        <v>南多摩斎場組合</v>
      </c>
      <c r="BZ35" s="355"/>
      <c r="CA35" s="355"/>
      <c r="CB35" s="355"/>
      <c r="CC35" s="355"/>
      <c r="CD35" s="355"/>
      <c r="CE35" s="355"/>
      <c r="CF35" s="355"/>
      <c r="CG35" s="355"/>
      <c r="CH35" s="355"/>
      <c r="CI35" s="355"/>
      <c r="CJ35" s="355"/>
      <c r="CK35" s="355"/>
      <c r="CL35" s="355"/>
      <c r="CM35" s="355"/>
      <c r="CN35" s="163"/>
      <c r="CO35" s="354">
        <f t="shared" ref="CO35:CO43" si="3">IF(CQ35="","",CO34+1)</f>
        <v>19</v>
      </c>
      <c r="CP35" s="354"/>
      <c r="CQ35" s="355" t="str">
        <f>IF('各会計、関係団体の財政状況及び健全化判断比率'!BS8="","",'各会計、関係団体の財政状況及び健全化判断比率'!BS8)</f>
        <v>稲城市土地開発公社</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15">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5</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10</v>
      </c>
      <c r="BX36" s="354"/>
      <c r="BY36" s="355" t="str">
        <f>IF('各会計、関係団体の財政状況及び健全化判断比率'!B70="","",'各会計、関係団体の財政状況及び健全化判断比率'!B70)</f>
        <v>多摩川衛生組合</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15">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11</v>
      </c>
      <c r="BX37" s="354"/>
      <c r="BY37" s="355" t="str">
        <f>IF('各会計、関係団体の財政状況及び健全化判断比率'!B71="","",'各会計、関係団体の財政状況及び健全化判断比率'!B71)</f>
        <v>東京都市町村議会議員公務災害補償等組合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15">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12</v>
      </c>
      <c r="BX38" s="354"/>
      <c r="BY38" s="355" t="str">
        <f>IF('各会計、関係団体の財政状況及び健全化判断比率'!B72="","",'各会計、関係団体の財政状況及び健全化判断比率'!B72)</f>
        <v>東京都三市収益事業組合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15">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13</v>
      </c>
      <c r="BX39" s="354"/>
      <c r="BY39" s="355" t="str">
        <f>IF('各会計、関係団体の財政状況及び健全化判断比率'!B73="","",'各会計、関係団体の財政状況及び健全化判断比率'!B73)</f>
        <v>東京市町村総合事務組合（一般会計）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15">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14</v>
      </c>
      <c r="BX40" s="354"/>
      <c r="BY40" s="355" t="str">
        <f>IF('各会計、関係団体の財政状況及び健全化判断比率'!B74="","",'各会計、関係団体の財政状況及び健全化判断比率'!B74)</f>
        <v>東京市町村総合事務組合（交通災害共済事業特別会計）</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15">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f t="shared" si="2"/>
        <v>15</v>
      </c>
      <c r="BX41" s="354"/>
      <c r="BY41" s="355" t="str">
        <f>IF('各会計、関係団体の財政状況及び健全化判断比率'!B75="","",'各会計、関係団体の財政状況及び健全化判断比率'!B75)</f>
        <v>東京都市町村職員退職手当組合</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15">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f t="shared" si="2"/>
        <v>16</v>
      </c>
      <c r="BX42" s="354"/>
      <c r="BY42" s="355" t="str">
        <f>IF('各会計、関係団体の財政状況及び健全化判断比率'!B76="","",'各会計、関係団体の財政状況及び健全化判断比率'!B76)</f>
        <v>東京都後期高齢者医療広域連合（一般会計）</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15">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f t="shared" si="2"/>
        <v>17</v>
      </c>
      <c r="BX43" s="354"/>
      <c r="BY43" s="355" t="str">
        <f>IF('各会計、関係団体の財政状況及び健全化判断比率'!B77="","",'各会計、関係団体の財政状況及び健全化判断比率'!B77)</f>
        <v>東京都後期高齢者医療広域連合（後期高齢者医療特別会計）</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194</v>
      </c>
      <c r="E46" s="351" t="s">
        <v>195</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196</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197</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198</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199</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200</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201</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202</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JpPac7DZdkeQgTFRKq9Qa41GP6qamUC1z6kqyyrMAJPdbtSIp/zJBADrFoPpto8Y0NKNn8+q6J+2Z9lXoV4PpQ==" saltValue="UkT/apn4HI/MjhTIfhGfT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36" t="s">
        <v>533</v>
      </c>
      <c r="D34" s="1136"/>
      <c r="E34" s="1137"/>
      <c r="F34" s="32">
        <v>5.16</v>
      </c>
      <c r="G34" s="33">
        <v>11.38</v>
      </c>
      <c r="H34" s="33">
        <v>11.7</v>
      </c>
      <c r="I34" s="33">
        <v>3.69</v>
      </c>
      <c r="J34" s="34">
        <v>4.9400000000000004</v>
      </c>
      <c r="K34" s="22"/>
      <c r="L34" s="22"/>
      <c r="M34" s="22"/>
      <c r="N34" s="22"/>
      <c r="O34" s="22"/>
      <c r="P34" s="22"/>
    </row>
    <row r="35" spans="1:16" ht="39" customHeight="1" x14ac:dyDescent="0.15">
      <c r="A35" s="22"/>
      <c r="B35" s="35"/>
      <c r="C35" s="1132" t="s">
        <v>534</v>
      </c>
      <c r="D35" s="1132"/>
      <c r="E35" s="1133"/>
      <c r="F35" s="36">
        <v>0.71</v>
      </c>
      <c r="G35" s="37">
        <v>1.1499999999999999</v>
      </c>
      <c r="H35" s="37">
        <v>1.77</v>
      </c>
      <c r="I35" s="37">
        <v>2.66</v>
      </c>
      <c r="J35" s="38">
        <v>3.62</v>
      </c>
      <c r="K35" s="22"/>
      <c r="L35" s="22"/>
      <c r="M35" s="22"/>
      <c r="N35" s="22"/>
      <c r="O35" s="22"/>
      <c r="P35" s="22"/>
    </row>
    <row r="36" spans="1:16" ht="39" customHeight="1" x14ac:dyDescent="0.15">
      <c r="A36" s="22"/>
      <c r="B36" s="35"/>
      <c r="C36" s="1132" t="s">
        <v>535</v>
      </c>
      <c r="D36" s="1132"/>
      <c r="E36" s="1133"/>
      <c r="F36" s="36">
        <v>1.19</v>
      </c>
      <c r="G36" s="37">
        <v>0.68</v>
      </c>
      <c r="H36" s="37">
        <v>0.65</v>
      </c>
      <c r="I36" s="37">
        <v>0.73</v>
      </c>
      <c r="J36" s="38">
        <v>0.95</v>
      </c>
      <c r="K36" s="22"/>
      <c r="L36" s="22"/>
      <c r="M36" s="22"/>
      <c r="N36" s="22"/>
      <c r="O36" s="22"/>
      <c r="P36" s="22"/>
    </row>
    <row r="37" spans="1:16" ht="39" customHeight="1" x14ac:dyDescent="0.15">
      <c r="A37" s="22"/>
      <c r="B37" s="35"/>
      <c r="C37" s="1132" t="s">
        <v>536</v>
      </c>
      <c r="D37" s="1132"/>
      <c r="E37" s="1133"/>
      <c r="F37" s="36">
        <v>8.15</v>
      </c>
      <c r="G37" s="37">
        <v>10.87</v>
      </c>
      <c r="H37" s="37">
        <v>11.45</v>
      </c>
      <c r="I37" s="37">
        <v>6.45</v>
      </c>
      <c r="J37" s="38">
        <v>0.31</v>
      </c>
      <c r="K37" s="22"/>
      <c r="L37" s="22"/>
      <c r="M37" s="22"/>
      <c r="N37" s="22"/>
      <c r="O37" s="22"/>
      <c r="P37" s="22"/>
    </row>
    <row r="38" spans="1:16" ht="39" customHeight="1" x14ac:dyDescent="0.15">
      <c r="A38" s="22"/>
      <c r="B38" s="35"/>
      <c r="C38" s="1132" t="s">
        <v>537</v>
      </c>
      <c r="D38" s="1132"/>
      <c r="E38" s="1133"/>
      <c r="F38" s="36">
        <v>0</v>
      </c>
      <c r="G38" s="37">
        <v>0</v>
      </c>
      <c r="H38" s="37">
        <v>0</v>
      </c>
      <c r="I38" s="37">
        <v>0</v>
      </c>
      <c r="J38" s="38">
        <v>0</v>
      </c>
      <c r="K38" s="22"/>
      <c r="L38" s="22"/>
      <c r="M38" s="22"/>
      <c r="N38" s="22"/>
      <c r="O38" s="22"/>
      <c r="P38" s="22"/>
    </row>
    <row r="39" spans="1:16" ht="39" customHeight="1" x14ac:dyDescent="0.15">
      <c r="A39" s="22"/>
      <c r="B39" s="35"/>
      <c r="C39" s="1132" t="s">
        <v>538</v>
      </c>
      <c r="D39" s="1132"/>
      <c r="E39" s="1133"/>
      <c r="F39" s="36">
        <v>0</v>
      </c>
      <c r="G39" s="37">
        <v>0</v>
      </c>
      <c r="H39" s="37">
        <v>0</v>
      </c>
      <c r="I39" s="37">
        <v>0</v>
      </c>
      <c r="J39" s="38">
        <v>0</v>
      </c>
      <c r="K39" s="22"/>
      <c r="L39" s="22"/>
      <c r="M39" s="22"/>
      <c r="N39" s="22"/>
      <c r="O39" s="22"/>
      <c r="P39" s="22"/>
    </row>
    <row r="40" spans="1:16" ht="39" customHeight="1" x14ac:dyDescent="0.15">
      <c r="A40" s="22"/>
      <c r="B40" s="35"/>
      <c r="C40" s="1132" t="s">
        <v>539</v>
      </c>
      <c r="D40" s="1132"/>
      <c r="E40" s="1133"/>
      <c r="F40" s="36">
        <v>0</v>
      </c>
      <c r="G40" s="37">
        <v>0</v>
      </c>
      <c r="H40" s="37">
        <v>0</v>
      </c>
      <c r="I40" s="37">
        <v>0</v>
      </c>
      <c r="J40" s="38">
        <v>0</v>
      </c>
      <c r="K40" s="22"/>
      <c r="L40" s="22"/>
      <c r="M40" s="22"/>
      <c r="N40" s="22"/>
      <c r="O40" s="22"/>
      <c r="P40" s="22"/>
    </row>
    <row r="41" spans="1:16" ht="39" customHeight="1" x14ac:dyDescent="0.15">
      <c r="A41" s="22"/>
      <c r="B41" s="35"/>
      <c r="C41" s="1132"/>
      <c r="D41" s="1132"/>
      <c r="E41" s="1133"/>
      <c r="F41" s="36"/>
      <c r="G41" s="37"/>
      <c r="H41" s="37"/>
      <c r="I41" s="37"/>
      <c r="J41" s="38"/>
      <c r="K41" s="22"/>
      <c r="L41" s="22"/>
      <c r="M41" s="22"/>
      <c r="N41" s="22"/>
      <c r="O41" s="22"/>
      <c r="P41" s="22"/>
    </row>
    <row r="42" spans="1:16" ht="39" customHeight="1" x14ac:dyDescent="0.15">
      <c r="A42" s="22"/>
      <c r="B42" s="39"/>
      <c r="C42" s="1132" t="s">
        <v>540</v>
      </c>
      <c r="D42" s="1132"/>
      <c r="E42" s="1133"/>
      <c r="F42" s="36" t="s">
        <v>488</v>
      </c>
      <c r="G42" s="37" t="s">
        <v>488</v>
      </c>
      <c r="H42" s="37" t="s">
        <v>488</v>
      </c>
      <c r="I42" s="37" t="s">
        <v>488</v>
      </c>
      <c r="J42" s="38" t="s">
        <v>488</v>
      </c>
      <c r="K42" s="22"/>
      <c r="L42" s="22"/>
      <c r="M42" s="22"/>
      <c r="N42" s="22"/>
      <c r="O42" s="22"/>
      <c r="P42" s="22"/>
    </row>
    <row r="43" spans="1:16" ht="39" customHeight="1" thickBot="1" x14ac:dyDescent="0.2">
      <c r="A43" s="22"/>
      <c r="B43" s="40"/>
      <c r="C43" s="1134" t="s">
        <v>541</v>
      </c>
      <c r="D43" s="1134"/>
      <c r="E43" s="1135"/>
      <c r="F43" s="41" t="s">
        <v>488</v>
      </c>
      <c r="G43" s="42" t="s">
        <v>488</v>
      </c>
      <c r="H43" s="42" t="s">
        <v>488</v>
      </c>
      <c r="I43" s="42" t="s">
        <v>488</v>
      </c>
      <c r="J43" s="43" t="s">
        <v>488</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mnpHLbncMIJoRv2yC4KRnMgVa4w6N6X2w3vi8e9S3ZnVjoyFG4YYOta/XZmmROA5t/7RW9EQNUQmDsz+zHXZXw==" saltValue="6qi6LyL5UzGANh1Cx5F4Q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zoomScale="70" zoomScaleNormal="7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526</v>
      </c>
      <c r="L44" s="54" t="s">
        <v>527</v>
      </c>
      <c r="M44" s="54" t="s">
        <v>528</v>
      </c>
      <c r="N44" s="54" t="s">
        <v>529</v>
      </c>
      <c r="O44" s="55" t="s">
        <v>530</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2048</v>
      </c>
      <c r="L45" s="58">
        <v>2061</v>
      </c>
      <c r="M45" s="58">
        <v>2013</v>
      </c>
      <c r="N45" s="58">
        <v>2030</v>
      </c>
      <c r="O45" s="59">
        <v>2000</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488</v>
      </c>
      <c r="L46" s="62" t="s">
        <v>488</v>
      </c>
      <c r="M46" s="62" t="s">
        <v>488</v>
      </c>
      <c r="N46" s="62" t="s">
        <v>488</v>
      </c>
      <c r="O46" s="63" t="s">
        <v>488</v>
      </c>
      <c r="P46" s="46"/>
      <c r="Q46" s="46"/>
      <c r="R46" s="46"/>
      <c r="S46" s="46"/>
      <c r="T46" s="46"/>
      <c r="U46" s="46"/>
    </row>
    <row r="47" spans="1:21" ht="30.75" customHeight="1" x14ac:dyDescent="0.15">
      <c r="A47" s="46"/>
      <c r="B47" s="1163"/>
      <c r="C47" s="1164"/>
      <c r="D47" s="60"/>
      <c r="E47" s="1140" t="s">
        <v>12</v>
      </c>
      <c r="F47" s="1140"/>
      <c r="G47" s="1140"/>
      <c r="H47" s="1140"/>
      <c r="I47" s="1140"/>
      <c r="J47" s="1141"/>
      <c r="K47" s="61" t="s">
        <v>488</v>
      </c>
      <c r="L47" s="62" t="s">
        <v>488</v>
      </c>
      <c r="M47" s="62" t="s">
        <v>488</v>
      </c>
      <c r="N47" s="62" t="s">
        <v>488</v>
      </c>
      <c r="O47" s="63" t="s">
        <v>488</v>
      </c>
      <c r="P47" s="46"/>
      <c r="Q47" s="46"/>
      <c r="R47" s="46"/>
      <c r="S47" s="46"/>
      <c r="T47" s="46"/>
      <c r="U47" s="46"/>
    </row>
    <row r="48" spans="1:21" ht="30.75" customHeight="1" x14ac:dyDescent="0.15">
      <c r="A48" s="46"/>
      <c r="B48" s="1163"/>
      <c r="C48" s="1164"/>
      <c r="D48" s="60"/>
      <c r="E48" s="1140" t="s">
        <v>13</v>
      </c>
      <c r="F48" s="1140"/>
      <c r="G48" s="1140"/>
      <c r="H48" s="1140"/>
      <c r="I48" s="1140"/>
      <c r="J48" s="1141"/>
      <c r="K48" s="61">
        <v>319</v>
      </c>
      <c r="L48" s="62">
        <v>176</v>
      </c>
      <c r="M48" s="62">
        <v>177</v>
      </c>
      <c r="N48" s="62">
        <v>182</v>
      </c>
      <c r="O48" s="63">
        <v>140</v>
      </c>
      <c r="P48" s="46"/>
      <c r="Q48" s="46"/>
      <c r="R48" s="46"/>
      <c r="S48" s="46"/>
      <c r="T48" s="46"/>
      <c r="U48" s="46"/>
    </row>
    <row r="49" spans="1:21" ht="30.75" customHeight="1" x14ac:dyDescent="0.15">
      <c r="A49" s="46"/>
      <c r="B49" s="1163"/>
      <c r="C49" s="1164"/>
      <c r="D49" s="60"/>
      <c r="E49" s="1140" t="s">
        <v>14</v>
      </c>
      <c r="F49" s="1140"/>
      <c r="G49" s="1140"/>
      <c r="H49" s="1140"/>
      <c r="I49" s="1140"/>
      <c r="J49" s="1141"/>
      <c r="K49" s="61">
        <v>13</v>
      </c>
      <c r="L49" s="62">
        <v>8</v>
      </c>
      <c r="M49" s="62">
        <v>9</v>
      </c>
      <c r="N49" s="62">
        <v>4</v>
      </c>
      <c r="O49" s="63">
        <v>38</v>
      </c>
      <c r="P49" s="46"/>
      <c r="Q49" s="46"/>
      <c r="R49" s="46"/>
      <c r="S49" s="46"/>
      <c r="T49" s="46"/>
      <c r="U49" s="46"/>
    </row>
    <row r="50" spans="1:21" ht="30.75" customHeight="1" x14ac:dyDescent="0.15">
      <c r="A50" s="46"/>
      <c r="B50" s="1163"/>
      <c r="C50" s="1164"/>
      <c r="D50" s="60"/>
      <c r="E50" s="1140" t="s">
        <v>15</v>
      </c>
      <c r="F50" s="1140"/>
      <c r="G50" s="1140"/>
      <c r="H50" s="1140"/>
      <c r="I50" s="1140"/>
      <c r="J50" s="1141"/>
      <c r="K50" s="61">
        <v>416</v>
      </c>
      <c r="L50" s="62">
        <v>416</v>
      </c>
      <c r="M50" s="62">
        <v>376</v>
      </c>
      <c r="N50" s="62">
        <v>376</v>
      </c>
      <c r="O50" s="63">
        <v>472</v>
      </c>
      <c r="P50" s="46"/>
      <c r="Q50" s="46"/>
      <c r="R50" s="46"/>
      <c r="S50" s="46"/>
      <c r="T50" s="46"/>
      <c r="U50" s="46"/>
    </row>
    <row r="51" spans="1:21" ht="30.75" customHeight="1" x14ac:dyDescent="0.15">
      <c r="A51" s="46"/>
      <c r="B51" s="1165"/>
      <c r="C51" s="1166"/>
      <c r="D51" s="64"/>
      <c r="E51" s="1140" t="s">
        <v>16</v>
      </c>
      <c r="F51" s="1140"/>
      <c r="G51" s="1140"/>
      <c r="H51" s="1140"/>
      <c r="I51" s="1140"/>
      <c r="J51" s="1141"/>
      <c r="K51" s="61" t="s">
        <v>488</v>
      </c>
      <c r="L51" s="62" t="s">
        <v>488</v>
      </c>
      <c r="M51" s="62" t="s">
        <v>488</v>
      </c>
      <c r="N51" s="62" t="s">
        <v>488</v>
      </c>
      <c r="O51" s="63" t="s">
        <v>488</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2236</v>
      </c>
      <c r="L52" s="62">
        <v>2065</v>
      </c>
      <c r="M52" s="62">
        <v>1927</v>
      </c>
      <c r="N52" s="62">
        <v>1859</v>
      </c>
      <c r="O52" s="63">
        <v>1731</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560</v>
      </c>
      <c r="L53" s="67">
        <v>596</v>
      </c>
      <c r="M53" s="67">
        <v>648</v>
      </c>
      <c r="N53" s="67">
        <v>733</v>
      </c>
      <c r="O53" s="68">
        <v>919</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542</v>
      </c>
      <c r="L57" s="79" t="s">
        <v>543</v>
      </c>
      <c r="M57" s="79" t="s">
        <v>544</v>
      </c>
      <c r="N57" s="79" t="s">
        <v>545</v>
      </c>
      <c r="O57" s="80" t="s">
        <v>546</v>
      </c>
      <c r="P57" s="46"/>
      <c r="Q57" s="46"/>
      <c r="R57" s="46"/>
      <c r="S57" s="46"/>
      <c r="T57" s="46"/>
      <c r="U57" s="46"/>
    </row>
    <row r="58" spans="1:21" ht="31.5" customHeight="1" x14ac:dyDescent="0.15">
      <c r="B58" s="1146" t="s">
        <v>24</v>
      </c>
      <c r="C58" s="1147"/>
      <c r="D58" s="1152" t="s">
        <v>25</v>
      </c>
      <c r="E58" s="1153"/>
      <c r="F58" s="1153"/>
      <c r="G58" s="1153"/>
      <c r="H58" s="1153"/>
      <c r="I58" s="1153"/>
      <c r="J58" s="1154"/>
      <c r="K58" s="81"/>
      <c r="L58" s="82"/>
      <c r="M58" s="82"/>
      <c r="N58" s="82"/>
      <c r="O58" s="83"/>
    </row>
    <row r="59" spans="1:21" ht="31.5" customHeight="1" x14ac:dyDescent="0.15">
      <c r="B59" s="1148"/>
      <c r="C59" s="1149"/>
      <c r="D59" s="1155" t="s">
        <v>26</v>
      </c>
      <c r="E59" s="1156"/>
      <c r="F59" s="1156"/>
      <c r="G59" s="1156"/>
      <c r="H59" s="1156"/>
      <c r="I59" s="1156"/>
      <c r="J59" s="1157"/>
      <c r="K59" s="84"/>
      <c r="L59" s="85"/>
      <c r="M59" s="85"/>
      <c r="N59" s="85"/>
      <c r="O59" s="86"/>
    </row>
    <row r="60" spans="1:21" ht="31.5" customHeight="1" thickBot="1" x14ac:dyDescent="0.2">
      <c r="B60" s="1150"/>
      <c r="C60" s="1151"/>
      <c r="D60" s="1158" t="s">
        <v>27</v>
      </c>
      <c r="E60" s="1159"/>
      <c r="F60" s="1159"/>
      <c r="G60" s="1159"/>
      <c r="H60" s="1159"/>
      <c r="I60" s="1159"/>
      <c r="J60" s="1160"/>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15"/>
    <row r="66" s="47" customFormat="1" ht="12.6" hidden="1" customHeight="1" x14ac:dyDescent="0.15"/>
    <row r="67" s="47" customFormat="1" ht="12.6" hidden="1" customHeight="1" x14ac:dyDescent="0.15"/>
    <row r="68" s="47" customFormat="1" ht="12.6" hidden="1" customHeight="1" x14ac:dyDescent="0.15"/>
    <row r="69" s="47" customFormat="1" ht="12.6" hidden="1" customHeight="1" x14ac:dyDescent="0.15"/>
    <row r="70" s="47" customFormat="1" ht="12.6" hidden="1" customHeight="1" x14ac:dyDescent="0.15"/>
  </sheetData>
  <sheetProtection algorithmName="SHA-512" hashValue="Ihe/yFfkGlmSEZQLFoSQ1efB5LP+uj29j/gY52mdE26iku8OFDKAB0+vw3oKkmmxkSX9hVjRUYqqNUxqXM0aPw==" saltValue="xZbR16+GgbtYwSh9mKRfe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s="94" customFormat="1" ht="15" customHeight="1" x14ac:dyDescent="0.15"/>
    <row r="2" s="94" customFormat="1" ht="15" customHeight="1" x14ac:dyDescent="0.15"/>
    <row r="3" s="94" customFormat="1" ht="15" customHeight="1" x14ac:dyDescent="0.15"/>
    <row r="4" s="94" customFormat="1" ht="15" customHeight="1" x14ac:dyDescent="0.15"/>
    <row r="5" s="94" customFormat="1" ht="15" customHeight="1" x14ac:dyDescent="0.15"/>
    <row r="6" s="94" customFormat="1" ht="15" customHeight="1" x14ac:dyDescent="0.15"/>
    <row r="7" s="94" customFormat="1" ht="15" customHeight="1" x14ac:dyDescent="0.15"/>
    <row r="8" s="94" customFormat="1" ht="15" customHeight="1" x14ac:dyDescent="0.15"/>
    <row r="9" s="94" customFormat="1" ht="15" customHeight="1" x14ac:dyDescent="0.15"/>
    <row r="10" s="94" customFormat="1" ht="15" customHeight="1" x14ac:dyDescent="0.15"/>
    <row r="11" s="94" customFormat="1" ht="15" customHeight="1" x14ac:dyDescent="0.15"/>
    <row r="12" s="94" customFormat="1" ht="15" customHeight="1" x14ac:dyDescent="0.15"/>
    <row r="13" s="94" customFormat="1" ht="15" customHeight="1" x14ac:dyDescent="0.15"/>
    <row r="14" s="94" customFormat="1" ht="15" customHeight="1" x14ac:dyDescent="0.15"/>
    <row r="15" s="94" customFormat="1" ht="15" customHeight="1" x14ac:dyDescent="0.15"/>
    <row r="16" s="94" customFormat="1" ht="15" customHeight="1" x14ac:dyDescent="0.15"/>
    <row r="17" s="94" customFormat="1" ht="15" customHeight="1" x14ac:dyDescent="0.15"/>
    <row r="18" s="94" customFormat="1" ht="15" customHeight="1" x14ac:dyDescent="0.15"/>
    <row r="19" s="94" customFormat="1" ht="15" customHeight="1" x14ac:dyDescent="0.15"/>
    <row r="20" s="94" customFormat="1" ht="15" customHeight="1" x14ac:dyDescent="0.15"/>
    <row r="21" s="94" customFormat="1" ht="15" customHeight="1" x14ac:dyDescent="0.15"/>
    <row r="22" s="94" customFormat="1" ht="15" customHeight="1" x14ac:dyDescent="0.15"/>
    <row r="23" s="94" customFormat="1" ht="15" customHeight="1" x14ac:dyDescent="0.15"/>
    <row r="24" s="94" customFormat="1" ht="15" customHeight="1" x14ac:dyDescent="0.15"/>
    <row r="25" s="94" customFormat="1" ht="15" customHeight="1" x14ac:dyDescent="0.15"/>
    <row r="26" s="94" customFormat="1" ht="15" customHeight="1" x14ac:dyDescent="0.15"/>
    <row r="27" s="94" customFormat="1" ht="15" customHeight="1" x14ac:dyDescent="0.15"/>
    <row r="28" s="94" customFormat="1" ht="15" customHeight="1" x14ac:dyDescent="0.15"/>
    <row r="29" s="94" customFormat="1" ht="15" customHeight="1" x14ac:dyDescent="0.15"/>
    <row r="30" s="94" customFormat="1" ht="15" customHeight="1" x14ac:dyDescent="0.15"/>
    <row r="31" s="94" customFormat="1" ht="15" customHeight="1" x14ac:dyDescent="0.15"/>
    <row r="32" s="94" customFormat="1"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526</v>
      </c>
      <c r="J40" s="101" t="s">
        <v>527</v>
      </c>
      <c r="K40" s="101" t="s">
        <v>528</v>
      </c>
      <c r="L40" s="101" t="s">
        <v>529</v>
      </c>
      <c r="M40" s="102" t="s">
        <v>530</v>
      </c>
    </row>
    <row r="41" spans="2:13" ht="27.75" customHeight="1" x14ac:dyDescent="0.15">
      <c r="B41" s="1181" t="s">
        <v>30</v>
      </c>
      <c r="C41" s="1182"/>
      <c r="D41" s="103"/>
      <c r="E41" s="1183" t="s">
        <v>31</v>
      </c>
      <c r="F41" s="1183"/>
      <c r="G41" s="1183"/>
      <c r="H41" s="1184"/>
      <c r="I41" s="330">
        <v>24455</v>
      </c>
      <c r="J41" s="331">
        <v>22532</v>
      </c>
      <c r="K41" s="331">
        <v>20677</v>
      </c>
      <c r="L41" s="331">
        <v>18855</v>
      </c>
      <c r="M41" s="332">
        <v>18520</v>
      </c>
    </row>
    <row r="42" spans="2:13" ht="27.75" customHeight="1" x14ac:dyDescent="0.15">
      <c r="B42" s="1171"/>
      <c r="C42" s="1172"/>
      <c r="D42" s="104"/>
      <c r="E42" s="1175" t="s">
        <v>32</v>
      </c>
      <c r="F42" s="1175"/>
      <c r="G42" s="1175"/>
      <c r="H42" s="1176"/>
      <c r="I42" s="333">
        <v>4570</v>
      </c>
      <c r="J42" s="334">
        <v>3656</v>
      </c>
      <c r="K42" s="334">
        <v>2930</v>
      </c>
      <c r="L42" s="334">
        <v>2245</v>
      </c>
      <c r="M42" s="335">
        <v>2235</v>
      </c>
    </row>
    <row r="43" spans="2:13" ht="27.75" customHeight="1" x14ac:dyDescent="0.15">
      <c r="B43" s="1171"/>
      <c r="C43" s="1172"/>
      <c r="D43" s="104"/>
      <c r="E43" s="1175" t="s">
        <v>33</v>
      </c>
      <c r="F43" s="1175"/>
      <c r="G43" s="1175"/>
      <c r="H43" s="1176"/>
      <c r="I43" s="333">
        <v>2253</v>
      </c>
      <c r="J43" s="334">
        <v>1866</v>
      </c>
      <c r="K43" s="334">
        <v>1417</v>
      </c>
      <c r="L43" s="334">
        <v>2447</v>
      </c>
      <c r="M43" s="335">
        <v>2285</v>
      </c>
    </row>
    <row r="44" spans="2:13" ht="27.75" customHeight="1" x14ac:dyDescent="0.15">
      <c r="B44" s="1171"/>
      <c r="C44" s="1172"/>
      <c r="D44" s="104"/>
      <c r="E44" s="1175" t="s">
        <v>34</v>
      </c>
      <c r="F44" s="1175"/>
      <c r="G44" s="1175"/>
      <c r="H44" s="1176"/>
      <c r="I44" s="333">
        <v>175</v>
      </c>
      <c r="J44" s="334">
        <v>160</v>
      </c>
      <c r="K44" s="334">
        <v>143</v>
      </c>
      <c r="L44" s="334">
        <v>127</v>
      </c>
      <c r="M44" s="335">
        <v>110</v>
      </c>
    </row>
    <row r="45" spans="2:13" ht="27.75" customHeight="1" x14ac:dyDescent="0.15">
      <c r="B45" s="1171"/>
      <c r="C45" s="1172"/>
      <c r="D45" s="104"/>
      <c r="E45" s="1175" t="s">
        <v>35</v>
      </c>
      <c r="F45" s="1175"/>
      <c r="G45" s="1175"/>
      <c r="H45" s="1176"/>
      <c r="I45" s="333">
        <v>2316</v>
      </c>
      <c r="J45" s="334">
        <v>2324</v>
      </c>
      <c r="K45" s="334">
        <v>2268</v>
      </c>
      <c r="L45" s="334">
        <v>2208</v>
      </c>
      <c r="M45" s="335">
        <v>2301</v>
      </c>
    </row>
    <row r="46" spans="2:13" ht="27.75" customHeight="1" x14ac:dyDescent="0.15">
      <c r="B46" s="1171"/>
      <c r="C46" s="1172"/>
      <c r="D46" s="105"/>
      <c r="E46" s="1175" t="s">
        <v>36</v>
      </c>
      <c r="F46" s="1175"/>
      <c r="G46" s="1175"/>
      <c r="H46" s="1176"/>
      <c r="I46" s="333" t="s">
        <v>488</v>
      </c>
      <c r="J46" s="334" t="s">
        <v>488</v>
      </c>
      <c r="K46" s="334" t="s">
        <v>488</v>
      </c>
      <c r="L46" s="334" t="s">
        <v>488</v>
      </c>
      <c r="M46" s="335" t="s">
        <v>488</v>
      </c>
    </row>
    <row r="47" spans="2:13" ht="27.75" customHeight="1" x14ac:dyDescent="0.15">
      <c r="B47" s="1171"/>
      <c r="C47" s="1172"/>
      <c r="D47" s="106"/>
      <c r="E47" s="1185" t="s">
        <v>37</v>
      </c>
      <c r="F47" s="1186"/>
      <c r="G47" s="1186"/>
      <c r="H47" s="1187"/>
      <c r="I47" s="333" t="s">
        <v>488</v>
      </c>
      <c r="J47" s="334" t="s">
        <v>488</v>
      </c>
      <c r="K47" s="334" t="s">
        <v>488</v>
      </c>
      <c r="L47" s="334" t="s">
        <v>488</v>
      </c>
      <c r="M47" s="335" t="s">
        <v>488</v>
      </c>
    </row>
    <row r="48" spans="2:13" ht="27.75" customHeight="1" x14ac:dyDescent="0.15">
      <c r="B48" s="1171"/>
      <c r="C48" s="1172"/>
      <c r="D48" s="104"/>
      <c r="E48" s="1175" t="s">
        <v>38</v>
      </c>
      <c r="F48" s="1175"/>
      <c r="G48" s="1175"/>
      <c r="H48" s="1176"/>
      <c r="I48" s="333" t="s">
        <v>488</v>
      </c>
      <c r="J48" s="334" t="s">
        <v>488</v>
      </c>
      <c r="K48" s="334" t="s">
        <v>488</v>
      </c>
      <c r="L48" s="334" t="s">
        <v>488</v>
      </c>
      <c r="M48" s="335" t="s">
        <v>488</v>
      </c>
    </row>
    <row r="49" spans="2:13" ht="27.75" customHeight="1" x14ac:dyDescent="0.15">
      <c r="B49" s="1173"/>
      <c r="C49" s="1174"/>
      <c r="D49" s="104"/>
      <c r="E49" s="1175" t="s">
        <v>39</v>
      </c>
      <c r="F49" s="1175"/>
      <c r="G49" s="1175"/>
      <c r="H49" s="1176"/>
      <c r="I49" s="333" t="s">
        <v>488</v>
      </c>
      <c r="J49" s="334" t="s">
        <v>488</v>
      </c>
      <c r="K49" s="334" t="s">
        <v>488</v>
      </c>
      <c r="L49" s="334" t="s">
        <v>488</v>
      </c>
      <c r="M49" s="335" t="s">
        <v>488</v>
      </c>
    </row>
    <row r="50" spans="2:13" ht="27.75" customHeight="1" x14ac:dyDescent="0.15">
      <c r="B50" s="1169" t="s">
        <v>40</v>
      </c>
      <c r="C50" s="1170"/>
      <c r="D50" s="107"/>
      <c r="E50" s="1175" t="s">
        <v>41</v>
      </c>
      <c r="F50" s="1175"/>
      <c r="G50" s="1175"/>
      <c r="H50" s="1176"/>
      <c r="I50" s="333">
        <v>6666</v>
      </c>
      <c r="J50" s="334">
        <v>7025</v>
      </c>
      <c r="K50" s="334">
        <v>7916</v>
      </c>
      <c r="L50" s="334">
        <v>8251</v>
      </c>
      <c r="M50" s="335">
        <v>8068</v>
      </c>
    </row>
    <row r="51" spans="2:13" ht="27.75" customHeight="1" x14ac:dyDescent="0.15">
      <c r="B51" s="1171"/>
      <c r="C51" s="1172"/>
      <c r="D51" s="104"/>
      <c r="E51" s="1175" t="s">
        <v>42</v>
      </c>
      <c r="F51" s="1175"/>
      <c r="G51" s="1175"/>
      <c r="H51" s="1176"/>
      <c r="I51" s="333">
        <v>4712</v>
      </c>
      <c r="J51" s="334">
        <v>3974</v>
      </c>
      <c r="K51" s="334">
        <v>3073</v>
      </c>
      <c r="L51" s="334">
        <v>2277</v>
      </c>
      <c r="M51" s="335">
        <v>2443</v>
      </c>
    </row>
    <row r="52" spans="2:13" ht="27.75" customHeight="1" x14ac:dyDescent="0.15">
      <c r="B52" s="1173"/>
      <c r="C52" s="1174"/>
      <c r="D52" s="104"/>
      <c r="E52" s="1175" t="s">
        <v>43</v>
      </c>
      <c r="F52" s="1175"/>
      <c r="G52" s="1175"/>
      <c r="H52" s="1176"/>
      <c r="I52" s="333">
        <v>16700</v>
      </c>
      <c r="J52" s="334">
        <v>16115</v>
      </c>
      <c r="K52" s="334">
        <v>14820</v>
      </c>
      <c r="L52" s="334">
        <v>13534</v>
      </c>
      <c r="M52" s="335">
        <v>12014</v>
      </c>
    </row>
    <row r="53" spans="2:13" ht="27.75" customHeight="1" thickBot="1" x14ac:dyDescent="0.2">
      <c r="B53" s="1177" t="s">
        <v>19</v>
      </c>
      <c r="C53" s="1178"/>
      <c r="D53" s="108"/>
      <c r="E53" s="1179" t="s">
        <v>44</v>
      </c>
      <c r="F53" s="1179"/>
      <c r="G53" s="1179"/>
      <c r="H53" s="1180"/>
      <c r="I53" s="336">
        <v>5692</v>
      </c>
      <c r="J53" s="337">
        <v>3422</v>
      </c>
      <c r="K53" s="337">
        <v>1627</v>
      </c>
      <c r="L53" s="337">
        <v>1820</v>
      </c>
      <c r="M53" s="338">
        <v>2927</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MTBsE1WNpzoU0t7fJp824x2AIMorPp7+ViEL5owaUqZslqsxACVCX4R6fVgnNZazYz01z+oOySGMUwRsnDfmGQ==" saltValue="Vp0E83eDUeZlGzNOdKMtc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6"/>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15"/>
    <row r="2" s="1" customFormat="1" ht="16.5" customHeight="1" x14ac:dyDescent="0.15"/>
    <row r="3" s="1" customFormat="1" ht="16.5" customHeight="1" x14ac:dyDescent="0.15"/>
    <row r="4" s="1" customFormat="1" ht="16.5" customHeight="1" x14ac:dyDescent="0.15"/>
    <row r="5" s="1" customFormat="1" ht="16.5" customHeight="1" x14ac:dyDescent="0.15"/>
    <row r="6" s="1" customFormat="1" ht="16.5" customHeight="1" x14ac:dyDescent="0.15"/>
    <row r="7" s="1" customFormat="1" ht="16.5" customHeight="1" x14ac:dyDescent="0.15"/>
    <row r="8" s="1" customFormat="1" ht="16.5" customHeight="1" x14ac:dyDescent="0.15"/>
    <row r="9" s="1" customFormat="1" ht="16.5" customHeight="1" x14ac:dyDescent="0.15"/>
    <row r="10" s="1" customFormat="1" ht="16.5" customHeight="1" x14ac:dyDescent="0.15"/>
    <row r="11" s="1" customFormat="1" ht="16.5" customHeight="1" x14ac:dyDescent="0.15"/>
    <row r="12" s="1" customFormat="1" ht="16.5" customHeight="1" x14ac:dyDescent="0.15"/>
    <row r="13" s="1" customFormat="1" ht="16.5" customHeight="1" x14ac:dyDescent="0.15"/>
    <row r="14" s="1" customFormat="1" ht="16.5" customHeight="1" x14ac:dyDescent="0.15"/>
    <row r="15" s="1" customFormat="1" ht="16.5" customHeight="1" x14ac:dyDescent="0.15"/>
    <row r="16" s="1" customFormat="1" ht="16.5" customHeight="1" x14ac:dyDescent="0.15"/>
    <row r="17" s="1" customFormat="1" ht="16.5" customHeight="1" x14ac:dyDescent="0.15"/>
    <row r="18" s="1" customFormat="1" ht="16.5" customHeight="1" x14ac:dyDescent="0.15"/>
    <row r="19" s="1" customFormat="1" ht="16.5" customHeight="1" x14ac:dyDescent="0.15"/>
    <row r="20" s="1" customFormat="1" ht="16.5" customHeight="1" x14ac:dyDescent="0.15"/>
    <row r="21" s="1" customFormat="1" ht="16.5" customHeight="1" x14ac:dyDescent="0.15"/>
    <row r="22" s="1" customFormat="1"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1" customFormat="1" ht="16.5" customHeight="1" x14ac:dyDescent="0.15"/>
    <row r="34" s="1" customFormat="1" ht="16.5" customHeight="1" x14ac:dyDescent="0.15"/>
    <row r="35" s="1" customFormat="1" ht="16.5" customHeight="1" x14ac:dyDescent="0.15"/>
    <row r="36" s="1" customFormat="1" ht="16.5" customHeight="1" x14ac:dyDescent="0.15"/>
    <row r="37" s="1" customFormat="1" ht="16.5" customHeight="1" x14ac:dyDescent="0.15"/>
    <row r="38" s="1" customFormat="1" ht="16.5" customHeight="1" x14ac:dyDescent="0.15"/>
    <row r="39" s="1" customFormat="1" ht="16.5" customHeight="1" x14ac:dyDescent="0.15"/>
    <row r="40" s="1" customFormat="1" ht="16.5" customHeight="1" x14ac:dyDescent="0.15"/>
    <row r="41" s="1" customFormat="1" ht="16.5" customHeight="1" x14ac:dyDescent="0.15"/>
    <row r="42" s="1" customFormat="1" ht="16.5" customHeight="1" x14ac:dyDescent="0.15"/>
    <row r="43" s="1" customFormat="1" ht="16.5" customHeight="1" x14ac:dyDescent="0.15"/>
    <row r="44" s="1" customFormat="1" ht="16.5" customHeight="1" x14ac:dyDescent="0.15"/>
    <row r="45" s="1" customFormat="1" ht="16.5" customHeight="1" x14ac:dyDescent="0.15"/>
    <row r="46" s="1" customFormat="1" ht="16.5" customHeight="1" x14ac:dyDescent="0.15"/>
    <row r="47" s="1" customFormat="1" ht="16.5" customHeight="1" x14ac:dyDescent="0.15"/>
    <row r="48" s="1" customFormat="1"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528</v>
      </c>
      <c r="G54" s="117" t="s">
        <v>529</v>
      </c>
      <c r="H54" s="118" t="s">
        <v>530</v>
      </c>
    </row>
    <row r="55" spans="2:8" ht="52.5" customHeight="1" x14ac:dyDescent="0.15">
      <c r="B55" s="119"/>
      <c r="C55" s="1196" t="s">
        <v>46</v>
      </c>
      <c r="D55" s="1196"/>
      <c r="E55" s="1197"/>
      <c r="F55" s="339">
        <v>3151</v>
      </c>
      <c r="G55" s="339">
        <v>3142</v>
      </c>
      <c r="H55" s="340">
        <v>3231</v>
      </c>
    </row>
    <row r="56" spans="2:8" ht="52.5" customHeight="1" x14ac:dyDescent="0.15">
      <c r="B56" s="120"/>
      <c r="C56" s="1198" t="s">
        <v>47</v>
      </c>
      <c r="D56" s="1198"/>
      <c r="E56" s="1199"/>
      <c r="F56" s="341" t="s">
        <v>488</v>
      </c>
      <c r="G56" s="341" t="s">
        <v>488</v>
      </c>
      <c r="H56" s="342" t="s">
        <v>488</v>
      </c>
    </row>
    <row r="57" spans="2:8" ht="53.25" customHeight="1" x14ac:dyDescent="0.15">
      <c r="B57" s="120"/>
      <c r="C57" s="1200" t="s">
        <v>48</v>
      </c>
      <c r="D57" s="1200"/>
      <c r="E57" s="1201"/>
      <c r="F57" s="343">
        <v>3362</v>
      </c>
      <c r="G57" s="343">
        <v>3724</v>
      </c>
      <c r="H57" s="344">
        <v>3475</v>
      </c>
    </row>
    <row r="58" spans="2:8" ht="45.75" customHeight="1" x14ac:dyDescent="0.15">
      <c r="B58" s="121"/>
      <c r="C58" s="1188" t="s">
        <v>562</v>
      </c>
      <c r="D58" s="1189"/>
      <c r="E58" s="1190"/>
      <c r="F58" s="345">
        <v>2003</v>
      </c>
      <c r="G58" s="345">
        <v>2314</v>
      </c>
      <c r="H58" s="346">
        <v>2037</v>
      </c>
    </row>
    <row r="59" spans="2:8" ht="45.75" customHeight="1" x14ac:dyDescent="0.15">
      <c r="B59" s="121"/>
      <c r="C59" s="1188" t="s">
        <v>563</v>
      </c>
      <c r="D59" s="1189"/>
      <c r="E59" s="1190"/>
      <c r="F59" s="345">
        <v>1001</v>
      </c>
      <c r="G59" s="345">
        <v>984</v>
      </c>
      <c r="H59" s="346">
        <v>986</v>
      </c>
    </row>
    <row r="60" spans="2:8" ht="45.75" customHeight="1" x14ac:dyDescent="0.15">
      <c r="B60" s="121"/>
      <c r="C60" s="1188" t="s">
        <v>564</v>
      </c>
      <c r="D60" s="1189"/>
      <c r="E60" s="1190"/>
      <c r="F60" s="345">
        <v>175</v>
      </c>
      <c r="G60" s="345">
        <v>255</v>
      </c>
      <c r="H60" s="346">
        <v>335</v>
      </c>
    </row>
    <row r="61" spans="2:8" ht="45.75" customHeight="1" x14ac:dyDescent="0.15">
      <c r="B61" s="121"/>
      <c r="C61" s="1188" t="s">
        <v>565</v>
      </c>
      <c r="D61" s="1189"/>
      <c r="E61" s="1190"/>
      <c r="F61" s="345">
        <v>115</v>
      </c>
      <c r="G61" s="345">
        <v>115</v>
      </c>
      <c r="H61" s="346">
        <v>115</v>
      </c>
    </row>
    <row r="62" spans="2:8" ht="45.75" customHeight="1" thickBot="1" x14ac:dyDescent="0.2">
      <c r="B62" s="122"/>
      <c r="C62" s="1191" t="s">
        <v>566</v>
      </c>
      <c r="D62" s="1192"/>
      <c r="E62" s="1193"/>
      <c r="F62" s="347">
        <v>1</v>
      </c>
      <c r="G62" s="347">
        <v>2</v>
      </c>
      <c r="H62" s="348">
        <v>2</v>
      </c>
    </row>
    <row r="63" spans="2:8" ht="52.5" customHeight="1" thickBot="1" x14ac:dyDescent="0.2">
      <c r="B63" s="123"/>
      <c r="C63" s="1194" t="s">
        <v>49</v>
      </c>
      <c r="D63" s="1194"/>
      <c r="E63" s="1195"/>
      <c r="F63" s="349">
        <v>6514</v>
      </c>
      <c r="G63" s="349">
        <v>6866</v>
      </c>
      <c r="H63" s="350">
        <v>6706</v>
      </c>
    </row>
    <row r="64" spans="2:8" x14ac:dyDescent="0.15"/>
    <row r="65" s="1" customFormat="1" ht="13.5" hidden="1" customHeight="1" x14ac:dyDescent="0.15"/>
    <row r="66" s="1" customFormat="1" ht="13.5" hidden="1" customHeight="1" x14ac:dyDescent="0.15"/>
    <row r="67" s="1" customFormat="1" ht="13.5" hidden="1" customHeight="1" x14ac:dyDescent="0.15"/>
    <row r="68" s="1" customFormat="1" ht="13.5" hidden="1" customHeight="1" x14ac:dyDescent="0.15"/>
    <row r="69" s="1" customFormat="1" ht="13.5" hidden="1" customHeight="1" x14ac:dyDescent="0.15"/>
    <row r="70" s="1" customFormat="1" ht="13.5" hidden="1" customHeight="1" x14ac:dyDescent="0.15"/>
    <row r="71" s="1" customFormat="1" ht="13.5" hidden="1" customHeight="1" x14ac:dyDescent="0.15"/>
    <row r="72" s="1" customFormat="1" ht="13.5" hidden="1" customHeight="1" x14ac:dyDescent="0.15"/>
    <row r="73" s="1" customFormat="1" ht="13.5" hidden="1" customHeight="1" x14ac:dyDescent="0.15"/>
    <row r="74" s="1" customFormat="1" ht="13.5" hidden="1" customHeight="1" x14ac:dyDescent="0.15"/>
    <row r="75" s="1" customFormat="1" ht="13.5" hidden="1" customHeight="1" x14ac:dyDescent="0.15"/>
    <row r="76" s="1" customFormat="1" ht="13.5" hidden="1" customHeight="1" x14ac:dyDescent="0.15"/>
  </sheetData>
  <sheetProtection algorithmName="SHA-512" hashValue="KmJsPxMTg4TIt0ZLOwEcdndRrPSPkzazpGfj6okd3Cuj1zZqYEi/bBKLEPCcaRoy9yRvIvHuGNIZsHtU5sp48A==" saltValue="TqOi+FgbGDRefAhHSdtSl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525</v>
      </c>
      <c r="G2" s="137"/>
      <c r="H2" s="138"/>
    </row>
    <row r="3" spans="1:8" x14ac:dyDescent="0.15">
      <c r="A3" s="134" t="s">
        <v>518</v>
      </c>
      <c r="B3" s="139"/>
      <c r="C3" s="140"/>
      <c r="D3" s="141">
        <v>66674</v>
      </c>
      <c r="E3" s="142"/>
      <c r="F3" s="143">
        <v>45483</v>
      </c>
      <c r="G3" s="144"/>
      <c r="H3" s="145"/>
    </row>
    <row r="4" spans="1:8" x14ac:dyDescent="0.15">
      <c r="A4" s="146"/>
      <c r="B4" s="147"/>
      <c r="C4" s="148"/>
      <c r="D4" s="149">
        <v>59904</v>
      </c>
      <c r="E4" s="150"/>
      <c r="F4" s="151">
        <v>24241</v>
      </c>
      <c r="G4" s="152"/>
      <c r="H4" s="153"/>
    </row>
    <row r="5" spans="1:8" x14ac:dyDescent="0.15">
      <c r="A5" s="134" t="s">
        <v>520</v>
      </c>
      <c r="B5" s="139"/>
      <c r="C5" s="140"/>
      <c r="D5" s="141">
        <v>37412</v>
      </c>
      <c r="E5" s="142"/>
      <c r="F5" s="143">
        <v>45945</v>
      </c>
      <c r="G5" s="144"/>
      <c r="H5" s="145"/>
    </row>
    <row r="6" spans="1:8" x14ac:dyDescent="0.15">
      <c r="A6" s="146"/>
      <c r="B6" s="147"/>
      <c r="C6" s="148"/>
      <c r="D6" s="149">
        <v>33943</v>
      </c>
      <c r="E6" s="150"/>
      <c r="F6" s="151">
        <v>25180</v>
      </c>
      <c r="G6" s="152"/>
      <c r="H6" s="153"/>
    </row>
    <row r="7" spans="1:8" x14ac:dyDescent="0.15">
      <c r="A7" s="134" t="s">
        <v>521</v>
      </c>
      <c r="B7" s="139"/>
      <c r="C7" s="140"/>
      <c r="D7" s="141">
        <v>39648</v>
      </c>
      <c r="E7" s="142"/>
      <c r="F7" s="143">
        <v>44475</v>
      </c>
      <c r="G7" s="144"/>
      <c r="H7" s="145"/>
    </row>
    <row r="8" spans="1:8" x14ac:dyDescent="0.15">
      <c r="A8" s="146"/>
      <c r="B8" s="147"/>
      <c r="C8" s="148"/>
      <c r="D8" s="149">
        <v>28652</v>
      </c>
      <c r="E8" s="150"/>
      <c r="F8" s="151">
        <v>24780</v>
      </c>
      <c r="G8" s="152"/>
      <c r="H8" s="153"/>
    </row>
    <row r="9" spans="1:8" x14ac:dyDescent="0.15">
      <c r="A9" s="134" t="s">
        <v>522</v>
      </c>
      <c r="B9" s="139"/>
      <c r="C9" s="140"/>
      <c r="D9" s="141">
        <v>63226</v>
      </c>
      <c r="E9" s="142"/>
      <c r="F9" s="143">
        <v>45982</v>
      </c>
      <c r="G9" s="144"/>
      <c r="H9" s="145"/>
    </row>
    <row r="10" spans="1:8" x14ac:dyDescent="0.15">
      <c r="A10" s="146"/>
      <c r="B10" s="147"/>
      <c r="C10" s="148"/>
      <c r="D10" s="149">
        <v>40199</v>
      </c>
      <c r="E10" s="150"/>
      <c r="F10" s="151">
        <v>25583</v>
      </c>
      <c r="G10" s="152"/>
      <c r="H10" s="153"/>
    </row>
    <row r="11" spans="1:8" x14ac:dyDescent="0.15">
      <c r="A11" s="134" t="s">
        <v>523</v>
      </c>
      <c r="B11" s="139"/>
      <c r="C11" s="140"/>
      <c r="D11" s="141">
        <v>69652</v>
      </c>
      <c r="E11" s="142"/>
      <c r="F11" s="143">
        <v>50538</v>
      </c>
      <c r="G11" s="144"/>
      <c r="H11" s="145"/>
    </row>
    <row r="12" spans="1:8" x14ac:dyDescent="0.15">
      <c r="A12" s="146"/>
      <c r="B12" s="147"/>
      <c r="C12" s="154"/>
      <c r="D12" s="149">
        <v>53893</v>
      </c>
      <c r="E12" s="150"/>
      <c r="F12" s="151">
        <v>29053</v>
      </c>
      <c r="G12" s="152"/>
      <c r="H12" s="153"/>
    </row>
    <row r="13" spans="1:8" x14ac:dyDescent="0.15">
      <c r="A13" s="134"/>
      <c r="B13" s="139"/>
      <c r="C13" s="140"/>
      <c r="D13" s="141">
        <v>55322</v>
      </c>
      <c r="E13" s="142"/>
      <c r="F13" s="143">
        <v>46485</v>
      </c>
      <c r="G13" s="155"/>
      <c r="H13" s="145"/>
    </row>
    <row r="14" spans="1:8" x14ac:dyDescent="0.15">
      <c r="A14" s="146"/>
      <c r="B14" s="147"/>
      <c r="C14" s="148"/>
      <c r="D14" s="149">
        <v>43318</v>
      </c>
      <c r="E14" s="150"/>
      <c r="F14" s="151">
        <v>25767</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5.16</v>
      </c>
      <c r="C19" s="156">
        <f>ROUND(VALUE(SUBSTITUTE(実質収支比率等に係る経年分析!G$48,"▲","-")),2)</f>
        <v>11.39</v>
      </c>
      <c r="D19" s="156">
        <f>ROUND(VALUE(SUBSTITUTE(実質収支比率等に係る経年分析!H$48,"▲","-")),2)</f>
        <v>11.71</v>
      </c>
      <c r="E19" s="156">
        <f>ROUND(VALUE(SUBSTITUTE(実質収支比率等に係る経年分析!I$48,"▲","-")),2)</f>
        <v>3.7</v>
      </c>
      <c r="F19" s="156">
        <f>ROUND(VALUE(SUBSTITUTE(実質収支比率等に係る経年分析!J$48,"▲","-")),2)</f>
        <v>4.95</v>
      </c>
    </row>
    <row r="20" spans="1:11" x14ac:dyDescent="0.15">
      <c r="A20" s="156" t="s">
        <v>53</v>
      </c>
      <c r="B20" s="156">
        <f>ROUND(VALUE(SUBSTITUTE(実質収支比率等に係る経年分析!F$47,"▲","-")),2)</f>
        <v>15.47</v>
      </c>
      <c r="C20" s="156">
        <f>ROUND(VALUE(SUBSTITUTE(実質収支比率等に係る経年分析!G$47,"▲","-")),2)</f>
        <v>15.56</v>
      </c>
      <c r="D20" s="156">
        <f>ROUND(VALUE(SUBSTITUTE(実質収支比率等に係る経年分析!H$47,"▲","-")),2)</f>
        <v>16.649999999999999</v>
      </c>
      <c r="E20" s="156">
        <f>ROUND(VALUE(SUBSTITUTE(実質収支比率等に係る経年分析!I$47,"▲","-")),2)</f>
        <v>16.29</v>
      </c>
      <c r="F20" s="156">
        <f>ROUND(VALUE(SUBSTITUTE(実質収支比率等に係る経年分析!J$47,"▲","-")),2)</f>
        <v>16.05</v>
      </c>
    </row>
    <row r="21" spans="1:11" x14ac:dyDescent="0.15">
      <c r="A21" s="156" t="s">
        <v>54</v>
      </c>
      <c r="B21" s="156">
        <f>IF(ISNUMBER(VALUE(SUBSTITUTE(実質収支比率等に係る経年分析!F$49,"▲","-"))),ROUND(VALUE(SUBSTITUTE(実質収支比率等に係る経年分析!F$49,"▲","-")),2),NA())</f>
        <v>-0.2</v>
      </c>
      <c r="C21" s="156">
        <f>IF(ISNUMBER(VALUE(SUBSTITUTE(実質収支比率等に係る経年分析!G$49,"▲","-"))),ROUND(VALUE(SUBSTITUTE(実質収支比率等に係る経年分析!G$49,"▲","-")),2),NA())</f>
        <v>7.4</v>
      </c>
      <c r="D21" s="156">
        <f>IF(ISNUMBER(VALUE(SUBSTITUTE(実質収支比率等に係る経年分析!H$49,"▲","-"))),ROUND(VALUE(SUBSTITUTE(実質収支比率等に係る経年分析!H$49,"▲","-")),2),NA())</f>
        <v>1.02</v>
      </c>
      <c r="E21" s="156">
        <f>IF(ISNUMBER(VALUE(SUBSTITUTE(実質収支比率等に係る経年分析!I$49,"▲","-"))),ROUND(VALUE(SUBSTITUTE(実質収支比率等に係る経年分析!I$49,"▲","-")),2),NA())</f>
        <v>-7.83</v>
      </c>
      <c r="F21" s="156">
        <f>IF(ISNUMBER(VALUE(SUBSTITUTE(実質収支比率等に係る経年分析!J$49,"▲","-"))),ROUND(VALUE(SUBSTITUTE(実質収支比率等に係る経年分析!J$49,"▲","-")),2),NA())</f>
        <v>1.84</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15">
      <c r="A30" s="157" t="str">
        <f>IF(連結実質赤字比率に係る赤字・黒字の構成分析!C$40="",NA(),連結実質赤字比率に係る赤字・黒字の構成分析!C$40)</f>
        <v>後期高齢者医療特別会計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15">
      <c r="A31" s="157" t="str">
        <f>IF(連結実質赤字比率に係る赤字・黒字の構成分析!C$39="",NA(),連結実質赤字比率に係る赤字・黒字の構成分析!C$39)</f>
        <v>国民健康保険事業特別会計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15">
      <c r="A32" s="157" t="str">
        <f>IF(連結実質赤字比率に係る赤字・黒字の構成分析!C$38="",NA(),連結実質赤字比率に係る赤字・黒字の構成分析!C$38)</f>
        <v>土地区画整理事業特別会計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v>
      </c>
    </row>
    <row r="33" spans="1:16" x14ac:dyDescent="0.15">
      <c r="A33" s="157" t="str">
        <f>IF(連結実質赤字比率に係る赤字・黒字の構成分析!C$37="",NA(),連結実質赤字比率に係る赤字・黒字の構成分析!C$37)</f>
        <v>病院事業会計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8.15</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10.87</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11.45</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6.45</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0.31</v>
      </c>
    </row>
    <row r="34" spans="1:16" x14ac:dyDescent="0.15">
      <c r="A34" s="157" t="str">
        <f>IF(連結実質赤字比率に係る赤字・黒字の構成分析!C$36="",NA(),連結実質赤字比率に係る赤字・黒字の構成分析!C$36)</f>
        <v>介護保険特別会計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1.19</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0.68</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0.65</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0.73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0.95</v>
      </c>
    </row>
    <row r="35" spans="1:16" x14ac:dyDescent="0.15">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0.71</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1.1499999999999999</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1.77</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2.66</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3.62</v>
      </c>
    </row>
    <row r="36" spans="1:16" x14ac:dyDescent="0.15">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5.16</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11.38</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11.7</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3.69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4.9400000000000004</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2236</v>
      </c>
      <c r="E42" s="158"/>
      <c r="F42" s="158"/>
      <c r="G42" s="158">
        <f>'実質公債費比率（分子）の構造'!L$52</f>
        <v>2065</v>
      </c>
      <c r="H42" s="158"/>
      <c r="I42" s="158"/>
      <c r="J42" s="158">
        <f>'実質公債費比率（分子）の構造'!M$52</f>
        <v>1927</v>
      </c>
      <c r="K42" s="158"/>
      <c r="L42" s="158"/>
      <c r="M42" s="158">
        <f>'実質公債費比率（分子）の構造'!N$52</f>
        <v>1859</v>
      </c>
      <c r="N42" s="158"/>
      <c r="O42" s="158"/>
      <c r="P42" s="158">
        <f>'実質公債費比率（分子）の構造'!O$52</f>
        <v>1731</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f>'実質公債費比率（分子）の構造'!K$50</f>
        <v>416</v>
      </c>
      <c r="C44" s="158"/>
      <c r="D44" s="158"/>
      <c r="E44" s="158">
        <f>'実質公債費比率（分子）の構造'!L$50</f>
        <v>416</v>
      </c>
      <c r="F44" s="158"/>
      <c r="G44" s="158"/>
      <c r="H44" s="158">
        <f>'実質公債費比率（分子）の構造'!M$50</f>
        <v>376</v>
      </c>
      <c r="I44" s="158"/>
      <c r="J44" s="158"/>
      <c r="K44" s="158">
        <f>'実質公債費比率（分子）の構造'!N$50</f>
        <v>376</v>
      </c>
      <c r="L44" s="158"/>
      <c r="M44" s="158"/>
      <c r="N44" s="158">
        <f>'実質公債費比率（分子）の構造'!O$50</f>
        <v>472</v>
      </c>
      <c r="O44" s="158"/>
      <c r="P44" s="158"/>
    </row>
    <row r="45" spans="1:16" x14ac:dyDescent="0.15">
      <c r="A45" s="158" t="s">
        <v>63</v>
      </c>
      <c r="B45" s="158">
        <f>'実質公債費比率（分子）の構造'!K$49</f>
        <v>13</v>
      </c>
      <c r="C45" s="158"/>
      <c r="D45" s="158"/>
      <c r="E45" s="158">
        <f>'実質公債費比率（分子）の構造'!L$49</f>
        <v>8</v>
      </c>
      <c r="F45" s="158"/>
      <c r="G45" s="158"/>
      <c r="H45" s="158">
        <f>'実質公債費比率（分子）の構造'!M$49</f>
        <v>9</v>
      </c>
      <c r="I45" s="158"/>
      <c r="J45" s="158"/>
      <c r="K45" s="158">
        <f>'実質公債費比率（分子）の構造'!N$49</f>
        <v>4</v>
      </c>
      <c r="L45" s="158"/>
      <c r="M45" s="158"/>
      <c r="N45" s="158">
        <f>'実質公債費比率（分子）の構造'!O$49</f>
        <v>38</v>
      </c>
      <c r="O45" s="158"/>
      <c r="P45" s="158"/>
    </row>
    <row r="46" spans="1:16" x14ac:dyDescent="0.15">
      <c r="A46" s="158" t="s">
        <v>64</v>
      </c>
      <c r="B46" s="158">
        <f>'実質公債費比率（分子）の構造'!K$48</f>
        <v>319</v>
      </c>
      <c r="C46" s="158"/>
      <c r="D46" s="158"/>
      <c r="E46" s="158">
        <f>'実質公債費比率（分子）の構造'!L$48</f>
        <v>176</v>
      </c>
      <c r="F46" s="158"/>
      <c r="G46" s="158"/>
      <c r="H46" s="158">
        <f>'実質公債費比率（分子）の構造'!M$48</f>
        <v>177</v>
      </c>
      <c r="I46" s="158"/>
      <c r="J46" s="158"/>
      <c r="K46" s="158">
        <f>'実質公債費比率（分子）の構造'!N$48</f>
        <v>182</v>
      </c>
      <c r="L46" s="158"/>
      <c r="M46" s="158"/>
      <c r="N46" s="158">
        <f>'実質公債費比率（分子）の構造'!O$48</f>
        <v>140</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2048</v>
      </c>
      <c r="C49" s="158"/>
      <c r="D49" s="158"/>
      <c r="E49" s="158">
        <f>'実質公債費比率（分子）の構造'!L$45</f>
        <v>2061</v>
      </c>
      <c r="F49" s="158"/>
      <c r="G49" s="158"/>
      <c r="H49" s="158">
        <f>'実質公債費比率（分子）の構造'!M$45</f>
        <v>2013</v>
      </c>
      <c r="I49" s="158"/>
      <c r="J49" s="158"/>
      <c r="K49" s="158">
        <f>'実質公債費比率（分子）の構造'!N$45</f>
        <v>2030</v>
      </c>
      <c r="L49" s="158"/>
      <c r="M49" s="158"/>
      <c r="N49" s="158">
        <f>'実質公債費比率（分子）の構造'!O$45</f>
        <v>2000</v>
      </c>
      <c r="O49" s="158"/>
      <c r="P49" s="158"/>
    </row>
    <row r="50" spans="1:16" x14ac:dyDescent="0.15">
      <c r="A50" s="158" t="s">
        <v>67</v>
      </c>
      <c r="B50" s="158" t="e">
        <f>NA()</f>
        <v>#N/A</v>
      </c>
      <c r="C50" s="158">
        <f>IF(ISNUMBER('実質公債費比率（分子）の構造'!K$53),'実質公債費比率（分子）の構造'!K$53,NA())</f>
        <v>560</v>
      </c>
      <c r="D50" s="158" t="e">
        <f>NA()</f>
        <v>#N/A</v>
      </c>
      <c r="E50" s="158" t="e">
        <f>NA()</f>
        <v>#N/A</v>
      </c>
      <c r="F50" s="158">
        <f>IF(ISNUMBER('実質公債費比率（分子）の構造'!L$53),'実質公債費比率（分子）の構造'!L$53,NA())</f>
        <v>596</v>
      </c>
      <c r="G50" s="158" t="e">
        <f>NA()</f>
        <v>#N/A</v>
      </c>
      <c r="H50" s="158" t="e">
        <f>NA()</f>
        <v>#N/A</v>
      </c>
      <c r="I50" s="158">
        <f>IF(ISNUMBER('実質公債費比率（分子）の構造'!M$53),'実質公債費比率（分子）の構造'!M$53,NA())</f>
        <v>648</v>
      </c>
      <c r="J50" s="158" t="e">
        <f>NA()</f>
        <v>#N/A</v>
      </c>
      <c r="K50" s="158" t="e">
        <f>NA()</f>
        <v>#N/A</v>
      </c>
      <c r="L50" s="158">
        <f>IF(ISNUMBER('実質公債費比率（分子）の構造'!N$53),'実質公債費比率（分子）の構造'!N$53,NA())</f>
        <v>733</v>
      </c>
      <c r="M50" s="158" t="e">
        <f>NA()</f>
        <v>#N/A</v>
      </c>
      <c r="N50" s="158" t="e">
        <f>NA()</f>
        <v>#N/A</v>
      </c>
      <c r="O50" s="158">
        <f>IF(ISNUMBER('実質公債費比率（分子）の構造'!O$53),'実質公債費比率（分子）の構造'!O$53,NA())</f>
        <v>919</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16700</v>
      </c>
      <c r="E56" s="157"/>
      <c r="F56" s="157"/>
      <c r="G56" s="157">
        <f>'将来負担比率（分子）の構造'!J$52</f>
        <v>16115</v>
      </c>
      <c r="H56" s="157"/>
      <c r="I56" s="157"/>
      <c r="J56" s="157">
        <f>'将来負担比率（分子）の構造'!K$52</f>
        <v>14820</v>
      </c>
      <c r="K56" s="157"/>
      <c r="L56" s="157"/>
      <c r="M56" s="157">
        <f>'将来負担比率（分子）の構造'!L$52</f>
        <v>13534</v>
      </c>
      <c r="N56" s="157"/>
      <c r="O56" s="157"/>
      <c r="P56" s="157">
        <f>'将来負担比率（分子）の構造'!M$52</f>
        <v>12014</v>
      </c>
    </row>
    <row r="57" spans="1:16" x14ac:dyDescent="0.15">
      <c r="A57" s="157" t="s">
        <v>42</v>
      </c>
      <c r="B57" s="157"/>
      <c r="C57" s="157"/>
      <c r="D57" s="157">
        <f>'将来負担比率（分子）の構造'!I$51</f>
        <v>4712</v>
      </c>
      <c r="E57" s="157"/>
      <c r="F57" s="157"/>
      <c r="G57" s="157">
        <f>'将来負担比率（分子）の構造'!J$51</f>
        <v>3974</v>
      </c>
      <c r="H57" s="157"/>
      <c r="I57" s="157"/>
      <c r="J57" s="157">
        <f>'将来負担比率（分子）の構造'!K$51</f>
        <v>3073</v>
      </c>
      <c r="K57" s="157"/>
      <c r="L57" s="157"/>
      <c r="M57" s="157">
        <f>'将来負担比率（分子）の構造'!L$51</f>
        <v>2277</v>
      </c>
      <c r="N57" s="157"/>
      <c r="O57" s="157"/>
      <c r="P57" s="157">
        <f>'将来負担比率（分子）の構造'!M$51</f>
        <v>2443</v>
      </c>
    </row>
    <row r="58" spans="1:16" x14ac:dyDescent="0.15">
      <c r="A58" s="157" t="s">
        <v>41</v>
      </c>
      <c r="B58" s="157"/>
      <c r="C58" s="157"/>
      <c r="D58" s="157">
        <f>'将来負担比率（分子）の構造'!I$50</f>
        <v>6666</v>
      </c>
      <c r="E58" s="157"/>
      <c r="F58" s="157"/>
      <c r="G58" s="157">
        <f>'将来負担比率（分子）の構造'!J$50</f>
        <v>7025</v>
      </c>
      <c r="H58" s="157"/>
      <c r="I58" s="157"/>
      <c r="J58" s="157">
        <f>'将来負担比率（分子）の構造'!K$50</f>
        <v>7916</v>
      </c>
      <c r="K58" s="157"/>
      <c r="L58" s="157"/>
      <c r="M58" s="157">
        <f>'将来負担比率（分子）の構造'!L$50</f>
        <v>8251</v>
      </c>
      <c r="N58" s="157"/>
      <c r="O58" s="157"/>
      <c r="P58" s="157">
        <f>'将来負担比率（分子）の構造'!M$50</f>
        <v>8068</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2316</v>
      </c>
      <c r="C62" s="157"/>
      <c r="D62" s="157"/>
      <c r="E62" s="157">
        <f>'将来負担比率（分子）の構造'!J$45</f>
        <v>2324</v>
      </c>
      <c r="F62" s="157"/>
      <c r="G62" s="157"/>
      <c r="H62" s="157">
        <f>'将来負担比率（分子）の構造'!K$45</f>
        <v>2268</v>
      </c>
      <c r="I62" s="157"/>
      <c r="J62" s="157"/>
      <c r="K62" s="157">
        <f>'将来負担比率（分子）の構造'!L$45</f>
        <v>2208</v>
      </c>
      <c r="L62" s="157"/>
      <c r="M62" s="157"/>
      <c r="N62" s="157">
        <f>'将来負担比率（分子）の構造'!M$45</f>
        <v>2301</v>
      </c>
      <c r="O62" s="157"/>
      <c r="P62" s="157"/>
    </row>
    <row r="63" spans="1:16" x14ac:dyDescent="0.15">
      <c r="A63" s="157" t="s">
        <v>34</v>
      </c>
      <c r="B63" s="157">
        <f>'将来負担比率（分子）の構造'!I$44</f>
        <v>175</v>
      </c>
      <c r="C63" s="157"/>
      <c r="D63" s="157"/>
      <c r="E63" s="157">
        <f>'将来負担比率（分子）の構造'!J$44</f>
        <v>160</v>
      </c>
      <c r="F63" s="157"/>
      <c r="G63" s="157"/>
      <c r="H63" s="157">
        <f>'将来負担比率（分子）の構造'!K$44</f>
        <v>143</v>
      </c>
      <c r="I63" s="157"/>
      <c r="J63" s="157"/>
      <c r="K63" s="157">
        <f>'将来負担比率（分子）の構造'!L$44</f>
        <v>127</v>
      </c>
      <c r="L63" s="157"/>
      <c r="M63" s="157"/>
      <c r="N63" s="157">
        <f>'将来負担比率（分子）の構造'!M$44</f>
        <v>110</v>
      </c>
      <c r="O63" s="157"/>
      <c r="P63" s="157"/>
    </row>
    <row r="64" spans="1:16" x14ac:dyDescent="0.15">
      <c r="A64" s="157" t="s">
        <v>33</v>
      </c>
      <c r="B64" s="157">
        <f>'将来負担比率（分子）の構造'!I$43</f>
        <v>2253</v>
      </c>
      <c r="C64" s="157"/>
      <c r="D64" s="157"/>
      <c r="E64" s="157">
        <f>'将来負担比率（分子）の構造'!J$43</f>
        <v>1866</v>
      </c>
      <c r="F64" s="157"/>
      <c r="G64" s="157"/>
      <c r="H64" s="157">
        <f>'将来負担比率（分子）の構造'!K$43</f>
        <v>1417</v>
      </c>
      <c r="I64" s="157"/>
      <c r="J64" s="157"/>
      <c r="K64" s="157">
        <f>'将来負担比率（分子）の構造'!L$43</f>
        <v>2447</v>
      </c>
      <c r="L64" s="157"/>
      <c r="M64" s="157"/>
      <c r="N64" s="157">
        <f>'将来負担比率（分子）の構造'!M$43</f>
        <v>2285</v>
      </c>
      <c r="O64" s="157"/>
      <c r="P64" s="157"/>
    </row>
    <row r="65" spans="1:16" x14ac:dyDescent="0.15">
      <c r="A65" s="157" t="s">
        <v>32</v>
      </c>
      <c r="B65" s="157">
        <f>'将来負担比率（分子）の構造'!I$42</f>
        <v>4570</v>
      </c>
      <c r="C65" s="157"/>
      <c r="D65" s="157"/>
      <c r="E65" s="157">
        <f>'将来負担比率（分子）の構造'!J$42</f>
        <v>3656</v>
      </c>
      <c r="F65" s="157"/>
      <c r="G65" s="157"/>
      <c r="H65" s="157">
        <f>'将来負担比率（分子）の構造'!K$42</f>
        <v>2930</v>
      </c>
      <c r="I65" s="157"/>
      <c r="J65" s="157"/>
      <c r="K65" s="157">
        <f>'将来負担比率（分子）の構造'!L$42</f>
        <v>2245</v>
      </c>
      <c r="L65" s="157"/>
      <c r="M65" s="157"/>
      <c r="N65" s="157">
        <f>'将来負担比率（分子）の構造'!M$42</f>
        <v>2235</v>
      </c>
      <c r="O65" s="157"/>
      <c r="P65" s="157"/>
    </row>
    <row r="66" spans="1:16" x14ac:dyDescent="0.15">
      <c r="A66" s="157" t="s">
        <v>31</v>
      </c>
      <c r="B66" s="157">
        <f>'将来負担比率（分子）の構造'!I$41</f>
        <v>24455</v>
      </c>
      <c r="C66" s="157"/>
      <c r="D66" s="157"/>
      <c r="E66" s="157">
        <f>'将来負担比率（分子）の構造'!J$41</f>
        <v>22532</v>
      </c>
      <c r="F66" s="157"/>
      <c r="G66" s="157"/>
      <c r="H66" s="157">
        <f>'将来負担比率（分子）の構造'!K$41</f>
        <v>20677</v>
      </c>
      <c r="I66" s="157"/>
      <c r="J66" s="157"/>
      <c r="K66" s="157">
        <f>'将来負担比率（分子）の構造'!L$41</f>
        <v>18855</v>
      </c>
      <c r="L66" s="157"/>
      <c r="M66" s="157"/>
      <c r="N66" s="157">
        <f>'将来負担比率（分子）の構造'!M$41</f>
        <v>18520</v>
      </c>
      <c r="O66" s="157"/>
      <c r="P66" s="157"/>
    </row>
    <row r="67" spans="1:16" x14ac:dyDescent="0.15">
      <c r="A67" s="157" t="s">
        <v>71</v>
      </c>
      <c r="B67" s="157" t="e">
        <f>NA()</f>
        <v>#N/A</v>
      </c>
      <c r="C67" s="157">
        <f>IF(ISNUMBER('将来負担比率（分子）の構造'!I$53), IF('将来負担比率（分子）の構造'!I$53 &lt; 0, 0, '将来負担比率（分子）の構造'!I$53), NA())</f>
        <v>5692</v>
      </c>
      <c r="D67" s="157" t="e">
        <f>NA()</f>
        <v>#N/A</v>
      </c>
      <c r="E67" s="157" t="e">
        <f>NA()</f>
        <v>#N/A</v>
      </c>
      <c r="F67" s="157">
        <f>IF(ISNUMBER('将来負担比率（分子）の構造'!J$53), IF('将来負担比率（分子）の構造'!J$53 &lt; 0, 0, '将来負担比率（分子）の構造'!J$53), NA())</f>
        <v>3422</v>
      </c>
      <c r="G67" s="157" t="e">
        <f>NA()</f>
        <v>#N/A</v>
      </c>
      <c r="H67" s="157" t="e">
        <f>NA()</f>
        <v>#N/A</v>
      </c>
      <c r="I67" s="157">
        <f>IF(ISNUMBER('将来負担比率（分子）の構造'!K$53), IF('将来負担比率（分子）の構造'!K$53 &lt; 0, 0, '将来負担比率（分子）の構造'!K$53), NA())</f>
        <v>1627</v>
      </c>
      <c r="J67" s="157" t="e">
        <f>NA()</f>
        <v>#N/A</v>
      </c>
      <c r="K67" s="157" t="e">
        <f>NA()</f>
        <v>#N/A</v>
      </c>
      <c r="L67" s="157">
        <f>IF(ISNUMBER('将来負担比率（分子）の構造'!L$53), IF('将来負担比率（分子）の構造'!L$53 &lt; 0, 0, '将来負担比率（分子）の構造'!L$53), NA())</f>
        <v>1820</v>
      </c>
      <c r="M67" s="157" t="e">
        <f>NA()</f>
        <v>#N/A</v>
      </c>
      <c r="N67" s="157" t="e">
        <f>NA()</f>
        <v>#N/A</v>
      </c>
      <c r="O67" s="157">
        <f>IF(ISNUMBER('将来負担比率（分子）の構造'!M$53), IF('将来負担比率（分子）の構造'!M$53 &lt; 0, 0, '将来負担比率（分子）の構造'!M$53), NA())</f>
        <v>2927</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3151</v>
      </c>
      <c r="C72" s="161">
        <f>基金残高に係る経年分析!G55</f>
        <v>3142</v>
      </c>
      <c r="D72" s="161">
        <f>基金残高に係る経年分析!H55</f>
        <v>3231</v>
      </c>
    </row>
    <row r="73" spans="1:16" x14ac:dyDescent="0.15">
      <c r="A73" s="160" t="s">
        <v>74</v>
      </c>
      <c r="B73" s="161" t="str">
        <f>基金残高に係る経年分析!F56</f>
        <v>-</v>
      </c>
      <c r="C73" s="161" t="str">
        <f>基金残高に係る経年分析!G56</f>
        <v>-</v>
      </c>
      <c r="D73" s="161" t="str">
        <f>基金残高に係る経年分析!H56</f>
        <v>-</v>
      </c>
    </row>
    <row r="74" spans="1:16" x14ac:dyDescent="0.15">
      <c r="A74" s="160" t="s">
        <v>75</v>
      </c>
      <c r="B74" s="161">
        <f>基金残高に係る経年分析!F57</f>
        <v>3362</v>
      </c>
      <c r="C74" s="161">
        <f>基金残高に係る経年分析!G57</f>
        <v>3724</v>
      </c>
      <c r="D74" s="161">
        <f>基金残高に係る経年分析!H57</f>
        <v>3475</v>
      </c>
    </row>
  </sheetData>
  <sheetProtection algorithmName="SHA-512" hashValue="9pziMLHClWfHIPG+bDhZe3UAdOZmhb2YQjEqpf7dk0Xi+Esqxld0+9l7s5pkk6qYd/aUUcL4PRTtLWgynqdoGA==" saltValue="gXKTnZaQPkDX8pax61Ycm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203</v>
      </c>
      <c r="DI1" s="705"/>
      <c r="DJ1" s="705"/>
      <c r="DK1" s="705"/>
      <c r="DL1" s="705"/>
      <c r="DM1" s="705"/>
      <c r="DN1" s="706"/>
      <c r="DO1" s="196"/>
      <c r="DP1" s="704" t="s">
        <v>204</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6" t="s">
        <v>206</v>
      </c>
      <c r="C3" s="667"/>
      <c r="D3" s="667"/>
      <c r="E3" s="667"/>
      <c r="F3" s="667"/>
      <c r="G3" s="667"/>
      <c r="H3" s="667"/>
      <c r="I3" s="667"/>
      <c r="J3" s="667"/>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c r="AJ3" s="667"/>
      <c r="AK3" s="667"/>
      <c r="AL3" s="667"/>
      <c r="AM3" s="667"/>
      <c r="AN3" s="667"/>
      <c r="AO3" s="667"/>
      <c r="AP3" s="666" t="s">
        <v>207</v>
      </c>
      <c r="AQ3" s="667"/>
      <c r="AR3" s="667"/>
      <c r="AS3" s="667"/>
      <c r="AT3" s="667"/>
      <c r="AU3" s="667"/>
      <c r="AV3" s="667"/>
      <c r="AW3" s="667"/>
      <c r="AX3" s="667"/>
      <c r="AY3" s="667"/>
      <c r="AZ3" s="667"/>
      <c r="BA3" s="667"/>
      <c r="BB3" s="667"/>
      <c r="BC3" s="667"/>
      <c r="BD3" s="667"/>
      <c r="BE3" s="667"/>
      <c r="BF3" s="667"/>
      <c r="BG3" s="667"/>
      <c r="BH3" s="667"/>
      <c r="BI3" s="667"/>
      <c r="BJ3" s="667"/>
      <c r="BK3" s="667"/>
      <c r="BL3" s="667"/>
      <c r="BM3" s="667"/>
      <c r="BN3" s="667"/>
      <c r="BO3" s="667"/>
      <c r="BP3" s="667"/>
      <c r="BQ3" s="667"/>
      <c r="BR3" s="667"/>
      <c r="BS3" s="667"/>
      <c r="BT3" s="667"/>
      <c r="BU3" s="667"/>
      <c r="BV3" s="667"/>
      <c r="BW3" s="667"/>
      <c r="BX3" s="667"/>
      <c r="BY3" s="667"/>
      <c r="BZ3" s="667"/>
      <c r="CA3" s="667"/>
      <c r="CB3" s="668"/>
      <c r="CD3" s="666" t="s">
        <v>208</v>
      </c>
      <c r="CE3" s="667"/>
      <c r="CF3" s="667"/>
      <c r="CG3" s="667"/>
      <c r="CH3" s="667"/>
      <c r="CI3" s="667"/>
      <c r="CJ3" s="667"/>
      <c r="CK3" s="667"/>
      <c r="CL3" s="667"/>
      <c r="CM3" s="667"/>
      <c r="CN3" s="667"/>
      <c r="CO3" s="667"/>
      <c r="CP3" s="667"/>
      <c r="CQ3" s="667"/>
      <c r="CR3" s="667"/>
      <c r="CS3" s="667"/>
      <c r="CT3" s="667"/>
      <c r="CU3" s="667"/>
      <c r="CV3" s="667"/>
      <c r="CW3" s="667"/>
      <c r="CX3" s="667"/>
      <c r="CY3" s="667"/>
      <c r="CZ3" s="667"/>
      <c r="DA3" s="667"/>
      <c r="DB3" s="667"/>
      <c r="DC3" s="667"/>
      <c r="DD3" s="667"/>
      <c r="DE3" s="667"/>
      <c r="DF3" s="667"/>
      <c r="DG3" s="667"/>
      <c r="DH3" s="667"/>
      <c r="DI3" s="667"/>
      <c r="DJ3" s="667"/>
      <c r="DK3" s="667"/>
      <c r="DL3" s="667"/>
      <c r="DM3" s="667"/>
      <c r="DN3" s="667"/>
      <c r="DO3" s="667"/>
      <c r="DP3" s="667"/>
      <c r="DQ3" s="667"/>
      <c r="DR3" s="667"/>
      <c r="DS3" s="667"/>
      <c r="DT3" s="667"/>
      <c r="DU3" s="667"/>
      <c r="DV3" s="667"/>
      <c r="DW3" s="667"/>
      <c r="DX3" s="667"/>
      <c r="DY3" s="667"/>
      <c r="DZ3" s="667"/>
      <c r="EA3" s="667"/>
      <c r="EB3" s="667"/>
      <c r="EC3" s="668"/>
    </row>
    <row r="4" spans="2:143" ht="11.25" customHeight="1" x14ac:dyDescent="0.15">
      <c r="B4" s="666" t="s">
        <v>1</v>
      </c>
      <c r="C4" s="667"/>
      <c r="D4" s="667"/>
      <c r="E4" s="667"/>
      <c r="F4" s="667"/>
      <c r="G4" s="667"/>
      <c r="H4" s="667"/>
      <c r="I4" s="667"/>
      <c r="J4" s="667"/>
      <c r="K4" s="667"/>
      <c r="L4" s="667"/>
      <c r="M4" s="667"/>
      <c r="N4" s="667"/>
      <c r="O4" s="667"/>
      <c r="P4" s="667"/>
      <c r="Q4" s="668"/>
      <c r="R4" s="666" t="s">
        <v>209</v>
      </c>
      <c r="S4" s="667"/>
      <c r="T4" s="667"/>
      <c r="U4" s="667"/>
      <c r="V4" s="667"/>
      <c r="W4" s="667"/>
      <c r="X4" s="667"/>
      <c r="Y4" s="668"/>
      <c r="Z4" s="666" t="s">
        <v>210</v>
      </c>
      <c r="AA4" s="667"/>
      <c r="AB4" s="667"/>
      <c r="AC4" s="668"/>
      <c r="AD4" s="666" t="s">
        <v>211</v>
      </c>
      <c r="AE4" s="667"/>
      <c r="AF4" s="667"/>
      <c r="AG4" s="667"/>
      <c r="AH4" s="667"/>
      <c r="AI4" s="667"/>
      <c r="AJ4" s="667"/>
      <c r="AK4" s="668"/>
      <c r="AL4" s="666" t="s">
        <v>210</v>
      </c>
      <c r="AM4" s="667"/>
      <c r="AN4" s="667"/>
      <c r="AO4" s="668"/>
      <c r="AP4" s="707" t="s">
        <v>212</v>
      </c>
      <c r="AQ4" s="707"/>
      <c r="AR4" s="707"/>
      <c r="AS4" s="707"/>
      <c r="AT4" s="707"/>
      <c r="AU4" s="707"/>
      <c r="AV4" s="707"/>
      <c r="AW4" s="707"/>
      <c r="AX4" s="707"/>
      <c r="AY4" s="707"/>
      <c r="AZ4" s="707"/>
      <c r="BA4" s="707"/>
      <c r="BB4" s="707"/>
      <c r="BC4" s="707"/>
      <c r="BD4" s="707"/>
      <c r="BE4" s="707"/>
      <c r="BF4" s="707"/>
      <c r="BG4" s="707" t="s">
        <v>213</v>
      </c>
      <c r="BH4" s="707"/>
      <c r="BI4" s="707"/>
      <c r="BJ4" s="707"/>
      <c r="BK4" s="707"/>
      <c r="BL4" s="707"/>
      <c r="BM4" s="707"/>
      <c r="BN4" s="707"/>
      <c r="BO4" s="707" t="s">
        <v>210</v>
      </c>
      <c r="BP4" s="707"/>
      <c r="BQ4" s="707"/>
      <c r="BR4" s="707"/>
      <c r="BS4" s="707" t="s">
        <v>214</v>
      </c>
      <c r="BT4" s="707"/>
      <c r="BU4" s="707"/>
      <c r="BV4" s="707"/>
      <c r="BW4" s="707"/>
      <c r="BX4" s="707"/>
      <c r="BY4" s="707"/>
      <c r="BZ4" s="707"/>
      <c r="CA4" s="707"/>
      <c r="CB4" s="707"/>
      <c r="CD4" s="666" t="s">
        <v>215</v>
      </c>
      <c r="CE4" s="667"/>
      <c r="CF4" s="667"/>
      <c r="CG4" s="667"/>
      <c r="CH4" s="667"/>
      <c r="CI4" s="667"/>
      <c r="CJ4" s="667"/>
      <c r="CK4" s="667"/>
      <c r="CL4" s="667"/>
      <c r="CM4" s="667"/>
      <c r="CN4" s="667"/>
      <c r="CO4" s="667"/>
      <c r="CP4" s="667"/>
      <c r="CQ4" s="667"/>
      <c r="CR4" s="667"/>
      <c r="CS4" s="667"/>
      <c r="CT4" s="667"/>
      <c r="CU4" s="667"/>
      <c r="CV4" s="667"/>
      <c r="CW4" s="667"/>
      <c r="CX4" s="667"/>
      <c r="CY4" s="667"/>
      <c r="CZ4" s="667"/>
      <c r="DA4" s="667"/>
      <c r="DB4" s="667"/>
      <c r="DC4" s="667"/>
      <c r="DD4" s="667"/>
      <c r="DE4" s="667"/>
      <c r="DF4" s="667"/>
      <c r="DG4" s="667"/>
      <c r="DH4" s="667"/>
      <c r="DI4" s="667"/>
      <c r="DJ4" s="667"/>
      <c r="DK4" s="667"/>
      <c r="DL4" s="667"/>
      <c r="DM4" s="667"/>
      <c r="DN4" s="667"/>
      <c r="DO4" s="667"/>
      <c r="DP4" s="667"/>
      <c r="DQ4" s="667"/>
      <c r="DR4" s="667"/>
      <c r="DS4" s="667"/>
      <c r="DT4" s="667"/>
      <c r="DU4" s="667"/>
      <c r="DV4" s="667"/>
      <c r="DW4" s="667"/>
      <c r="DX4" s="667"/>
      <c r="DY4" s="667"/>
      <c r="DZ4" s="667"/>
      <c r="EA4" s="667"/>
      <c r="EB4" s="667"/>
      <c r="EC4" s="668"/>
    </row>
    <row r="5" spans="2:143" ht="11.25" customHeight="1" x14ac:dyDescent="0.15">
      <c r="B5" s="663" t="s">
        <v>216</v>
      </c>
      <c r="C5" s="664"/>
      <c r="D5" s="664"/>
      <c r="E5" s="664"/>
      <c r="F5" s="664"/>
      <c r="G5" s="664"/>
      <c r="H5" s="664"/>
      <c r="I5" s="664"/>
      <c r="J5" s="664"/>
      <c r="K5" s="664"/>
      <c r="L5" s="664"/>
      <c r="M5" s="664"/>
      <c r="N5" s="664"/>
      <c r="O5" s="664"/>
      <c r="P5" s="664"/>
      <c r="Q5" s="665"/>
      <c r="R5" s="660">
        <v>17142212</v>
      </c>
      <c r="S5" s="661"/>
      <c r="T5" s="661"/>
      <c r="U5" s="661"/>
      <c r="V5" s="661"/>
      <c r="W5" s="661"/>
      <c r="X5" s="661"/>
      <c r="Y5" s="689"/>
      <c r="Z5" s="702">
        <v>39.1</v>
      </c>
      <c r="AA5" s="702"/>
      <c r="AB5" s="702"/>
      <c r="AC5" s="702"/>
      <c r="AD5" s="703">
        <v>15706803</v>
      </c>
      <c r="AE5" s="703"/>
      <c r="AF5" s="703"/>
      <c r="AG5" s="703"/>
      <c r="AH5" s="703"/>
      <c r="AI5" s="703"/>
      <c r="AJ5" s="703"/>
      <c r="AK5" s="703"/>
      <c r="AL5" s="690">
        <v>75</v>
      </c>
      <c r="AM5" s="672"/>
      <c r="AN5" s="672"/>
      <c r="AO5" s="691"/>
      <c r="AP5" s="663" t="s">
        <v>217</v>
      </c>
      <c r="AQ5" s="664"/>
      <c r="AR5" s="664"/>
      <c r="AS5" s="664"/>
      <c r="AT5" s="664"/>
      <c r="AU5" s="664"/>
      <c r="AV5" s="664"/>
      <c r="AW5" s="664"/>
      <c r="AX5" s="664"/>
      <c r="AY5" s="664"/>
      <c r="AZ5" s="664"/>
      <c r="BA5" s="664"/>
      <c r="BB5" s="664"/>
      <c r="BC5" s="664"/>
      <c r="BD5" s="664"/>
      <c r="BE5" s="664"/>
      <c r="BF5" s="665"/>
      <c r="BG5" s="608">
        <v>15706803</v>
      </c>
      <c r="BH5" s="609"/>
      <c r="BI5" s="609"/>
      <c r="BJ5" s="609"/>
      <c r="BK5" s="609"/>
      <c r="BL5" s="609"/>
      <c r="BM5" s="609"/>
      <c r="BN5" s="610"/>
      <c r="BO5" s="646">
        <v>91.6</v>
      </c>
      <c r="BP5" s="646"/>
      <c r="BQ5" s="646"/>
      <c r="BR5" s="646"/>
      <c r="BS5" s="647">
        <v>70594</v>
      </c>
      <c r="BT5" s="647"/>
      <c r="BU5" s="647"/>
      <c r="BV5" s="647"/>
      <c r="BW5" s="647"/>
      <c r="BX5" s="647"/>
      <c r="BY5" s="647"/>
      <c r="BZ5" s="647"/>
      <c r="CA5" s="647"/>
      <c r="CB5" s="682"/>
      <c r="CD5" s="666" t="s">
        <v>212</v>
      </c>
      <c r="CE5" s="667"/>
      <c r="CF5" s="667"/>
      <c r="CG5" s="667"/>
      <c r="CH5" s="667"/>
      <c r="CI5" s="667"/>
      <c r="CJ5" s="667"/>
      <c r="CK5" s="667"/>
      <c r="CL5" s="667"/>
      <c r="CM5" s="667"/>
      <c r="CN5" s="667"/>
      <c r="CO5" s="667"/>
      <c r="CP5" s="667"/>
      <c r="CQ5" s="668"/>
      <c r="CR5" s="666" t="s">
        <v>218</v>
      </c>
      <c r="CS5" s="667"/>
      <c r="CT5" s="667"/>
      <c r="CU5" s="667"/>
      <c r="CV5" s="667"/>
      <c r="CW5" s="667"/>
      <c r="CX5" s="667"/>
      <c r="CY5" s="668"/>
      <c r="CZ5" s="666" t="s">
        <v>210</v>
      </c>
      <c r="DA5" s="667"/>
      <c r="DB5" s="667"/>
      <c r="DC5" s="668"/>
      <c r="DD5" s="666" t="s">
        <v>219</v>
      </c>
      <c r="DE5" s="667"/>
      <c r="DF5" s="667"/>
      <c r="DG5" s="667"/>
      <c r="DH5" s="667"/>
      <c r="DI5" s="667"/>
      <c r="DJ5" s="667"/>
      <c r="DK5" s="667"/>
      <c r="DL5" s="667"/>
      <c r="DM5" s="667"/>
      <c r="DN5" s="667"/>
      <c r="DO5" s="667"/>
      <c r="DP5" s="668"/>
      <c r="DQ5" s="666" t="s">
        <v>220</v>
      </c>
      <c r="DR5" s="667"/>
      <c r="DS5" s="667"/>
      <c r="DT5" s="667"/>
      <c r="DU5" s="667"/>
      <c r="DV5" s="667"/>
      <c r="DW5" s="667"/>
      <c r="DX5" s="667"/>
      <c r="DY5" s="667"/>
      <c r="DZ5" s="667"/>
      <c r="EA5" s="667"/>
      <c r="EB5" s="667"/>
      <c r="EC5" s="668"/>
    </row>
    <row r="6" spans="2:143" ht="11.25" customHeight="1" x14ac:dyDescent="0.15">
      <c r="B6" s="605" t="s">
        <v>221</v>
      </c>
      <c r="C6" s="606"/>
      <c r="D6" s="606"/>
      <c r="E6" s="606"/>
      <c r="F6" s="606"/>
      <c r="G6" s="606"/>
      <c r="H6" s="606"/>
      <c r="I6" s="606"/>
      <c r="J6" s="606"/>
      <c r="K6" s="606"/>
      <c r="L6" s="606"/>
      <c r="M6" s="606"/>
      <c r="N6" s="606"/>
      <c r="O6" s="606"/>
      <c r="P6" s="606"/>
      <c r="Q6" s="607"/>
      <c r="R6" s="608">
        <v>159747</v>
      </c>
      <c r="S6" s="609"/>
      <c r="T6" s="609"/>
      <c r="U6" s="609"/>
      <c r="V6" s="609"/>
      <c r="W6" s="609"/>
      <c r="X6" s="609"/>
      <c r="Y6" s="610"/>
      <c r="Z6" s="646">
        <v>0.4</v>
      </c>
      <c r="AA6" s="646"/>
      <c r="AB6" s="646"/>
      <c r="AC6" s="646"/>
      <c r="AD6" s="647">
        <v>159747</v>
      </c>
      <c r="AE6" s="647"/>
      <c r="AF6" s="647"/>
      <c r="AG6" s="647"/>
      <c r="AH6" s="647"/>
      <c r="AI6" s="647"/>
      <c r="AJ6" s="647"/>
      <c r="AK6" s="647"/>
      <c r="AL6" s="611">
        <v>0.8</v>
      </c>
      <c r="AM6" s="612"/>
      <c r="AN6" s="612"/>
      <c r="AO6" s="648"/>
      <c r="AP6" s="605" t="s">
        <v>222</v>
      </c>
      <c r="AQ6" s="606"/>
      <c r="AR6" s="606"/>
      <c r="AS6" s="606"/>
      <c r="AT6" s="606"/>
      <c r="AU6" s="606"/>
      <c r="AV6" s="606"/>
      <c r="AW6" s="606"/>
      <c r="AX6" s="606"/>
      <c r="AY6" s="606"/>
      <c r="AZ6" s="606"/>
      <c r="BA6" s="606"/>
      <c r="BB6" s="606"/>
      <c r="BC6" s="606"/>
      <c r="BD6" s="606"/>
      <c r="BE6" s="606"/>
      <c r="BF6" s="607"/>
      <c r="BG6" s="608">
        <v>15706803</v>
      </c>
      <c r="BH6" s="609"/>
      <c r="BI6" s="609"/>
      <c r="BJ6" s="609"/>
      <c r="BK6" s="609"/>
      <c r="BL6" s="609"/>
      <c r="BM6" s="609"/>
      <c r="BN6" s="610"/>
      <c r="BO6" s="646">
        <v>91.6</v>
      </c>
      <c r="BP6" s="646"/>
      <c r="BQ6" s="646"/>
      <c r="BR6" s="646"/>
      <c r="BS6" s="647">
        <v>70594</v>
      </c>
      <c r="BT6" s="647"/>
      <c r="BU6" s="647"/>
      <c r="BV6" s="647"/>
      <c r="BW6" s="647"/>
      <c r="BX6" s="647"/>
      <c r="BY6" s="647"/>
      <c r="BZ6" s="647"/>
      <c r="CA6" s="647"/>
      <c r="CB6" s="682"/>
      <c r="CD6" s="663" t="s">
        <v>223</v>
      </c>
      <c r="CE6" s="664"/>
      <c r="CF6" s="664"/>
      <c r="CG6" s="664"/>
      <c r="CH6" s="664"/>
      <c r="CI6" s="664"/>
      <c r="CJ6" s="664"/>
      <c r="CK6" s="664"/>
      <c r="CL6" s="664"/>
      <c r="CM6" s="664"/>
      <c r="CN6" s="664"/>
      <c r="CO6" s="664"/>
      <c r="CP6" s="664"/>
      <c r="CQ6" s="665"/>
      <c r="CR6" s="608">
        <v>311159</v>
      </c>
      <c r="CS6" s="609"/>
      <c r="CT6" s="609"/>
      <c r="CU6" s="609"/>
      <c r="CV6" s="609"/>
      <c r="CW6" s="609"/>
      <c r="CX6" s="609"/>
      <c r="CY6" s="610"/>
      <c r="CZ6" s="690">
        <v>0.7</v>
      </c>
      <c r="DA6" s="672"/>
      <c r="DB6" s="672"/>
      <c r="DC6" s="692"/>
      <c r="DD6" s="614" t="s">
        <v>122</v>
      </c>
      <c r="DE6" s="609"/>
      <c r="DF6" s="609"/>
      <c r="DG6" s="609"/>
      <c r="DH6" s="609"/>
      <c r="DI6" s="609"/>
      <c r="DJ6" s="609"/>
      <c r="DK6" s="609"/>
      <c r="DL6" s="609"/>
      <c r="DM6" s="609"/>
      <c r="DN6" s="609"/>
      <c r="DO6" s="609"/>
      <c r="DP6" s="610"/>
      <c r="DQ6" s="614">
        <v>310557</v>
      </c>
      <c r="DR6" s="609"/>
      <c r="DS6" s="609"/>
      <c r="DT6" s="609"/>
      <c r="DU6" s="609"/>
      <c r="DV6" s="609"/>
      <c r="DW6" s="609"/>
      <c r="DX6" s="609"/>
      <c r="DY6" s="609"/>
      <c r="DZ6" s="609"/>
      <c r="EA6" s="609"/>
      <c r="EB6" s="609"/>
      <c r="EC6" s="645"/>
    </row>
    <row r="7" spans="2:143" ht="11.25" customHeight="1" x14ac:dyDescent="0.15">
      <c r="B7" s="605" t="s">
        <v>224</v>
      </c>
      <c r="C7" s="606"/>
      <c r="D7" s="606"/>
      <c r="E7" s="606"/>
      <c r="F7" s="606"/>
      <c r="G7" s="606"/>
      <c r="H7" s="606"/>
      <c r="I7" s="606"/>
      <c r="J7" s="606"/>
      <c r="K7" s="606"/>
      <c r="L7" s="606"/>
      <c r="M7" s="606"/>
      <c r="N7" s="606"/>
      <c r="O7" s="606"/>
      <c r="P7" s="606"/>
      <c r="Q7" s="607"/>
      <c r="R7" s="608">
        <v>43286</v>
      </c>
      <c r="S7" s="609"/>
      <c r="T7" s="609"/>
      <c r="U7" s="609"/>
      <c r="V7" s="609"/>
      <c r="W7" s="609"/>
      <c r="X7" s="609"/>
      <c r="Y7" s="610"/>
      <c r="Z7" s="646">
        <v>0.1</v>
      </c>
      <c r="AA7" s="646"/>
      <c r="AB7" s="646"/>
      <c r="AC7" s="646"/>
      <c r="AD7" s="647">
        <v>43286</v>
      </c>
      <c r="AE7" s="647"/>
      <c r="AF7" s="647"/>
      <c r="AG7" s="647"/>
      <c r="AH7" s="647"/>
      <c r="AI7" s="647"/>
      <c r="AJ7" s="647"/>
      <c r="AK7" s="647"/>
      <c r="AL7" s="611">
        <v>0.2</v>
      </c>
      <c r="AM7" s="612"/>
      <c r="AN7" s="612"/>
      <c r="AO7" s="648"/>
      <c r="AP7" s="605" t="s">
        <v>225</v>
      </c>
      <c r="AQ7" s="606"/>
      <c r="AR7" s="606"/>
      <c r="AS7" s="606"/>
      <c r="AT7" s="606"/>
      <c r="AU7" s="606"/>
      <c r="AV7" s="606"/>
      <c r="AW7" s="606"/>
      <c r="AX7" s="606"/>
      <c r="AY7" s="606"/>
      <c r="AZ7" s="606"/>
      <c r="BA7" s="606"/>
      <c r="BB7" s="606"/>
      <c r="BC7" s="606"/>
      <c r="BD7" s="606"/>
      <c r="BE7" s="606"/>
      <c r="BF7" s="607"/>
      <c r="BG7" s="608">
        <v>8228549</v>
      </c>
      <c r="BH7" s="609"/>
      <c r="BI7" s="609"/>
      <c r="BJ7" s="609"/>
      <c r="BK7" s="609"/>
      <c r="BL7" s="609"/>
      <c r="BM7" s="609"/>
      <c r="BN7" s="610"/>
      <c r="BO7" s="646">
        <v>48</v>
      </c>
      <c r="BP7" s="646"/>
      <c r="BQ7" s="646"/>
      <c r="BR7" s="646"/>
      <c r="BS7" s="647">
        <v>70594</v>
      </c>
      <c r="BT7" s="647"/>
      <c r="BU7" s="647"/>
      <c r="BV7" s="647"/>
      <c r="BW7" s="647"/>
      <c r="BX7" s="647"/>
      <c r="BY7" s="647"/>
      <c r="BZ7" s="647"/>
      <c r="CA7" s="647"/>
      <c r="CB7" s="682"/>
      <c r="CD7" s="605" t="s">
        <v>226</v>
      </c>
      <c r="CE7" s="606"/>
      <c r="CF7" s="606"/>
      <c r="CG7" s="606"/>
      <c r="CH7" s="606"/>
      <c r="CI7" s="606"/>
      <c r="CJ7" s="606"/>
      <c r="CK7" s="606"/>
      <c r="CL7" s="606"/>
      <c r="CM7" s="606"/>
      <c r="CN7" s="606"/>
      <c r="CO7" s="606"/>
      <c r="CP7" s="606"/>
      <c r="CQ7" s="607"/>
      <c r="CR7" s="608">
        <v>3454850</v>
      </c>
      <c r="CS7" s="609"/>
      <c r="CT7" s="609"/>
      <c r="CU7" s="609"/>
      <c r="CV7" s="609"/>
      <c r="CW7" s="609"/>
      <c r="CX7" s="609"/>
      <c r="CY7" s="610"/>
      <c r="CZ7" s="646">
        <v>8.1</v>
      </c>
      <c r="DA7" s="646"/>
      <c r="DB7" s="646"/>
      <c r="DC7" s="646"/>
      <c r="DD7" s="614">
        <v>9145</v>
      </c>
      <c r="DE7" s="609"/>
      <c r="DF7" s="609"/>
      <c r="DG7" s="609"/>
      <c r="DH7" s="609"/>
      <c r="DI7" s="609"/>
      <c r="DJ7" s="609"/>
      <c r="DK7" s="609"/>
      <c r="DL7" s="609"/>
      <c r="DM7" s="609"/>
      <c r="DN7" s="609"/>
      <c r="DO7" s="609"/>
      <c r="DP7" s="610"/>
      <c r="DQ7" s="614">
        <v>2783160</v>
      </c>
      <c r="DR7" s="609"/>
      <c r="DS7" s="609"/>
      <c r="DT7" s="609"/>
      <c r="DU7" s="609"/>
      <c r="DV7" s="609"/>
      <c r="DW7" s="609"/>
      <c r="DX7" s="609"/>
      <c r="DY7" s="609"/>
      <c r="DZ7" s="609"/>
      <c r="EA7" s="609"/>
      <c r="EB7" s="609"/>
      <c r="EC7" s="645"/>
    </row>
    <row r="8" spans="2:143" ht="11.25" customHeight="1" x14ac:dyDescent="0.15">
      <c r="B8" s="605" t="s">
        <v>227</v>
      </c>
      <c r="C8" s="606"/>
      <c r="D8" s="606"/>
      <c r="E8" s="606"/>
      <c r="F8" s="606"/>
      <c r="G8" s="606"/>
      <c r="H8" s="606"/>
      <c r="I8" s="606"/>
      <c r="J8" s="606"/>
      <c r="K8" s="606"/>
      <c r="L8" s="606"/>
      <c r="M8" s="606"/>
      <c r="N8" s="606"/>
      <c r="O8" s="606"/>
      <c r="P8" s="606"/>
      <c r="Q8" s="607"/>
      <c r="R8" s="608">
        <v>223172</v>
      </c>
      <c r="S8" s="609"/>
      <c r="T8" s="609"/>
      <c r="U8" s="609"/>
      <c r="V8" s="609"/>
      <c r="W8" s="609"/>
      <c r="X8" s="609"/>
      <c r="Y8" s="610"/>
      <c r="Z8" s="646">
        <v>0.5</v>
      </c>
      <c r="AA8" s="646"/>
      <c r="AB8" s="646"/>
      <c r="AC8" s="646"/>
      <c r="AD8" s="647">
        <v>223172</v>
      </c>
      <c r="AE8" s="647"/>
      <c r="AF8" s="647"/>
      <c r="AG8" s="647"/>
      <c r="AH8" s="647"/>
      <c r="AI8" s="647"/>
      <c r="AJ8" s="647"/>
      <c r="AK8" s="647"/>
      <c r="AL8" s="611">
        <v>1.1000000000000001</v>
      </c>
      <c r="AM8" s="612"/>
      <c r="AN8" s="612"/>
      <c r="AO8" s="648"/>
      <c r="AP8" s="605" t="s">
        <v>228</v>
      </c>
      <c r="AQ8" s="606"/>
      <c r="AR8" s="606"/>
      <c r="AS8" s="606"/>
      <c r="AT8" s="606"/>
      <c r="AU8" s="606"/>
      <c r="AV8" s="606"/>
      <c r="AW8" s="606"/>
      <c r="AX8" s="606"/>
      <c r="AY8" s="606"/>
      <c r="AZ8" s="606"/>
      <c r="BA8" s="606"/>
      <c r="BB8" s="606"/>
      <c r="BC8" s="606"/>
      <c r="BD8" s="606"/>
      <c r="BE8" s="606"/>
      <c r="BF8" s="607"/>
      <c r="BG8" s="608">
        <v>152610</v>
      </c>
      <c r="BH8" s="609"/>
      <c r="BI8" s="609"/>
      <c r="BJ8" s="609"/>
      <c r="BK8" s="609"/>
      <c r="BL8" s="609"/>
      <c r="BM8" s="609"/>
      <c r="BN8" s="610"/>
      <c r="BO8" s="646">
        <v>0.9</v>
      </c>
      <c r="BP8" s="646"/>
      <c r="BQ8" s="646"/>
      <c r="BR8" s="646"/>
      <c r="BS8" s="647" t="s">
        <v>122</v>
      </c>
      <c r="BT8" s="647"/>
      <c r="BU8" s="647"/>
      <c r="BV8" s="647"/>
      <c r="BW8" s="647"/>
      <c r="BX8" s="647"/>
      <c r="BY8" s="647"/>
      <c r="BZ8" s="647"/>
      <c r="CA8" s="647"/>
      <c r="CB8" s="682"/>
      <c r="CD8" s="605" t="s">
        <v>229</v>
      </c>
      <c r="CE8" s="606"/>
      <c r="CF8" s="606"/>
      <c r="CG8" s="606"/>
      <c r="CH8" s="606"/>
      <c r="CI8" s="606"/>
      <c r="CJ8" s="606"/>
      <c r="CK8" s="606"/>
      <c r="CL8" s="606"/>
      <c r="CM8" s="606"/>
      <c r="CN8" s="606"/>
      <c r="CO8" s="606"/>
      <c r="CP8" s="606"/>
      <c r="CQ8" s="607"/>
      <c r="CR8" s="608">
        <v>19059457</v>
      </c>
      <c r="CS8" s="609"/>
      <c r="CT8" s="609"/>
      <c r="CU8" s="609"/>
      <c r="CV8" s="609"/>
      <c r="CW8" s="609"/>
      <c r="CX8" s="609"/>
      <c r="CY8" s="610"/>
      <c r="CZ8" s="646">
        <v>44.6</v>
      </c>
      <c r="DA8" s="646"/>
      <c r="DB8" s="646"/>
      <c r="DC8" s="646"/>
      <c r="DD8" s="614">
        <v>305976</v>
      </c>
      <c r="DE8" s="609"/>
      <c r="DF8" s="609"/>
      <c r="DG8" s="609"/>
      <c r="DH8" s="609"/>
      <c r="DI8" s="609"/>
      <c r="DJ8" s="609"/>
      <c r="DK8" s="609"/>
      <c r="DL8" s="609"/>
      <c r="DM8" s="609"/>
      <c r="DN8" s="609"/>
      <c r="DO8" s="609"/>
      <c r="DP8" s="610"/>
      <c r="DQ8" s="614">
        <v>8652436</v>
      </c>
      <c r="DR8" s="609"/>
      <c r="DS8" s="609"/>
      <c r="DT8" s="609"/>
      <c r="DU8" s="609"/>
      <c r="DV8" s="609"/>
      <c r="DW8" s="609"/>
      <c r="DX8" s="609"/>
      <c r="DY8" s="609"/>
      <c r="DZ8" s="609"/>
      <c r="EA8" s="609"/>
      <c r="EB8" s="609"/>
      <c r="EC8" s="645"/>
    </row>
    <row r="9" spans="2:143" ht="11.25" customHeight="1" x14ac:dyDescent="0.15">
      <c r="B9" s="605" t="s">
        <v>230</v>
      </c>
      <c r="C9" s="606"/>
      <c r="D9" s="606"/>
      <c r="E9" s="606"/>
      <c r="F9" s="606"/>
      <c r="G9" s="606"/>
      <c r="H9" s="606"/>
      <c r="I9" s="606"/>
      <c r="J9" s="606"/>
      <c r="K9" s="606"/>
      <c r="L9" s="606"/>
      <c r="M9" s="606"/>
      <c r="N9" s="606"/>
      <c r="O9" s="606"/>
      <c r="P9" s="606"/>
      <c r="Q9" s="607"/>
      <c r="R9" s="608">
        <v>325976</v>
      </c>
      <c r="S9" s="609"/>
      <c r="T9" s="609"/>
      <c r="U9" s="609"/>
      <c r="V9" s="609"/>
      <c r="W9" s="609"/>
      <c r="X9" s="609"/>
      <c r="Y9" s="610"/>
      <c r="Z9" s="646">
        <v>0.7</v>
      </c>
      <c r="AA9" s="646"/>
      <c r="AB9" s="646"/>
      <c r="AC9" s="646"/>
      <c r="AD9" s="647">
        <v>325976</v>
      </c>
      <c r="AE9" s="647"/>
      <c r="AF9" s="647"/>
      <c r="AG9" s="647"/>
      <c r="AH9" s="647"/>
      <c r="AI9" s="647"/>
      <c r="AJ9" s="647"/>
      <c r="AK9" s="647"/>
      <c r="AL9" s="611">
        <v>1.6</v>
      </c>
      <c r="AM9" s="612"/>
      <c r="AN9" s="612"/>
      <c r="AO9" s="648"/>
      <c r="AP9" s="605" t="s">
        <v>231</v>
      </c>
      <c r="AQ9" s="606"/>
      <c r="AR9" s="606"/>
      <c r="AS9" s="606"/>
      <c r="AT9" s="606"/>
      <c r="AU9" s="606"/>
      <c r="AV9" s="606"/>
      <c r="AW9" s="606"/>
      <c r="AX9" s="606"/>
      <c r="AY9" s="606"/>
      <c r="AZ9" s="606"/>
      <c r="BA9" s="606"/>
      <c r="BB9" s="606"/>
      <c r="BC9" s="606"/>
      <c r="BD9" s="606"/>
      <c r="BE9" s="606"/>
      <c r="BF9" s="607"/>
      <c r="BG9" s="608">
        <v>7499633</v>
      </c>
      <c r="BH9" s="609"/>
      <c r="BI9" s="609"/>
      <c r="BJ9" s="609"/>
      <c r="BK9" s="609"/>
      <c r="BL9" s="609"/>
      <c r="BM9" s="609"/>
      <c r="BN9" s="610"/>
      <c r="BO9" s="646">
        <v>43.7</v>
      </c>
      <c r="BP9" s="646"/>
      <c r="BQ9" s="646"/>
      <c r="BR9" s="646"/>
      <c r="BS9" s="647" t="s">
        <v>122</v>
      </c>
      <c r="BT9" s="647"/>
      <c r="BU9" s="647"/>
      <c r="BV9" s="647"/>
      <c r="BW9" s="647"/>
      <c r="BX9" s="647"/>
      <c r="BY9" s="647"/>
      <c r="BZ9" s="647"/>
      <c r="CA9" s="647"/>
      <c r="CB9" s="682"/>
      <c r="CD9" s="605" t="s">
        <v>232</v>
      </c>
      <c r="CE9" s="606"/>
      <c r="CF9" s="606"/>
      <c r="CG9" s="606"/>
      <c r="CH9" s="606"/>
      <c r="CI9" s="606"/>
      <c r="CJ9" s="606"/>
      <c r="CK9" s="606"/>
      <c r="CL9" s="606"/>
      <c r="CM9" s="606"/>
      <c r="CN9" s="606"/>
      <c r="CO9" s="606"/>
      <c r="CP9" s="606"/>
      <c r="CQ9" s="607"/>
      <c r="CR9" s="608">
        <v>4167998</v>
      </c>
      <c r="CS9" s="609"/>
      <c r="CT9" s="609"/>
      <c r="CU9" s="609"/>
      <c r="CV9" s="609"/>
      <c r="CW9" s="609"/>
      <c r="CX9" s="609"/>
      <c r="CY9" s="610"/>
      <c r="CZ9" s="646">
        <v>9.6999999999999993</v>
      </c>
      <c r="DA9" s="646"/>
      <c r="DB9" s="646"/>
      <c r="DC9" s="646"/>
      <c r="DD9" s="614" t="s">
        <v>122</v>
      </c>
      <c r="DE9" s="609"/>
      <c r="DF9" s="609"/>
      <c r="DG9" s="609"/>
      <c r="DH9" s="609"/>
      <c r="DI9" s="609"/>
      <c r="DJ9" s="609"/>
      <c r="DK9" s="609"/>
      <c r="DL9" s="609"/>
      <c r="DM9" s="609"/>
      <c r="DN9" s="609"/>
      <c r="DO9" s="609"/>
      <c r="DP9" s="610"/>
      <c r="DQ9" s="614">
        <v>2396337</v>
      </c>
      <c r="DR9" s="609"/>
      <c r="DS9" s="609"/>
      <c r="DT9" s="609"/>
      <c r="DU9" s="609"/>
      <c r="DV9" s="609"/>
      <c r="DW9" s="609"/>
      <c r="DX9" s="609"/>
      <c r="DY9" s="609"/>
      <c r="DZ9" s="609"/>
      <c r="EA9" s="609"/>
      <c r="EB9" s="609"/>
      <c r="EC9" s="645"/>
    </row>
    <row r="10" spans="2:143" ht="11.25" customHeight="1" x14ac:dyDescent="0.15">
      <c r="B10" s="605" t="s">
        <v>233</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234</v>
      </c>
      <c r="AQ10" s="606"/>
      <c r="AR10" s="606"/>
      <c r="AS10" s="606"/>
      <c r="AT10" s="606"/>
      <c r="AU10" s="606"/>
      <c r="AV10" s="606"/>
      <c r="AW10" s="606"/>
      <c r="AX10" s="606"/>
      <c r="AY10" s="606"/>
      <c r="AZ10" s="606"/>
      <c r="BA10" s="606"/>
      <c r="BB10" s="606"/>
      <c r="BC10" s="606"/>
      <c r="BD10" s="606"/>
      <c r="BE10" s="606"/>
      <c r="BF10" s="607"/>
      <c r="BG10" s="608">
        <v>208145</v>
      </c>
      <c r="BH10" s="609"/>
      <c r="BI10" s="609"/>
      <c r="BJ10" s="609"/>
      <c r="BK10" s="609"/>
      <c r="BL10" s="609"/>
      <c r="BM10" s="609"/>
      <c r="BN10" s="610"/>
      <c r="BO10" s="646">
        <v>1.2</v>
      </c>
      <c r="BP10" s="646"/>
      <c r="BQ10" s="646"/>
      <c r="BR10" s="646"/>
      <c r="BS10" s="647" t="s">
        <v>122</v>
      </c>
      <c r="BT10" s="647"/>
      <c r="BU10" s="647"/>
      <c r="BV10" s="647"/>
      <c r="BW10" s="647"/>
      <c r="BX10" s="647"/>
      <c r="BY10" s="647"/>
      <c r="BZ10" s="647"/>
      <c r="CA10" s="647"/>
      <c r="CB10" s="682"/>
      <c r="CD10" s="605" t="s">
        <v>235</v>
      </c>
      <c r="CE10" s="606"/>
      <c r="CF10" s="606"/>
      <c r="CG10" s="606"/>
      <c r="CH10" s="606"/>
      <c r="CI10" s="606"/>
      <c r="CJ10" s="606"/>
      <c r="CK10" s="606"/>
      <c r="CL10" s="606"/>
      <c r="CM10" s="606"/>
      <c r="CN10" s="606"/>
      <c r="CO10" s="606"/>
      <c r="CP10" s="606"/>
      <c r="CQ10" s="607"/>
      <c r="CR10" s="608">
        <v>102182</v>
      </c>
      <c r="CS10" s="609"/>
      <c r="CT10" s="609"/>
      <c r="CU10" s="609"/>
      <c r="CV10" s="609"/>
      <c r="CW10" s="609"/>
      <c r="CX10" s="609"/>
      <c r="CY10" s="610"/>
      <c r="CZ10" s="646">
        <v>0.2</v>
      </c>
      <c r="DA10" s="646"/>
      <c r="DB10" s="646"/>
      <c r="DC10" s="646"/>
      <c r="DD10" s="614" t="s">
        <v>122</v>
      </c>
      <c r="DE10" s="609"/>
      <c r="DF10" s="609"/>
      <c r="DG10" s="609"/>
      <c r="DH10" s="609"/>
      <c r="DI10" s="609"/>
      <c r="DJ10" s="609"/>
      <c r="DK10" s="609"/>
      <c r="DL10" s="609"/>
      <c r="DM10" s="609"/>
      <c r="DN10" s="609"/>
      <c r="DO10" s="609"/>
      <c r="DP10" s="610"/>
      <c r="DQ10" s="614">
        <v>84442</v>
      </c>
      <c r="DR10" s="609"/>
      <c r="DS10" s="609"/>
      <c r="DT10" s="609"/>
      <c r="DU10" s="609"/>
      <c r="DV10" s="609"/>
      <c r="DW10" s="609"/>
      <c r="DX10" s="609"/>
      <c r="DY10" s="609"/>
      <c r="DZ10" s="609"/>
      <c r="EA10" s="609"/>
      <c r="EB10" s="609"/>
      <c r="EC10" s="645"/>
    </row>
    <row r="11" spans="2:143" ht="11.25" customHeight="1" x14ac:dyDescent="0.15">
      <c r="B11" s="605" t="s">
        <v>236</v>
      </c>
      <c r="C11" s="606"/>
      <c r="D11" s="606"/>
      <c r="E11" s="606"/>
      <c r="F11" s="606"/>
      <c r="G11" s="606"/>
      <c r="H11" s="606"/>
      <c r="I11" s="606"/>
      <c r="J11" s="606"/>
      <c r="K11" s="606"/>
      <c r="L11" s="606"/>
      <c r="M11" s="606"/>
      <c r="N11" s="606"/>
      <c r="O11" s="606"/>
      <c r="P11" s="606"/>
      <c r="Q11" s="607"/>
      <c r="R11" s="608">
        <v>2234558</v>
      </c>
      <c r="S11" s="609"/>
      <c r="T11" s="609"/>
      <c r="U11" s="609"/>
      <c r="V11" s="609"/>
      <c r="W11" s="609"/>
      <c r="X11" s="609"/>
      <c r="Y11" s="610"/>
      <c r="Z11" s="611">
        <v>5.0999999999999996</v>
      </c>
      <c r="AA11" s="612"/>
      <c r="AB11" s="612"/>
      <c r="AC11" s="613"/>
      <c r="AD11" s="614">
        <v>2234558</v>
      </c>
      <c r="AE11" s="609"/>
      <c r="AF11" s="609"/>
      <c r="AG11" s="609"/>
      <c r="AH11" s="609"/>
      <c r="AI11" s="609"/>
      <c r="AJ11" s="609"/>
      <c r="AK11" s="610"/>
      <c r="AL11" s="611">
        <v>10.7</v>
      </c>
      <c r="AM11" s="612"/>
      <c r="AN11" s="612"/>
      <c r="AO11" s="648"/>
      <c r="AP11" s="605" t="s">
        <v>237</v>
      </c>
      <c r="AQ11" s="606"/>
      <c r="AR11" s="606"/>
      <c r="AS11" s="606"/>
      <c r="AT11" s="606"/>
      <c r="AU11" s="606"/>
      <c r="AV11" s="606"/>
      <c r="AW11" s="606"/>
      <c r="AX11" s="606"/>
      <c r="AY11" s="606"/>
      <c r="AZ11" s="606"/>
      <c r="BA11" s="606"/>
      <c r="BB11" s="606"/>
      <c r="BC11" s="606"/>
      <c r="BD11" s="606"/>
      <c r="BE11" s="606"/>
      <c r="BF11" s="607"/>
      <c r="BG11" s="608">
        <v>368161</v>
      </c>
      <c r="BH11" s="609"/>
      <c r="BI11" s="609"/>
      <c r="BJ11" s="609"/>
      <c r="BK11" s="609"/>
      <c r="BL11" s="609"/>
      <c r="BM11" s="609"/>
      <c r="BN11" s="610"/>
      <c r="BO11" s="646">
        <v>2.1</v>
      </c>
      <c r="BP11" s="646"/>
      <c r="BQ11" s="646"/>
      <c r="BR11" s="646"/>
      <c r="BS11" s="647">
        <v>70594</v>
      </c>
      <c r="BT11" s="647"/>
      <c r="BU11" s="647"/>
      <c r="BV11" s="647"/>
      <c r="BW11" s="647"/>
      <c r="BX11" s="647"/>
      <c r="BY11" s="647"/>
      <c r="BZ11" s="647"/>
      <c r="CA11" s="647"/>
      <c r="CB11" s="682"/>
      <c r="CD11" s="605" t="s">
        <v>238</v>
      </c>
      <c r="CE11" s="606"/>
      <c r="CF11" s="606"/>
      <c r="CG11" s="606"/>
      <c r="CH11" s="606"/>
      <c r="CI11" s="606"/>
      <c r="CJ11" s="606"/>
      <c r="CK11" s="606"/>
      <c r="CL11" s="606"/>
      <c r="CM11" s="606"/>
      <c r="CN11" s="606"/>
      <c r="CO11" s="606"/>
      <c r="CP11" s="606"/>
      <c r="CQ11" s="607"/>
      <c r="CR11" s="608">
        <v>67925</v>
      </c>
      <c r="CS11" s="609"/>
      <c r="CT11" s="609"/>
      <c r="CU11" s="609"/>
      <c r="CV11" s="609"/>
      <c r="CW11" s="609"/>
      <c r="CX11" s="609"/>
      <c r="CY11" s="610"/>
      <c r="CZ11" s="646">
        <v>0.2</v>
      </c>
      <c r="DA11" s="646"/>
      <c r="DB11" s="646"/>
      <c r="DC11" s="646"/>
      <c r="DD11" s="614" t="s">
        <v>122</v>
      </c>
      <c r="DE11" s="609"/>
      <c r="DF11" s="609"/>
      <c r="DG11" s="609"/>
      <c r="DH11" s="609"/>
      <c r="DI11" s="609"/>
      <c r="DJ11" s="609"/>
      <c r="DK11" s="609"/>
      <c r="DL11" s="609"/>
      <c r="DM11" s="609"/>
      <c r="DN11" s="609"/>
      <c r="DO11" s="609"/>
      <c r="DP11" s="610"/>
      <c r="DQ11" s="614">
        <v>58535</v>
      </c>
      <c r="DR11" s="609"/>
      <c r="DS11" s="609"/>
      <c r="DT11" s="609"/>
      <c r="DU11" s="609"/>
      <c r="DV11" s="609"/>
      <c r="DW11" s="609"/>
      <c r="DX11" s="609"/>
      <c r="DY11" s="609"/>
      <c r="DZ11" s="609"/>
      <c r="EA11" s="609"/>
      <c r="EB11" s="609"/>
      <c r="EC11" s="645"/>
    </row>
    <row r="12" spans="2:143" ht="11.25" customHeight="1" x14ac:dyDescent="0.15">
      <c r="B12" s="605" t="s">
        <v>239</v>
      </c>
      <c r="C12" s="606"/>
      <c r="D12" s="606"/>
      <c r="E12" s="606"/>
      <c r="F12" s="606"/>
      <c r="G12" s="606"/>
      <c r="H12" s="606"/>
      <c r="I12" s="606"/>
      <c r="J12" s="606"/>
      <c r="K12" s="606"/>
      <c r="L12" s="606"/>
      <c r="M12" s="606"/>
      <c r="N12" s="606"/>
      <c r="O12" s="606"/>
      <c r="P12" s="606"/>
      <c r="Q12" s="607"/>
      <c r="R12" s="608">
        <v>76867</v>
      </c>
      <c r="S12" s="609"/>
      <c r="T12" s="609"/>
      <c r="U12" s="609"/>
      <c r="V12" s="609"/>
      <c r="W12" s="609"/>
      <c r="X12" s="609"/>
      <c r="Y12" s="610"/>
      <c r="Z12" s="646">
        <v>0.2</v>
      </c>
      <c r="AA12" s="646"/>
      <c r="AB12" s="646"/>
      <c r="AC12" s="646"/>
      <c r="AD12" s="647">
        <v>76867</v>
      </c>
      <c r="AE12" s="647"/>
      <c r="AF12" s="647"/>
      <c r="AG12" s="647"/>
      <c r="AH12" s="647"/>
      <c r="AI12" s="647"/>
      <c r="AJ12" s="647"/>
      <c r="AK12" s="647"/>
      <c r="AL12" s="611">
        <v>0.4</v>
      </c>
      <c r="AM12" s="612"/>
      <c r="AN12" s="612"/>
      <c r="AO12" s="648"/>
      <c r="AP12" s="605" t="s">
        <v>240</v>
      </c>
      <c r="AQ12" s="606"/>
      <c r="AR12" s="606"/>
      <c r="AS12" s="606"/>
      <c r="AT12" s="606"/>
      <c r="AU12" s="606"/>
      <c r="AV12" s="606"/>
      <c r="AW12" s="606"/>
      <c r="AX12" s="606"/>
      <c r="AY12" s="606"/>
      <c r="AZ12" s="606"/>
      <c r="BA12" s="606"/>
      <c r="BB12" s="606"/>
      <c r="BC12" s="606"/>
      <c r="BD12" s="606"/>
      <c r="BE12" s="606"/>
      <c r="BF12" s="607"/>
      <c r="BG12" s="608">
        <v>6917394</v>
      </c>
      <c r="BH12" s="609"/>
      <c r="BI12" s="609"/>
      <c r="BJ12" s="609"/>
      <c r="BK12" s="609"/>
      <c r="BL12" s="609"/>
      <c r="BM12" s="609"/>
      <c r="BN12" s="610"/>
      <c r="BO12" s="646">
        <v>40.4</v>
      </c>
      <c r="BP12" s="646"/>
      <c r="BQ12" s="646"/>
      <c r="BR12" s="646"/>
      <c r="BS12" s="647" t="s">
        <v>122</v>
      </c>
      <c r="BT12" s="647"/>
      <c r="BU12" s="647"/>
      <c r="BV12" s="647"/>
      <c r="BW12" s="647"/>
      <c r="BX12" s="647"/>
      <c r="BY12" s="647"/>
      <c r="BZ12" s="647"/>
      <c r="CA12" s="647"/>
      <c r="CB12" s="682"/>
      <c r="CD12" s="605" t="s">
        <v>241</v>
      </c>
      <c r="CE12" s="606"/>
      <c r="CF12" s="606"/>
      <c r="CG12" s="606"/>
      <c r="CH12" s="606"/>
      <c r="CI12" s="606"/>
      <c r="CJ12" s="606"/>
      <c r="CK12" s="606"/>
      <c r="CL12" s="606"/>
      <c r="CM12" s="606"/>
      <c r="CN12" s="606"/>
      <c r="CO12" s="606"/>
      <c r="CP12" s="606"/>
      <c r="CQ12" s="607"/>
      <c r="CR12" s="608">
        <v>290128</v>
      </c>
      <c r="CS12" s="609"/>
      <c r="CT12" s="609"/>
      <c r="CU12" s="609"/>
      <c r="CV12" s="609"/>
      <c r="CW12" s="609"/>
      <c r="CX12" s="609"/>
      <c r="CY12" s="610"/>
      <c r="CZ12" s="646">
        <v>0.7</v>
      </c>
      <c r="DA12" s="646"/>
      <c r="DB12" s="646"/>
      <c r="DC12" s="646"/>
      <c r="DD12" s="614" t="s">
        <v>122</v>
      </c>
      <c r="DE12" s="609"/>
      <c r="DF12" s="609"/>
      <c r="DG12" s="609"/>
      <c r="DH12" s="609"/>
      <c r="DI12" s="609"/>
      <c r="DJ12" s="609"/>
      <c r="DK12" s="609"/>
      <c r="DL12" s="609"/>
      <c r="DM12" s="609"/>
      <c r="DN12" s="609"/>
      <c r="DO12" s="609"/>
      <c r="DP12" s="610"/>
      <c r="DQ12" s="614">
        <v>280923</v>
      </c>
      <c r="DR12" s="609"/>
      <c r="DS12" s="609"/>
      <c r="DT12" s="609"/>
      <c r="DU12" s="609"/>
      <c r="DV12" s="609"/>
      <c r="DW12" s="609"/>
      <c r="DX12" s="609"/>
      <c r="DY12" s="609"/>
      <c r="DZ12" s="609"/>
      <c r="EA12" s="609"/>
      <c r="EB12" s="609"/>
      <c r="EC12" s="645"/>
    </row>
    <row r="13" spans="2:143" ht="11.25" customHeight="1" x14ac:dyDescent="0.15">
      <c r="B13" s="605" t="s">
        <v>242</v>
      </c>
      <c r="C13" s="606"/>
      <c r="D13" s="606"/>
      <c r="E13" s="606"/>
      <c r="F13" s="606"/>
      <c r="G13" s="606"/>
      <c r="H13" s="606"/>
      <c r="I13" s="606"/>
      <c r="J13" s="606"/>
      <c r="K13" s="606"/>
      <c r="L13" s="606"/>
      <c r="M13" s="606"/>
      <c r="N13" s="606"/>
      <c r="O13" s="606"/>
      <c r="P13" s="606"/>
      <c r="Q13" s="607"/>
      <c r="R13" s="608">
        <v>554</v>
      </c>
      <c r="S13" s="609"/>
      <c r="T13" s="609"/>
      <c r="U13" s="609"/>
      <c r="V13" s="609"/>
      <c r="W13" s="609"/>
      <c r="X13" s="609"/>
      <c r="Y13" s="610"/>
      <c r="Z13" s="646">
        <v>0</v>
      </c>
      <c r="AA13" s="646"/>
      <c r="AB13" s="646"/>
      <c r="AC13" s="646"/>
      <c r="AD13" s="647">
        <v>554</v>
      </c>
      <c r="AE13" s="647"/>
      <c r="AF13" s="647"/>
      <c r="AG13" s="647"/>
      <c r="AH13" s="647"/>
      <c r="AI13" s="647"/>
      <c r="AJ13" s="647"/>
      <c r="AK13" s="647"/>
      <c r="AL13" s="611">
        <v>0</v>
      </c>
      <c r="AM13" s="612"/>
      <c r="AN13" s="612"/>
      <c r="AO13" s="648"/>
      <c r="AP13" s="605" t="s">
        <v>243</v>
      </c>
      <c r="AQ13" s="606"/>
      <c r="AR13" s="606"/>
      <c r="AS13" s="606"/>
      <c r="AT13" s="606"/>
      <c r="AU13" s="606"/>
      <c r="AV13" s="606"/>
      <c r="AW13" s="606"/>
      <c r="AX13" s="606"/>
      <c r="AY13" s="606"/>
      <c r="AZ13" s="606"/>
      <c r="BA13" s="606"/>
      <c r="BB13" s="606"/>
      <c r="BC13" s="606"/>
      <c r="BD13" s="606"/>
      <c r="BE13" s="606"/>
      <c r="BF13" s="607"/>
      <c r="BG13" s="608">
        <v>6846924</v>
      </c>
      <c r="BH13" s="609"/>
      <c r="BI13" s="609"/>
      <c r="BJ13" s="609"/>
      <c r="BK13" s="609"/>
      <c r="BL13" s="609"/>
      <c r="BM13" s="609"/>
      <c r="BN13" s="610"/>
      <c r="BO13" s="646">
        <v>39.9</v>
      </c>
      <c r="BP13" s="646"/>
      <c r="BQ13" s="646"/>
      <c r="BR13" s="646"/>
      <c r="BS13" s="647" t="s">
        <v>122</v>
      </c>
      <c r="BT13" s="647"/>
      <c r="BU13" s="647"/>
      <c r="BV13" s="647"/>
      <c r="BW13" s="647"/>
      <c r="BX13" s="647"/>
      <c r="BY13" s="647"/>
      <c r="BZ13" s="647"/>
      <c r="CA13" s="647"/>
      <c r="CB13" s="682"/>
      <c r="CD13" s="605" t="s">
        <v>244</v>
      </c>
      <c r="CE13" s="606"/>
      <c r="CF13" s="606"/>
      <c r="CG13" s="606"/>
      <c r="CH13" s="606"/>
      <c r="CI13" s="606"/>
      <c r="CJ13" s="606"/>
      <c r="CK13" s="606"/>
      <c r="CL13" s="606"/>
      <c r="CM13" s="606"/>
      <c r="CN13" s="606"/>
      <c r="CO13" s="606"/>
      <c r="CP13" s="606"/>
      <c r="CQ13" s="607"/>
      <c r="CR13" s="608">
        <v>5632411</v>
      </c>
      <c r="CS13" s="609"/>
      <c r="CT13" s="609"/>
      <c r="CU13" s="609"/>
      <c r="CV13" s="609"/>
      <c r="CW13" s="609"/>
      <c r="CX13" s="609"/>
      <c r="CY13" s="610"/>
      <c r="CZ13" s="646">
        <v>13.2</v>
      </c>
      <c r="DA13" s="646"/>
      <c r="DB13" s="646"/>
      <c r="DC13" s="646"/>
      <c r="DD13" s="614">
        <v>4258835</v>
      </c>
      <c r="DE13" s="609"/>
      <c r="DF13" s="609"/>
      <c r="DG13" s="609"/>
      <c r="DH13" s="609"/>
      <c r="DI13" s="609"/>
      <c r="DJ13" s="609"/>
      <c r="DK13" s="609"/>
      <c r="DL13" s="609"/>
      <c r="DM13" s="609"/>
      <c r="DN13" s="609"/>
      <c r="DO13" s="609"/>
      <c r="DP13" s="610"/>
      <c r="DQ13" s="614">
        <v>2750183</v>
      </c>
      <c r="DR13" s="609"/>
      <c r="DS13" s="609"/>
      <c r="DT13" s="609"/>
      <c r="DU13" s="609"/>
      <c r="DV13" s="609"/>
      <c r="DW13" s="609"/>
      <c r="DX13" s="609"/>
      <c r="DY13" s="609"/>
      <c r="DZ13" s="609"/>
      <c r="EA13" s="609"/>
      <c r="EB13" s="609"/>
      <c r="EC13" s="645"/>
    </row>
    <row r="14" spans="2:143" ht="11.25" customHeight="1" x14ac:dyDescent="0.15">
      <c r="B14" s="605" t="s">
        <v>245</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246</v>
      </c>
      <c r="AQ14" s="606"/>
      <c r="AR14" s="606"/>
      <c r="AS14" s="606"/>
      <c r="AT14" s="606"/>
      <c r="AU14" s="606"/>
      <c r="AV14" s="606"/>
      <c r="AW14" s="606"/>
      <c r="AX14" s="606"/>
      <c r="AY14" s="606"/>
      <c r="AZ14" s="606"/>
      <c r="BA14" s="606"/>
      <c r="BB14" s="606"/>
      <c r="BC14" s="606"/>
      <c r="BD14" s="606"/>
      <c r="BE14" s="606"/>
      <c r="BF14" s="607"/>
      <c r="BG14" s="608">
        <v>92014</v>
      </c>
      <c r="BH14" s="609"/>
      <c r="BI14" s="609"/>
      <c r="BJ14" s="609"/>
      <c r="BK14" s="609"/>
      <c r="BL14" s="609"/>
      <c r="BM14" s="609"/>
      <c r="BN14" s="610"/>
      <c r="BO14" s="646">
        <v>0.5</v>
      </c>
      <c r="BP14" s="646"/>
      <c r="BQ14" s="646"/>
      <c r="BR14" s="646"/>
      <c r="BS14" s="647" t="s">
        <v>122</v>
      </c>
      <c r="BT14" s="647"/>
      <c r="BU14" s="647"/>
      <c r="BV14" s="647"/>
      <c r="BW14" s="647"/>
      <c r="BX14" s="647"/>
      <c r="BY14" s="647"/>
      <c r="BZ14" s="647"/>
      <c r="CA14" s="647"/>
      <c r="CB14" s="682"/>
      <c r="CD14" s="605" t="s">
        <v>247</v>
      </c>
      <c r="CE14" s="606"/>
      <c r="CF14" s="606"/>
      <c r="CG14" s="606"/>
      <c r="CH14" s="606"/>
      <c r="CI14" s="606"/>
      <c r="CJ14" s="606"/>
      <c r="CK14" s="606"/>
      <c r="CL14" s="606"/>
      <c r="CM14" s="606"/>
      <c r="CN14" s="606"/>
      <c r="CO14" s="606"/>
      <c r="CP14" s="606"/>
      <c r="CQ14" s="607"/>
      <c r="CR14" s="608">
        <v>1381363</v>
      </c>
      <c r="CS14" s="609"/>
      <c r="CT14" s="609"/>
      <c r="CU14" s="609"/>
      <c r="CV14" s="609"/>
      <c r="CW14" s="609"/>
      <c r="CX14" s="609"/>
      <c r="CY14" s="610"/>
      <c r="CZ14" s="646">
        <v>3.2</v>
      </c>
      <c r="DA14" s="646"/>
      <c r="DB14" s="646"/>
      <c r="DC14" s="646"/>
      <c r="DD14" s="614">
        <v>213323</v>
      </c>
      <c r="DE14" s="609"/>
      <c r="DF14" s="609"/>
      <c r="DG14" s="609"/>
      <c r="DH14" s="609"/>
      <c r="DI14" s="609"/>
      <c r="DJ14" s="609"/>
      <c r="DK14" s="609"/>
      <c r="DL14" s="609"/>
      <c r="DM14" s="609"/>
      <c r="DN14" s="609"/>
      <c r="DO14" s="609"/>
      <c r="DP14" s="610"/>
      <c r="DQ14" s="614">
        <v>1144238</v>
      </c>
      <c r="DR14" s="609"/>
      <c r="DS14" s="609"/>
      <c r="DT14" s="609"/>
      <c r="DU14" s="609"/>
      <c r="DV14" s="609"/>
      <c r="DW14" s="609"/>
      <c r="DX14" s="609"/>
      <c r="DY14" s="609"/>
      <c r="DZ14" s="609"/>
      <c r="EA14" s="609"/>
      <c r="EB14" s="609"/>
      <c r="EC14" s="645"/>
    </row>
    <row r="15" spans="2:143" ht="11.25" customHeight="1" x14ac:dyDescent="0.15">
      <c r="B15" s="605" t="s">
        <v>248</v>
      </c>
      <c r="C15" s="606"/>
      <c r="D15" s="606"/>
      <c r="E15" s="606"/>
      <c r="F15" s="606"/>
      <c r="G15" s="606"/>
      <c r="H15" s="606"/>
      <c r="I15" s="606"/>
      <c r="J15" s="606"/>
      <c r="K15" s="606"/>
      <c r="L15" s="606"/>
      <c r="M15" s="606"/>
      <c r="N15" s="606"/>
      <c r="O15" s="606"/>
      <c r="P15" s="606"/>
      <c r="Q15" s="607"/>
      <c r="R15" s="608">
        <v>59700</v>
      </c>
      <c r="S15" s="609"/>
      <c r="T15" s="609"/>
      <c r="U15" s="609"/>
      <c r="V15" s="609"/>
      <c r="W15" s="609"/>
      <c r="X15" s="609"/>
      <c r="Y15" s="610"/>
      <c r="Z15" s="646">
        <v>0.1</v>
      </c>
      <c r="AA15" s="646"/>
      <c r="AB15" s="646"/>
      <c r="AC15" s="646"/>
      <c r="AD15" s="647">
        <v>59700</v>
      </c>
      <c r="AE15" s="647"/>
      <c r="AF15" s="647"/>
      <c r="AG15" s="647"/>
      <c r="AH15" s="647"/>
      <c r="AI15" s="647"/>
      <c r="AJ15" s="647"/>
      <c r="AK15" s="647"/>
      <c r="AL15" s="611">
        <v>0.3</v>
      </c>
      <c r="AM15" s="612"/>
      <c r="AN15" s="612"/>
      <c r="AO15" s="648"/>
      <c r="AP15" s="605" t="s">
        <v>249</v>
      </c>
      <c r="AQ15" s="606"/>
      <c r="AR15" s="606"/>
      <c r="AS15" s="606"/>
      <c r="AT15" s="606"/>
      <c r="AU15" s="606"/>
      <c r="AV15" s="606"/>
      <c r="AW15" s="606"/>
      <c r="AX15" s="606"/>
      <c r="AY15" s="606"/>
      <c r="AZ15" s="606"/>
      <c r="BA15" s="606"/>
      <c r="BB15" s="606"/>
      <c r="BC15" s="606"/>
      <c r="BD15" s="606"/>
      <c r="BE15" s="606"/>
      <c r="BF15" s="607"/>
      <c r="BG15" s="608">
        <v>468846</v>
      </c>
      <c r="BH15" s="609"/>
      <c r="BI15" s="609"/>
      <c r="BJ15" s="609"/>
      <c r="BK15" s="609"/>
      <c r="BL15" s="609"/>
      <c r="BM15" s="609"/>
      <c r="BN15" s="610"/>
      <c r="BO15" s="646">
        <v>2.7</v>
      </c>
      <c r="BP15" s="646"/>
      <c r="BQ15" s="646"/>
      <c r="BR15" s="646"/>
      <c r="BS15" s="647" t="s">
        <v>122</v>
      </c>
      <c r="BT15" s="647"/>
      <c r="BU15" s="647"/>
      <c r="BV15" s="647"/>
      <c r="BW15" s="647"/>
      <c r="BX15" s="647"/>
      <c r="BY15" s="647"/>
      <c r="BZ15" s="647"/>
      <c r="CA15" s="647"/>
      <c r="CB15" s="682"/>
      <c r="CD15" s="605" t="s">
        <v>250</v>
      </c>
      <c r="CE15" s="606"/>
      <c r="CF15" s="606"/>
      <c r="CG15" s="606"/>
      <c r="CH15" s="606"/>
      <c r="CI15" s="606"/>
      <c r="CJ15" s="606"/>
      <c r="CK15" s="606"/>
      <c r="CL15" s="606"/>
      <c r="CM15" s="606"/>
      <c r="CN15" s="606"/>
      <c r="CO15" s="606"/>
      <c r="CP15" s="606"/>
      <c r="CQ15" s="607"/>
      <c r="CR15" s="608">
        <v>6291121</v>
      </c>
      <c r="CS15" s="609"/>
      <c r="CT15" s="609"/>
      <c r="CU15" s="609"/>
      <c r="CV15" s="609"/>
      <c r="CW15" s="609"/>
      <c r="CX15" s="609"/>
      <c r="CY15" s="610"/>
      <c r="CZ15" s="646">
        <v>14.7</v>
      </c>
      <c r="DA15" s="646"/>
      <c r="DB15" s="646"/>
      <c r="DC15" s="646"/>
      <c r="DD15" s="614">
        <v>1754175</v>
      </c>
      <c r="DE15" s="609"/>
      <c r="DF15" s="609"/>
      <c r="DG15" s="609"/>
      <c r="DH15" s="609"/>
      <c r="DI15" s="609"/>
      <c r="DJ15" s="609"/>
      <c r="DK15" s="609"/>
      <c r="DL15" s="609"/>
      <c r="DM15" s="609"/>
      <c r="DN15" s="609"/>
      <c r="DO15" s="609"/>
      <c r="DP15" s="610"/>
      <c r="DQ15" s="614">
        <v>3814862</v>
      </c>
      <c r="DR15" s="609"/>
      <c r="DS15" s="609"/>
      <c r="DT15" s="609"/>
      <c r="DU15" s="609"/>
      <c r="DV15" s="609"/>
      <c r="DW15" s="609"/>
      <c r="DX15" s="609"/>
      <c r="DY15" s="609"/>
      <c r="DZ15" s="609"/>
      <c r="EA15" s="609"/>
      <c r="EB15" s="609"/>
      <c r="EC15" s="645"/>
    </row>
    <row r="16" spans="2:143" ht="11.25" customHeight="1" x14ac:dyDescent="0.15">
      <c r="B16" s="605" t="s">
        <v>251</v>
      </c>
      <c r="C16" s="606"/>
      <c r="D16" s="606"/>
      <c r="E16" s="606"/>
      <c r="F16" s="606"/>
      <c r="G16" s="606"/>
      <c r="H16" s="606"/>
      <c r="I16" s="606"/>
      <c r="J16" s="606"/>
      <c r="K16" s="606"/>
      <c r="L16" s="606"/>
      <c r="M16" s="606"/>
      <c r="N16" s="606"/>
      <c r="O16" s="606"/>
      <c r="P16" s="606"/>
      <c r="Q16" s="607"/>
      <c r="R16" s="608">
        <v>300817</v>
      </c>
      <c r="S16" s="609"/>
      <c r="T16" s="609"/>
      <c r="U16" s="609"/>
      <c r="V16" s="609"/>
      <c r="W16" s="609"/>
      <c r="X16" s="609"/>
      <c r="Y16" s="610"/>
      <c r="Z16" s="646">
        <v>0.7</v>
      </c>
      <c r="AA16" s="646"/>
      <c r="AB16" s="646"/>
      <c r="AC16" s="646"/>
      <c r="AD16" s="647">
        <v>300817</v>
      </c>
      <c r="AE16" s="647"/>
      <c r="AF16" s="647"/>
      <c r="AG16" s="647"/>
      <c r="AH16" s="647"/>
      <c r="AI16" s="647"/>
      <c r="AJ16" s="647"/>
      <c r="AK16" s="647"/>
      <c r="AL16" s="611">
        <v>1.4</v>
      </c>
      <c r="AM16" s="612"/>
      <c r="AN16" s="612"/>
      <c r="AO16" s="648"/>
      <c r="AP16" s="605" t="s">
        <v>252</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2"/>
      <c r="CD16" s="605" t="s">
        <v>253</v>
      </c>
      <c r="CE16" s="606"/>
      <c r="CF16" s="606"/>
      <c r="CG16" s="606"/>
      <c r="CH16" s="606"/>
      <c r="CI16" s="606"/>
      <c r="CJ16" s="606"/>
      <c r="CK16" s="606"/>
      <c r="CL16" s="606"/>
      <c r="CM16" s="606"/>
      <c r="CN16" s="606"/>
      <c r="CO16" s="606"/>
      <c r="CP16" s="606"/>
      <c r="CQ16" s="607"/>
      <c r="CR16" s="608">
        <v>1100</v>
      </c>
      <c r="CS16" s="609"/>
      <c r="CT16" s="609"/>
      <c r="CU16" s="609"/>
      <c r="CV16" s="609"/>
      <c r="CW16" s="609"/>
      <c r="CX16" s="609"/>
      <c r="CY16" s="610"/>
      <c r="CZ16" s="646">
        <v>0</v>
      </c>
      <c r="DA16" s="646"/>
      <c r="DB16" s="646"/>
      <c r="DC16" s="646"/>
      <c r="DD16" s="614" t="s">
        <v>122</v>
      </c>
      <c r="DE16" s="609"/>
      <c r="DF16" s="609"/>
      <c r="DG16" s="609"/>
      <c r="DH16" s="609"/>
      <c r="DI16" s="609"/>
      <c r="DJ16" s="609"/>
      <c r="DK16" s="609"/>
      <c r="DL16" s="609"/>
      <c r="DM16" s="609"/>
      <c r="DN16" s="609"/>
      <c r="DO16" s="609"/>
      <c r="DP16" s="610"/>
      <c r="DQ16" s="614">
        <v>1100</v>
      </c>
      <c r="DR16" s="609"/>
      <c r="DS16" s="609"/>
      <c r="DT16" s="609"/>
      <c r="DU16" s="609"/>
      <c r="DV16" s="609"/>
      <c r="DW16" s="609"/>
      <c r="DX16" s="609"/>
      <c r="DY16" s="609"/>
      <c r="DZ16" s="609"/>
      <c r="EA16" s="609"/>
      <c r="EB16" s="609"/>
      <c r="EC16" s="645"/>
    </row>
    <row r="17" spans="2:133" ht="11.25" customHeight="1" x14ac:dyDescent="0.15">
      <c r="B17" s="605" t="s">
        <v>254</v>
      </c>
      <c r="C17" s="606"/>
      <c r="D17" s="606"/>
      <c r="E17" s="606"/>
      <c r="F17" s="606"/>
      <c r="G17" s="606"/>
      <c r="H17" s="606"/>
      <c r="I17" s="606"/>
      <c r="J17" s="606"/>
      <c r="K17" s="606"/>
      <c r="L17" s="606"/>
      <c r="M17" s="606"/>
      <c r="N17" s="606"/>
      <c r="O17" s="606"/>
      <c r="P17" s="606"/>
      <c r="Q17" s="607"/>
      <c r="R17" s="608">
        <v>569890</v>
      </c>
      <c r="S17" s="609"/>
      <c r="T17" s="609"/>
      <c r="U17" s="609"/>
      <c r="V17" s="609"/>
      <c r="W17" s="609"/>
      <c r="X17" s="609"/>
      <c r="Y17" s="610"/>
      <c r="Z17" s="646">
        <v>1.3</v>
      </c>
      <c r="AA17" s="646"/>
      <c r="AB17" s="646"/>
      <c r="AC17" s="646"/>
      <c r="AD17" s="647">
        <v>569890</v>
      </c>
      <c r="AE17" s="647"/>
      <c r="AF17" s="647"/>
      <c r="AG17" s="647"/>
      <c r="AH17" s="647"/>
      <c r="AI17" s="647"/>
      <c r="AJ17" s="647"/>
      <c r="AK17" s="647"/>
      <c r="AL17" s="611">
        <v>2.7</v>
      </c>
      <c r="AM17" s="612"/>
      <c r="AN17" s="612"/>
      <c r="AO17" s="648"/>
      <c r="AP17" s="605" t="s">
        <v>255</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2"/>
      <c r="CD17" s="605" t="s">
        <v>256</v>
      </c>
      <c r="CE17" s="606"/>
      <c r="CF17" s="606"/>
      <c r="CG17" s="606"/>
      <c r="CH17" s="606"/>
      <c r="CI17" s="606"/>
      <c r="CJ17" s="606"/>
      <c r="CK17" s="606"/>
      <c r="CL17" s="606"/>
      <c r="CM17" s="606"/>
      <c r="CN17" s="606"/>
      <c r="CO17" s="606"/>
      <c r="CP17" s="606"/>
      <c r="CQ17" s="607"/>
      <c r="CR17" s="608">
        <v>2001243</v>
      </c>
      <c r="CS17" s="609"/>
      <c r="CT17" s="609"/>
      <c r="CU17" s="609"/>
      <c r="CV17" s="609"/>
      <c r="CW17" s="609"/>
      <c r="CX17" s="609"/>
      <c r="CY17" s="610"/>
      <c r="CZ17" s="646">
        <v>4.7</v>
      </c>
      <c r="DA17" s="646"/>
      <c r="DB17" s="646"/>
      <c r="DC17" s="646"/>
      <c r="DD17" s="614" t="s">
        <v>122</v>
      </c>
      <c r="DE17" s="609"/>
      <c r="DF17" s="609"/>
      <c r="DG17" s="609"/>
      <c r="DH17" s="609"/>
      <c r="DI17" s="609"/>
      <c r="DJ17" s="609"/>
      <c r="DK17" s="609"/>
      <c r="DL17" s="609"/>
      <c r="DM17" s="609"/>
      <c r="DN17" s="609"/>
      <c r="DO17" s="609"/>
      <c r="DP17" s="610"/>
      <c r="DQ17" s="614">
        <v>1996187</v>
      </c>
      <c r="DR17" s="609"/>
      <c r="DS17" s="609"/>
      <c r="DT17" s="609"/>
      <c r="DU17" s="609"/>
      <c r="DV17" s="609"/>
      <c r="DW17" s="609"/>
      <c r="DX17" s="609"/>
      <c r="DY17" s="609"/>
      <c r="DZ17" s="609"/>
      <c r="EA17" s="609"/>
      <c r="EB17" s="609"/>
      <c r="EC17" s="645"/>
    </row>
    <row r="18" spans="2:133" ht="11.25" customHeight="1" x14ac:dyDescent="0.15">
      <c r="B18" s="605" t="s">
        <v>257</v>
      </c>
      <c r="C18" s="606"/>
      <c r="D18" s="606"/>
      <c r="E18" s="606"/>
      <c r="F18" s="606"/>
      <c r="G18" s="606"/>
      <c r="H18" s="606"/>
      <c r="I18" s="606"/>
      <c r="J18" s="606"/>
      <c r="K18" s="606"/>
      <c r="L18" s="606"/>
      <c r="M18" s="606"/>
      <c r="N18" s="606"/>
      <c r="O18" s="606"/>
      <c r="P18" s="606"/>
      <c r="Q18" s="607"/>
      <c r="R18" s="608">
        <v>104067</v>
      </c>
      <c r="S18" s="609"/>
      <c r="T18" s="609"/>
      <c r="U18" s="609"/>
      <c r="V18" s="609"/>
      <c r="W18" s="609"/>
      <c r="X18" s="609"/>
      <c r="Y18" s="610"/>
      <c r="Z18" s="646">
        <v>0.2</v>
      </c>
      <c r="AA18" s="646"/>
      <c r="AB18" s="646"/>
      <c r="AC18" s="646"/>
      <c r="AD18" s="647">
        <v>104067</v>
      </c>
      <c r="AE18" s="647"/>
      <c r="AF18" s="647"/>
      <c r="AG18" s="647"/>
      <c r="AH18" s="647"/>
      <c r="AI18" s="647"/>
      <c r="AJ18" s="647"/>
      <c r="AK18" s="647"/>
      <c r="AL18" s="611">
        <v>0.5</v>
      </c>
      <c r="AM18" s="612"/>
      <c r="AN18" s="612"/>
      <c r="AO18" s="648"/>
      <c r="AP18" s="605" t="s">
        <v>258</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2"/>
      <c r="CD18" s="605" t="s">
        <v>259</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15">
      <c r="B19" s="605" t="s">
        <v>260</v>
      </c>
      <c r="C19" s="606"/>
      <c r="D19" s="606"/>
      <c r="E19" s="606"/>
      <c r="F19" s="606"/>
      <c r="G19" s="606"/>
      <c r="H19" s="606"/>
      <c r="I19" s="606"/>
      <c r="J19" s="606"/>
      <c r="K19" s="606"/>
      <c r="L19" s="606"/>
      <c r="M19" s="606"/>
      <c r="N19" s="606"/>
      <c r="O19" s="606"/>
      <c r="P19" s="606"/>
      <c r="Q19" s="607"/>
      <c r="R19" s="608">
        <v>464837</v>
      </c>
      <c r="S19" s="609"/>
      <c r="T19" s="609"/>
      <c r="U19" s="609"/>
      <c r="V19" s="609"/>
      <c r="W19" s="609"/>
      <c r="X19" s="609"/>
      <c r="Y19" s="610"/>
      <c r="Z19" s="646">
        <v>1.1000000000000001</v>
      </c>
      <c r="AA19" s="646"/>
      <c r="AB19" s="646"/>
      <c r="AC19" s="646"/>
      <c r="AD19" s="647">
        <v>464837</v>
      </c>
      <c r="AE19" s="647"/>
      <c r="AF19" s="647"/>
      <c r="AG19" s="647"/>
      <c r="AH19" s="647"/>
      <c r="AI19" s="647"/>
      <c r="AJ19" s="647"/>
      <c r="AK19" s="647"/>
      <c r="AL19" s="611">
        <v>2.2000000000000002</v>
      </c>
      <c r="AM19" s="612"/>
      <c r="AN19" s="612"/>
      <c r="AO19" s="648"/>
      <c r="AP19" s="605" t="s">
        <v>261</v>
      </c>
      <c r="AQ19" s="606"/>
      <c r="AR19" s="606"/>
      <c r="AS19" s="606"/>
      <c r="AT19" s="606"/>
      <c r="AU19" s="606"/>
      <c r="AV19" s="606"/>
      <c r="AW19" s="606"/>
      <c r="AX19" s="606"/>
      <c r="AY19" s="606"/>
      <c r="AZ19" s="606"/>
      <c r="BA19" s="606"/>
      <c r="BB19" s="606"/>
      <c r="BC19" s="606"/>
      <c r="BD19" s="606"/>
      <c r="BE19" s="606"/>
      <c r="BF19" s="607"/>
      <c r="BG19" s="608">
        <v>1435409</v>
      </c>
      <c r="BH19" s="609"/>
      <c r="BI19" s="609"/>
      <c r="BJ19" s="609"/>
      <c r="BK19" s="609"/>
      <c r="BL19" s="609"/>
      <c r="BM19" s="609"/>
      <c r="BN19" s="610"/>
      <c r="BO19" s="646">
        <v>8.4</v>
      </c>
      <c r="BP19" s="646"/>
      <c r="BQ19" s="646"/>
      <c r="BR19" s="646"/>
      <c r="BS19" s="647" t="s">
        <v>122</v>
      </c>
      <c r="BT19" s="647"/>
      <c r="BU19" s="647"/>
      <c r="BV19" s="647"/>
      <c r="BW19" s="647"/>
      <c r="BX19" s="647"/>
      <c r="BY19" s="647"/>
      <c r="BZ19" s="647"/>
      <c r="CA19" s="647"/>
      <c r="CB19" s="682"/>
      <c r="CD19" s="605" t="s">
        <v>262</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15">
      <c r="B20" s="683" t="s">
        <v>263</v>
      </c>
      <c r="C20" s="684"/>
      <c r="D20" s="684"/>
      <c r="E20" s="684"/>
      <c r="F20" s="684"/>
      <c r="G20" s="684"/>
      <c r="H20" s="684"/>
      <c r="I20" s="684"/>
      <c r="J20" s="684"/>
      <c r="K20" s="684"/>
      <c r="L20" s="684"/>
      <c r="M20" s="684"/>
      <c r="N20" s="684"/>
      <c r="O20" s="684"/>
      <c r="P20" s="684"/>
      <c r="Q20" s="685"/>
      <c r="R20" s="608">
        <v>986</v>
      </c>
      <c r="S20" s="609"/>
      <c r="T20" s="609"/>
      <c r="U20" s="609"/>
      <c r="V20" s="609"/>
      <c r="W20" s="609"/>
      <c r="X20" s="609"/>
      <c r="Y20" s="610"/>
      <c r="Z20" s="646">
        <v>0</v>
      </c>
      <c r="AA20" s="646"/>
      <c r="AB20" s="646"/>
      <c r="AC20" s="646"/>
      <c r="AD20" s="647">
        <v>986</v>
      </c>
      <c r="AE20" s="647"/>
      <c r="AF20" s="647"/>
      <c r="AG20" s="647"/>
      <c r="AH20" s="647"/>
      <c r="AI20" s="647"/>
      <c r="AJ20" s="647"/>
      <c r="AK20" s="647"/>
      <c r="AL20" s="611">
        <v>0</v>
      </c>
      <c r="AM20" s="612"/>
      <c r="AN20" s="612"/>
      <c r="AO20" s="648"/>
      <c r="AP20" s="605" t="s">
        <v>264</v>
      </c>
      <c r="AQ20" s="606"/>
      <c r="AR20" s="606"/>
      <c r="AS20" s="606"/>
      <c r="AT20" s="606"/>
      <c r="AU20" s="606"/>
      <c r="AV20" s="606"/>
      <c r="AW20" s="606"/>
      <c r="AX20" s="606"/>
      <c r="AY20" s="606"/>
      <c r="AZ20" s="606"/>
      <c r="BA20" s="606"/>
      <c r="BB20" s="606"/>
      <c r="BC20" s="606"/>
      <c r="BD20" s="606"/>
      <c r="BE20" s="606"/>
      <c r="BF20" s="607"/>
      <c r="BG20" s="608">
        <v>1435409</v>
      </c>
      <c r="BH20" s="609"/>
      <c r="BI20" s="609"/>
      <c r="BJ20" s="609"/>
      <c r="BK20" s="609"/>
      <c r="BL20" s="609"/>
      <c r="BM20" s="609"/>
      <c r="BN20" s="610"/>
      <c r="BO20" s="646">
        <v>8.4</v>
      </c>
      <c r="BP20" s="646"/>
      <c r="BQ20" s="646"/>
      <c r="BR20" s="646"/>
      <c r="BS20" s="647" t="s">
        <v>122</v>
      </c>
      <c r="BT20" s="647"/>
      <c r="BU20" s="647"/>
      <c r="BV20" s="647"/>
      <c r="BW20" s="647"/>
      <c r="BX20" s="647"/>
      <c r="BY20" s="647"/>
      <c r="BZ20" s="647"/>
      <c r="CA20" s="647"/>
      <c r="CB20" s="682"/>
      <c r="CD20" s="605" t="s">
        <v>265</v>
      </c>
      <c r="CE20" s="606"/>
      <c r="CF20" s="606"/>
      <c r="CG20" s="606"/>
      <c r="CH20" s="606"/>
      <c r="CI20" s="606"/>
      <c r="CJ20" s="606"/>
      <c r="CK20" s="606"/>
      <c r="CL20" s="606"/>
      <c r="CM20" s="606"/>
      <c r="CN20" s="606"/>
      <c r="CO20" s="606"/>
      <c r="CP20" s="606"/>
      <c r="CQ20" s="607"/>
      <c r="CR20" s="608">
        <v>42760937</v>
      </c>
      <c r="CS20" s="609"/>
      <c r="CT20" s="609"/>
      <c r="CU20" s="609"/>
      <c r="CV20" s="609"/>
      <c r="CW20" s="609"/>
      <c r="CX20" s="609"/>
      <c r="CY20" s="610"/>
      <c r="CZ20" s="646">
        <v>100</v>
      </c>
      <c r="DA20" s="646"/>
      <c r="DB20" s="646"/>
      <c r="DC20" s="646"/>
      <c r="DD20" s="614">
        <v>6541454</v>
      </c>
      <c r="DE20" s="609"/>
      <c r="DF20" s="609"/>
      <c r="DG20" s="609"/>
      <c r="DH20" s="609"/>
      <c r="DI20" s="609"/>
      <c r="DJ20" s="609"/>
      <c r="DK20" s="609"/>
      <c r="DL20" s="609"/>
      <c r="DM20" s="609"/>
      <c r="DN20" s="609"/>
      <c r="DO20" s="609"/>
      <c r="DP20" s="610"/>
      <c r="DQ20" s="614">
        <v>24272960</v>
      </c>
      <c r="DR20" s="609"/>
      <c r="DS20" s="609"/>
      <c r="DT20" s="609"/>
      <c r="DU20" s="609"/>
      <c r="DV20" s="609"/>
      <c r="DW20" s="609"/>
      <c r="DX20" s="609"/>
      <c r="DY20" s="609"/>
      <c r="DZ20" s="609"/>
      <c r="EA20" s="609"/>
      <c r="EB20" s="609"/>
      <c r="EC20" s="645"/>
    </row>
    <row r="21" spans="2:133" ht="11.25" customHeight="1" x14ac:dyDescent="0.15">
      <c r="B21" s="605" t="s">
        <v>266</v>
      </c>
      <c r="C21" s="606"/>
      <c r="D21" s="606"/>
      <c r="E21" s="606"/>
      <c r="F21" s="606"/>
      <c r="G21" s="606"/>
      <c r="H21" s="606"/>
      <c r="I21" s="606"/>
      <c r="J21" s="606"/>
      <c r="K21" s="606"/>
      <c r="L21" s="606"/>
      <c r="M21" s="606"/>
      <c r="N21" s="606"/>
      <c r="O21" s="606"/>
      <c r="P21" s="606"/>
      <c r="Q21" s="607"/>
      <c r="R21" s="608">
        <v>1094691</v>
      </c>
      <c r="S21" s="609"/>
      <c r="T21" s="609"/>
      <c r="U21" s="609"/>
      <c r="V21" s="609"/>
      <c r="W21" s="609"/>
      <c r="X21" s="609"/>
      <c r="Y21" s="610"/>
      <c r="Z21" s="646">
        <v>2.5</v>
      </c>
      <c r="AA21" s="646"/>
      <c r="AB21" s="646"/>
      <c r="AC21" s="646"/>
      <c r="AD21" s="647">
        <v>878452</v>
      </c>
      <c r="AE21" s="647"/>
      <c r="AF21" s="647"/>
      <c r="AG21" s="647"/>
      <c r="AH21" s="647"/>
      <c r="AI21" s="647"/>
      <c r="AJ21" s="647"/>
      <c r="AK21" s="647"/>
      <c r="AL21" s="611">
        <v>4.2</v>
      </c>
      <c r="AM21" s="612"/>
      <c r="AN21" s="612"/>
      <c r="AO21" s="648"/>
      <c r="AP21" s="605" t="s">
        <v>267</v>
      </c>
      <c r="AQ21" s="686"/>
      <c r="AR21" s="686"/>
      <c r="AS21" s="686"/>
      <c r="AT21" s="686"/>
      <c r="AU21" s="686"/>
      <c r="AV21" s="686"/>
      <c r="AW21" s="686"/>
      <c r="AX21" s="686"/>
      <c r="AY21" s="686"/>
      <c r="AZ21" s="686"/>
      <c r="BA21" s="686"/>
      <c r="BB21" s="686"/>
      <c r="BC21" s="686"/>
      <c r="BD21" s="686"/>
      <c r="BE21" s="686"/>
      <c r="BF21" s="687"/>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268</v>
      </c>
      <c r="C22" s="606"/>
      <c r="D22" s="606"/>
      <c r="E22" s="606"/>
      <c r="F22" s="606"/>
      <c r="G22" s="606"/>
      <c r="H22" s="606"/>
      <c r="I22" s="606"/>
      <c r="J22" s="606"/>
      <c r="K22" s="606"/>
      <c r="L22" s="606"/>
      <c r="M22" s="606"/>
      <c r="N22" s="606"/>
      <c r="O22" s="606"/>
      <c r="P22" s="606"/>
      <c r="Q22" s="607"/>
      <c r="R22" s="608">
        <v>878452</v>
      </c>
      <c r="S22" s="609"/>
      <c r="T22" s="609"/>
      <c r="U22" s="609"/>
      <c r="V22" s="609"/>
      <c r="W22" s="609"/>
      <c r="X22" s="609"/>
      <c r="Y22" s="610"/>
      <c r="Z22" s="646">
        <v>2</v>
      </c>
      <c r="AA22" s="646"/>
      <c r="AB22" s="646"/>
      <c r="AC22" s="646"/>
      <c r="AD22" s="647">
        <v>878452</v>
      </c>
      <c r="AE22" s="647"/>
      <c r="AF22" s="647"/>
      <c r="AG22" s="647"/>
      <c r="AH22" s="647"/>
      <c r="AI22" s="647"/>
      <c r="AJ22" s="647"/>
      <c r="AK22" s="647"/>
      <c r="AL22" s="611">
        <v>4.2</v>
      </c>
      <c r="AM22" s="612"/>
      <c r="AN22" s="612"/>
      <c r="AO22" s="648"/>
      <c r="AP22" s="605" t="s">
        <v>269</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2"/>
      <c r="CD22" s="666" t="s">
        <v>270</v>
      </c>
      <c r="CE22" s="667"/>
      <c r="CF22" s="667"/>
      <c r="CG22" s="667"/>
      <c r="CH22" s="667"/>
      <c r="CI22" s="667"/>
      <c r="CJ22" s="667"/>
      <c r="CK22" s="667"/>
      <c r="CL22" s="667"/>
      <c r="CM22" s="667"/>
      <c r="CN22" s="667"/>
      <c r="CO22" s="667"/>
      <c r="CP22" s="667"/>
      <c r="CQ22" s="667"/>
      <c r="CR22" s="667"/>
      <c r="CS22" s="667"/>
      <c r="CT22" s="667"/>
      <c r="CU22" s="667"/>
      <c r="CV22" s="667"/>
      <c r="CW22" s="667"/>
      <c r="CX22" s="667"/>
      <c r="CY22" s="667"/>
      <c r="CZ22" s="667"/>
      <c r="DA22" s="667"/>
      <c r="DB22" s="667"/>
      <c r="DC22" s="667"/>
      <c r="DD22" s="667"/>
      <c r="DE22" s="667"/>
      <c r="DF22" s="667"/>
      <c r="DG22" s="667"/>
      <c r="DH22" s="667"/>
      <c r="DI22" s="667"/>
      <c r="DJ22" s="667"/>
      <c r="DK22" s="667"/>
      <c r="DL22" s="667"/>
      <c r="DM22" s="667"/>
      <c r="DN22" s="667"/>
      <c r="DO22" s="667"/>
      <c r="DP22" s="667"/>
      <c r="DQ22" s="667"/>
      <c r="DR22" s="667"/>
      <c r="DS22" s="667"/>
      <c r="DT22" s="667"/>
      <c r="DU22" s="667"/>
      <c r="DV22" s="667"/>
      <c r="DW22" s="667"/>
      <c r="DX22" s="667"/>
      <c r="DY22" s="667"/>
      <c r="DZ22" s="667"/>
      <c r="EA22" s="667"/>
      <c r="EB22" s="667"/>
      <c r="EC22" s="668"/>
    </row>
    <row r="23" spans="2:133" ht="11.25" customHeight="1" x14ac:dyDescent="0.15">
      <c r="B23" s="605" t="s">
        <v>271</v>
      </c>
      <c r="C23" s="606"/>
      <c r="D23" s="606"/>
      <c r="E23" s="606"/>
      <c r="F23" s="606"/>
      <c r="G23" s="606"/>
      <c r="H23" s="606"/>
      <c r="I23" s="606"/>
      <c r="J23" s="606"/>
      <c r="K23" s="606"/>
      <c r="L23" s="606"/>
      <c r="M23" s="606"/>
      <c r="N23" s="606"/>
      <c r="O23" s="606"/>
      <c r="P23" s="606"/>
      <c r="Q23" s="607"/>
      <c r="R23" s="608">
        <v>216239</v>
      </c>
      <c r="S23" s="609"/>
      <c r="T23" s="609"/>
      <c r="U23" s="609"/>
      <c r="V23" s="609"/>
      <c r="W23" s="609"/>
      <c r="X23" s="609"/>
      <c r="Y23" s="610"/>
      <c r="Z23" s="646">
        <v>0.5</v>
      </c>
      <c r="AA23" s="646"/>
      <c r="AB23" s="646"/>
      <c r="AC23" s="646"/>
      <c r="AD23" s="647" t="s">
        <v>122</v>
      </c>
      <c r="AE23" s="647"/>
      <c r="AF23" s="647"/>
      <c r="AG23" s="647"/>
      <c r="AH23" s="647"/>
      <c r="AI23" s="647"/>
      <c r="AJ23" s="647"/>
      <c r="AK23" s="647"/>
      <c r="AL23" s="611" t="s">
        <v>122</v>
      </c>
      <c r="AM23" s="612"/>
      <c r="AN23" s="612"/>
      <c r="AO23" s="648"/>
      <c r="AP23" s="605" t="s">
        <v>272</v>
      </c>
      <c r="AQ23" s="686"/>
      <c r="AR23" s="686"/>
      <c r="AS23" s="686"/>
      <c r="AT23" s="686"/>
      <c r="AU23" s="686"/>
      <c r="AV23" s="686"/>
      <c r="AW23" s="686"/>
      <c r="AX23" s="686"/>
      <c r="AY23" s="686"/>
      <c r="AZ23" s="686"/>
      <c r="BA23" s="686"/>
      <c r="BB23" s="686"/>
      <c r="BC23" s="686"/>
      <c r="BD23" s="686"/>
      <c r="BE23" s="686"/>
      <c r="BF23" s="687"/>
      <c r="BG23" s="608">
        <v>1435409</v>
      </c>
      <c r="BH23" s="609"/>
      <c r="BI23" s="609"/>
      <c r="BJ23" s="609"/>
      <c r="BK23" s="609"/>
      <c r="BL23" s="609"/>
      <c r="BM23" s="609"/>
      <c r="BN23" s="610"/>
      <c r="BO23" s="646">
        <v>8.4</v>
      </c>
      <c r="BP23" s="646"/>
      <c r="BQ23" s="646"/>
      <c r="BR23" s="646"/>
      <c r="BS23" s="647" t="s">
        <v>122</v>
      </c>
      <c r="BT23" s="647"/>
      <c r="BU23" s="647"/>
      <c r="BV23" s="647"/>
      <c r="BW23" s="647"/>
      <c r="BX23" s="647"/>
      <c r="BY23" s="647"/>
      <c r="BZ23" s="647"/>
      <c r="CA23" s="647"/>
      <c r="CB23" s="682"/>
      <c r="CD23" s="666" t="s">
        <v>212</v>
      </c>
      <c r="CE23" s="667"/>
      <c r="CF23" s="667"/>
      <c r="CG23" s="667"/>
      <c r="CH23" s="667"/>
      <c r="CI23" s="667"/>
      <c r="CJ23" s="667"/>
      <c r="CK23" s="667"/>
      <c r="CL23" s="667"/>
      <c r="CM23" s="667"/>
      <c r="CN23" s="667"/>
      <c r="CO23" s="667"/>
      <c r="CP23" s="667"/>
      <c r="CQ23" s="668"/>
      <c r="CR23" s="666" t="s">
        <v>273</v>
      </c>
      <c r="CS23" s="667"/>
      <c r="CT23" s="667"/>
      <c r="CU23" s="667"/>
      <c r="CV23" s="667"/>
      <c r="CW23" s="667"/>
      <c r="CX23" s="667"/>
      <c r="CY23" s="668"/>
      <c r="CZ23" s="666" t="s">
        <v>274</v>
      </c>
      <c r="DA23" s="667"/>
      <c r="DB23" s="667"/>
      <c r="DC23" s="668"/>
      <c r="DD23" s="666" t="s">
        <v>275</v>
      </c>
      <c r="DE23" s="667"/>
      <c r="DF23" s="667"/>
      <c r="DG23" s="667"/>
      <c r="DH23" s="667"/>
      <c r="DI23" s="667"/>
      <c r="DJ23" s="667"/>
      <c r="DK23" s="668"/>
      <c r="DL23" s="698" t="s">
        <v>276</v>
      </c>
      <c r="DM23" s="699"/>
      <c r="DN23" s="699"/>
      <c r="DO23" s="699"/>
      <c r="DP23" s="699"/>
      <c r="DQ23" s="699"/>
      <c r="DR23" s="699"/>
      <c r="DS23" s="699"/>
      <c r="DT23" s="699"/>
      <c r="DU23" s="699"/>
      <c r="DV23" s="700"/>
      <c r="DW23" s="666" t="s">
        <v>277</v>
      </c>
      <c r="DX23" s="667"/>
      <c r="DY23" s="667"/>
      <c r="DZ23" s="667"/>
      <c r="EA23" s="667"/>
      <c r="EB23" s="667"/>
      <c r="EC23" s="668"/>
    </row>
    <row r="24" spans="2:133" ht="11.25" customHeight="1" x14ac:dyDescent="0.15">
      <c r="B24" s="605" t="s">
        <v>278</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279</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2"/>
      <c r="CD24" s="663" t="s">
        <v>280</v>
      </c>
      <c r="CE24" s="664"/>
      <c r="CF24" s="664"/>
      <c r="CG24" s="664"/>
      <c r="CH24" s="664"/>
      <c r="CI24" s="664"/>
      <c r="CJ24" s="664"/>
      <c r="CK24" s="664"/>
      <c r="CL24" s="664"/>
      <c r="CM24" s="664"/>
      <c r="CN24" s="664"/>
      <c r="CO24" s="664"/>
      <c r="CP24" s="664"/>
      <c r="CQ24" s="665"/>
      <c r="CR24" s="660">
        <v>21719027</v>
      </c>
      <c r="CS24" s="661"/>
      <c r="CT24" s="661"/>
      <c r="CU24" s="661"/>
      <c r="CV24" s="661"/>
      <c r="CW24" s="661"/>
      <c r="CX24" s="661"/>
      <c r="CY24" s="689"/>
      <c r="CZ24" s="690">
        <v>50.8</v>
      </c>
      <c r="DA24" s="672"/>
      <c r="DB24" s="672"/>
      <c r="DC24" s="692"/>
      <c r="DD24" s="688">
        <v>11908992</v>
      </c>
      <c r="DE24" s="661"/>
      <c r="DF24" s="661"/>
      <c r="DG24" s="661"/>
      <c r="DH24" s="661"/>
      <c r="DI24" s="661"/>
      <c r="DJ24" s="661"/>
      <c r="DK24" s="689"/>
      <c r="DL24" s="688">
        <v>10885253</v>
      </c>
      <c r="DM24" s="661"/>
      <c r="DN24" s="661"/>
      <c r="DO24" s="661"/>
      <c r="DP24" s="661"/>
      <c r="DQ24" s="661"/>
      <c r="DR24" s="661"/>
      <c r="DS24" s="661"/>
      <c r="DT24" s="661"/>
      <c r="DU24" s="661"/>
      <c r="DV24" s="689"/>
      <c r="DW24" s="690">
        <v>51.9</v>
      </c>
      <c r="DX24" s="672"/>
      <c r="DY24" s="672"/>
      <c r="DZ24" s="672"/>
      <c r="EA24" s="672"/>
      <c r="EB24" s="672"/>
      <c r="EC24" s="691"/>
    </row>
    <row r="25" spans="2:133" ht="11.25" customHeight="1" x14ac:dyDescent="0.15">
      <c r="B25" s="605" t="s">
        <v>281</v>
      </c>
      <c r="C25" s="606"/>
      <c r="D25" s="606"/>
      <c r="E25" s="606"/>
      <c r="F25" s="606"/>
      <c r="G25" s="606"/>
      <c r="H25" s="606"/>
      <c r="I25" s="606"/>
      <c r="J25" s="606"/>
      <c r="K25" s="606"/>
      <c r="L25" s="606"/>
      <c r="M25" s="606"/>
      <c r="N25" s="606"/>
      <c r="O25" s="606"/>
      <c r="P25" s="606"/>
      <c r="Q25" s="607"/>
      <c r="R25" s="608">
        <v>22231470</v>
      </c>
      <c r="S25" s="609"/>
      <c r="T25" s="609"/>
      <c r="U25" s="609"/>
      <c r="V25" s="609"/>
      <c r="W25" s="609"/>
      <c r="X25" s="609"/>
      <c r="Y25" s="610"/>
      <c r="Z25" s="646">
        <v>50.8</v>
      </c>
      <c r="AA25" s="646"/>
      <c r="AB25" s="646"/>
      <c r="AC25" s="646"/>
      <c r="AD25" s="647">
        <v>20579822</v>
      </c>
      <c r="AE25" s="647"/>
      <c r="AF25" s="647"/>
      <c r="AG25" s="647"/>
      <c r="AH25" s="647"/>
      <c r="AI25" s="647"/>
      <c r="AJ25" s="647"/>
      <c r="AK25" s="647"/>
      <c r="AL25" s="611">
        <v>98.3</v>
      </c>
      <c r="AM25" s="612"/>
      <c r="AN25" s="612"/>
      <c r="AO25" s="648"/>
      <c r="AP25" s="605" t="s">
        <v>282</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2"/>
      <c r="CD25" s="605" t="s">
        <v>283</v>
      </c>
      <c r="CE25" s="606"/>
      <c r="CF25" s="606"/>
      <c r="CG25" s="606"/>
      <c r="CH25" s="606"/>
      <c r="CI25" s="606"/>
      <c r="CJ25" s="606"/>
      <c r="CK25" s="606"/>
      <c r="CL25" s="606"/>
      <c r="CM25" s="606"/>
      <c r="CN25" s="606"/>
      <c r="CO25" s="606"/>
      <c r="CP25" s="606"/>
      <c r="CQ25" s="607"/>
      <c r="CR25" s="608">
        <v>6000083</v>
      </c>
      <c r="CS25" s="621"/>
      <c r="CT25" s="621"/>
      <c r="CU25" s="621"/>
      <c r="CV25" s="621"/>
      <c r="CW25" s="621"/>
      <c r="CX25" s="621"/>
      <c r="CY25" s="622"/>
      <c r="CZ25" s="611">
        <v>14</v>
      </c>
      <c r="DA25" s="623"/>
      <c r="DB25" s="623"/>
      <c r="DC25" s="624"/>
      <c r="DD25" s="614">
        <v>5537383</v>
      </c>
      <c r="DE25" s="621"/>
      <c r="DF25" s="621"/>
      <c r="DG25" s="621"/>
      <c r="DH25" s="621"/>
      <c r="DI25" s="621"/>
      <c r="DJ25" s="621"/>
      <c r="DK25" s="622"/>
      <c r="DL25" s="614">
        <v>5423125</v>
      </c>
      <c r="DM25" s="621"/>
      <c r="DN25" s="621"/>
      <c r="DO25" s="621"/>
      <c r="DP25" s="621"/>
      <c r="DQ25" s="621"/>
      <c r="DR25" s="621"/>
      <c r="DS25" s="621"/>
      <c r="DT25" s="621"/>
      <c r="DU25" s="621"/>
      <c r="DV25" s="622"/>
      <c r="DW25" s="611">
        <v>25.9</v>
      </c>
      <c r="DX25" s="623"/>
      <c r="DY25" s="623"/>
      <c r="DZ25" s="623"/>
      <c r="EA25" s="623"/>
      <c r="EB25" s="623"/>
      <c r="EC25" s="635"/>
    </row>
    <row r="26" spans="2:133" ht="11.25" customHeight="1" x14ac:dyDescent="0.15">
      <c r="B26" s="605" t="s">
        <v>284</v>
      </c>
      <c r="C26" s="606"/>
      <c r="D26" s="606"/>
      <c r="E26" s="606"/>
      <c r="F26" s="606"/>
      <c r="G26" s="606"/>
      <c r="H26" s="606"/>
      <c r="I26" s="606"/>
      <c r="J26" s="606"/>
      <c r="K26" s="606"/>
      <c r="L26" s="606"/>
      <c r="M26" s="606"/>
      <c r="N26" s="606"/>
      <c r="O26" s="606"/>
      <c r="P26" s="606"/>
      <c r="Q26" s="607"/>
      <c r="R26" s="608">
        <v>8614</v>
      </c>
      <c r="S26" s="609"/>
      <c r="T26" s="609"/>
      <c r="U26" s="609"/>
      <c r="V26" s="609"/>
      <c r="W26" s="609"/>
      <c r="X26" s="609"/>
      <c r="Y26" s="610"/>
      <c r="Z26" s="646">
        <v>0</v>
      </c>
      <c r="AA26" s="646"/>
      <c r="AB26" s="646"/>
      <c r="AC26" s="646"/>
      <c r="AD26" s="647">
        <v>8614</v>
      </c>
      <c r="AE26" s="647"/>
      <c r="AF26" s="647"/>
      <c r="AG26" s="647"/>
      <c r="AH26" s="647"/>
      <c r="AI26" s="647"/>
      <c r="AJ26" s="647"/>
      <c r="AK26" s="647"/>
      <c r="AL26" s="611">
        <v>0</v>
      </c>
      <c r="AM26" s="612"/>
      <c r="AN26" s="612"/>
      <c r="AO26" s="648"/>
      <c r="AP26" s="605" t="s">
        <v>285</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2"/>
      <c r="CD26" s="605" t="s">
        <v>286</v>
      </c>
      <c r="CE26" s="606"/>
      <c r="CF26" s="606"/>
      <c r="CG26" s="606"/>
      <c r="CH26" s="606"/>
      <c r="CI26" s="606"/>
      <c r="CJ26" s="606"/>
      <c r="CK26" s="606"/>
      <c r="CL26" s="606"/>
      <c r="CM26" s="606"/>
      <c r="CN26" s="606"/>
      <c r="CO26" s="606"/>
      <c r="CP26" s="606"/>
      <c r="CQ26" s="607"/>
      <c r="CR26" s="608">
        <v>3496713</v>
      </c>
      <c r="CS26" s="609"/>
      <c r="CT26" s="609"/>
      <c r="CU26" s="609"/>
      <c r="CV26" s="609"/>
      <c r="CW26" s="609"/>
      <c r="CX26" s="609"/>
      <c r="CY26" s="610"/>
      <c r="CZ26" s="611">
        <v>8.1999999999999993</v>
      </c>
      <c r="DA26" s="623"/>
      <c r="DB26" s="623"/>
      <c r="DC26" s="624"/>
      <c r="DD26" s="614">
        <v>3229906</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15">
      <c r="B27" s="605" t="s">
        <v>287</v>
      </c>
      <c r="C27" s="606"/>
      <c r="D27" s="606"/>
      <c r="E27" s="606"/>
      <c r="F27" s="606"/>
      <c r="G27" s="606"/>
      <c r="H27" s="606"/>
      <c r="I27" s="606"/>
      <c r="J27" s="606"/>
      <c r="K27" s="606"/>
      <c r="L27" s="606"/>
      <c r="M27" s="606"/>
      <c r="N27" s="606"/>
      <c r="O27" s="606"/>
      <c r="P27" s="606"/>
      <c r="Q27" s="607"/>
      <c r="R27" s="608">
        <v>164468</v>
      </c>
      <c r="S27" s="609"/>
      <c r="T27" s="609"/>
      <c r="U27" s="609"/>
      <c r="V27" s="609"/>
      <c r="W27" s="609"/>
      <c r="X27" s="609"/>
      <c r="Y27" s="610"/>
      <c r="Z27" s="646">
        <v>0.4</v>
      </c>
      <c r="AA27" s="646"/>
      <c r="AB27" s="646"/>
      <c r="AC27" s="646"/>
      <c r="AD27" s="647" t="s">
        <v>122</v>
      </c>
      <c r="AE27" s="647"/>
      <c r="AF27" s="647"/>
      <c r="AG27" s="647"/>
      <c r="AH27" s="647"/>
      <c r="AI27" s="647"/>
      <c r="AJ27" s="647"/>
      <c r="AK27" s="647"/>
      <c r="AL27" s="611" t="s">
        <v>122</v>
      </c>
      <c r="AM27" s="612"/>
      <c r="AN27" s="612"/>
      <c r="AO27" s="648"/>
      <c r="AP27" s="605" t="s">
        <v>288</v>
      </c>
      <c r="AQ27" s="606"/>
      <c r="AR27" s="606"/>
      <c r="AS27" s="606"/>
      <c r="AT27" s="606"/>
      <c r="AU27" s="606"/>
      <c r="AV27" s="606"/>
      <c r="AW27" s="606"/>
      <c r="AX27" s="606"/>
      <c r="AY27" s="606"/>
      <c r="AZ27" s="606"/>
      <c r="BA27" s="606"/>
      <c r="BB27" s="606"/>
      <c r="BC27" s="606"/>
      <c r="BD27" s="606"/>
      <c r="BE27" s="606"/>
      <c r="BF27" s="607"/>
      <c r="BG27" s="608">
        <v>17142212</v>
      </c>
      <c r="BH27" s="609"/>
      <c r="BI27" s="609"/>
      <c r="BJ27" s="609"/>
      <c r="BK27" s="609"/>
      <c r="BL27" s="609"/>
      <c r="BM27" s="609"/>
      <c r="BN27" s="610"/>
      <c r="BO27" s="646">
        <v>100</v>
      </c>
      <c r="BP27" s="646"/>
      <c r="BQ27" s="646"/>
      <c r="BR27" s="646"/>
      <c r="BS27" s="647">
        <v>70594</v>
      </c>
      <c r="BT27" s="647"/>
      <c r="BU27" s="647"/>
      <c r="BV27" s="647"/>
      <c r="BW27" s="647"/>
      <c r="BX27" s="647"/>
      <c r="BY27" s="647"/>
      <c r="BZ27" s="647"/>
      <c r="CA27" s="647"/>
      <c r="CB27" s="682"/>
      <c r="CD27" s="605" t="s">
        <v>289</v>
      </c>
      <c r="CE27" s="606"/>
      <c r="CF27" s="606"/>
      <c r="CG27" s="606"/>
      <c r="CH27" s="606"/>
      <c r="CI27" s="606"/>
      <c r="CJ27" s="606"/>
      <c r="CK27" s="606"/>
      <c r="CL27" s="606"/>
      <c r="CM27" s="606"/>
      <c r="CN27" s="606"/>
      <c r="CO27" s="606"/>
      <c r="CP27" s="606"/>
      <c r="CQ27" s="607"/>
      <c r="CR27" s="608">
        <v>13717701</v>
      </c>
      <c r="CS27" s="621"/>
      <c r="CT27" s="621"/>
      <c r="CU27" s="621"/>
      <c r="CV27" s="621"/>
      <c r="CW27" s="621"/>
      <c r="CX27" s="621"/>
      <c r="CY27" s="622"/>
      <c r="CZ27" s="611">
        <v>32.1</v>
      </c>
      <c r="DA27" s="623"/>
      <c r="DB27" s="623"/>
      <c r="DC27" s="624"/>
      <c r="DD27" s="614">
        <v>4375422</v>
      </c>
      <c r="DE27" s="621"/>
      <c r="DF27" s="621"/>
      <c r="DG27" s="621"/>
      <c r="DH27" s="621"/>
      <c r="DI27" s="621"/>
      <c r="DJ27" s="621"/>
      <c r="DK27" s="622"/>
      <c r="DL27" s="614">
        <v>3465941</v>
      </c>
      <c r="DM27" s="621"/>
      <c r="DN27" s="621"/>
      <c r="DO27" s="621"/>
      <c r="DP27" s="621"/>
      <c r="DQ27" s="621"/>
      <c r="DR27" s="621"/>
      <c r="DS27" s="621"/>
      <c r="DT27" s="621"/>
      <c r="DU27" s="621"/>
      <c r="DV27" s="622"/>
      <c r="DW27" s="611">
        <v>16.5</v>
      </c>
      <c r="DX27" s="623"/>
      <c r="DY27" s="623"/>
      <c r="DZ27" s="623"/>
      <c r="EA27" s="623"/>
      <c r="EB27" s="623"/>
      <c r="EC27" s="635"/>
    </row>
    <row r="28" spans="2:133" ht="11.25" customHeight="1" x14ac:dyDescent="0.15">
      <c r="B28" s="605" t="s">
        <v>290</v>
      </c>
      <c r="C28" s="606"/>
      <c r="D28" s="606"/>
      <c r="E28" s="606"/>
      <c r="F28" s="606"/>
      <c r="G28" s="606"/>
      <c r="H28" s="606"/>
      <c r="I28" s="606"/>
      <c r="J28" s="606"/>
      <c r="K28" s="606"/>
      <c r="L28" s="606"/>
      <c r="M28" s="606"/>
      <c r="N28" s="606"/>
      <c r="O28" s="606"/>
      <c r="P28" s="606"/>
      <c r="Q28" s="607"/>
      <c r="R28" s="608">
        <v>250183</v>
      </c>
      <c r="S28" s="609"/>
      <c r="T28" s="609"/>
      <c r="U28" s="609"/>
      <c r="V28" s="609"/>
      <c r="W28" s="609"/>
      <c r="X28" s="609"/>
      <c r="Y28" s="610"/>
      <c r="Z28" s="646">
        <v>0.6</v>
      </c>
      <c r="AA28" s="646"/>
      <c r="AB28" s="646"/>
      <c r="AC28" s="646"/>
      <c r="AD28" s="647">
        <v>89356</v>
      </c>
      <c r="AE28" s="647"/>
      <c r="AF28" s="647"/>
      <c r="AG28" s="647"/>
      <c r="AH28" s="647"/>
      <c r="AI28" s="647"/>
      <c r="AJ28" s="647"/>
      <c r="AK28" s="647"/>
      <c r="AL28" s="611">
        <v>0.4</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291</v>
      </c>
      <c r="CE28" s="606"/>
      <c r="CF28" s="606"/>
      <c r="CG28" s="606"/>
      <c r="CH28" s="606"/>
      <c r="CI28" s="606"/>
      <c r="CJ28" s="606"/>
      <c r="CK28" s="606"/>
      <c r="CL28" s="606"/>
      <c r="CM28" s="606"/>
      <c r="CN28" s="606"/>
      <c r="CO28" s="606"/>
      <c r="CP28" s="606"/>
      <c r="CQ28" s="607"/>
      <c r="CR28" s="608">
        <v>2001243</v>
      </c>
      <c r="CS28" s="609"/>
      <c r="CT28" s="609"/>
      <c r="CU28" s="609"/>
      <c r="CV28" s="609"/>
      <c r="CW28" s="609"/>
      <c r="CX28" s="609"/>
      <c r="CY28" s="610"/>
      <c r="CZ28" s="611">
        <v>4.7</v>
      </c>
      <c r="DA28" s="623"/>
      <c r="DB28" s="623"/>
      <c r="DC28" s="624"/>
      <c r="DD28" s="614">
        <v>1996187</v>
      </c>
      <c r="DE28" s="609"/>
      <c r="DF28" s="609"/>
      <c r="DG28" s="609"/>
      <c r="DH28" s="609"/>
      <c r="DI28" s="609"/>
      <c r="DJ28" s="609"/>
      <c r="DK28" s="610"/>
      <c r="DL28" s="614">
        <v>1996187</v>
      </c>
      <c r="DM28" s="609"/>
      <c r="DN28" s="609"/>
      <c r="DO28" s="609"/>
      <c r="DP28" s="609"/>
      <c r="DQ28" s="609"/>
      <c r="DR28" s="609"/>
      <c r="DS28" s="609"/>
      <c r="DT28" s="609"/>
      <c r="DU28" s="609"/>
      <c r="DV28" s="610"/>
      <c r="DW28" s="611">
        <v>9.5</v>
      </c>
      <c r="DX28" s="623"/>
      <c r="DY28" s="623"/>
      <c r="DZ28" s="623"/>
      <c r="EA28" s="623"/>
      <c r="EB28" s="623"/>
      <c r="EC28" s="635"/>
    </row>
    <row r="29" spans="2:133" ht="11.25" customHeight="1" x14ac:dyDescent="0.15">
      <c r="B29" s="605" t="s">
        <v>292</v>
      </c>
      <c r="C29" s="606"/>
      <c r="D29" s="606"/>
      <c r="E29" s="606"/>
      <c r="F29" s="606"/>
      <c r="G29" s="606"/>
      <c r="H29" s="606"/>
      <c r="I29" s="606"/>
      <c r="J29" s="606"/>
      <c r="K29" s="606"/>
      <c r="L29" s="606"/>
      <c r="M29" s="606"/>
      <c r="N29" s="606"/>
      <c r="O29" s="606"/>
      <c r="P29" s="606"/>
      <c r="Q29" s="607"/>
      <c r="R29" s="608">
        <v>399571</v>
      </c>
      <c r="S29" s="609"/>
      <c r="T29" s="609"/>
      <c r="U29" s="609"/>
      <c r="V29" s="609"/>
      <c r="W29" s="609"/>
      <c r="X29" s="609"/>
      <c r="Y29" s="610"/>
      <c r="Z29" s="646">
        <v>0.9</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293</v>
      </c>
      <c r="CE29" s="628"/>
      <c r="CF29" s="605" t="s">
        <v>66</v>
      </c>
      <c r="CG29" s="606"/>
      <c r="CH29" s="606"/>
      <c r="CI29" s="606"/>
      <c r="CJ29" s="606"/>
      <c r="CK29" s="606"/>
      <c r="CL29" s="606"/>
      <c r="CM29" s="606"/>
      <c r="CN29" s="606"/>
      <c r="CO29" s="606"/>
      <c r="CP29" s="606"/>
      <c r="CQ29" s="607"/>
      <c r="CR29" s="608">
        <v>1999648</v>
      </c>
      <c r="CS29" s="621"/>
      <c r="CT29" s="621"/>
      <c r="CU29" s="621"/>
      <c r="CV29" s="621"/>
      <c r="CW29" s="621"/>
      <c r="CX29" s="621"/>
      <c r="CY29" s="622"/>
      <c r="CZ29" s="611">
        <v>4.7</v>
      </c>
      <c r="DA29" s="623"/>
      <c r="DB29" s="623"/>
      <c r="DC29" s="624"/>
      <c r="DD29" s="614">
        <v>1994592</v>
      </c>
      <c r="DE29" s="621"/>
      <c r="DF29" s="621"/>
      <c r="DG29" s="621"/>
      <c r="DH29" s="621"/>
      <c r="DI29" s="621"/>
      <c r="DJ29" s="621"/>
      <c r="DK29" s="622"/>
      <c r="DL29" s="614">
        <v>1994592</v>
      </c>
      <c r="DM29" s="621"/>
      <c r="DN29" s="621"/>
      <c r="DO29" s="621"/>
      <c r="DP29" s="621"/>
      <c r="DQ29" s="621"/>
      <c r="DR29" s="621"/>
      <c r="DS29" s="621"/>
      <c r="DT29" s="621"/>
      <c r="DU29" s="621"/>
      <c r="DV29" s="622"/>
      <c r="DW29" s="611">
        <v>9.5</v>
      </c>
      <c r="DX29" s="623"/>
      <c r="DY29" s="623"/>
      <c r="DZ29" s="623"/>
      <c r="EA29" s="623"/>
      <c r="EB29" s="623"/>
      <c r="EC29" s="635"/>
    </row>
    <row r="30" spans="2:133" ht="11.25" customHeight="1" x14ac:dyDescent="0.15">
      <c r="B30" s="605" t="s">
        <v>294</v>
      </c>
      <c r="C30" s="606"/>
      <c r="D30" s="606"/>
      <c r="E30" s="606"/>
      <c r="F30" s="606"/>
      <c r="G30" s="606"/>
      <c r="H30" s="606"/>
      <c r="I30" s="606"/>
      <c r="J30" s="606"/>
      <c r="K30" s="606"/>
      <c r="L30" s="606"/>
      <c r="M30" s="606"/>
      <c r="N30" s="606"/>
      <c r="O30" s="606"/>
      <c r="P30" s="606"/>
      <c r="Q30" s="607"/>
      <c r="R30" s="608">
        <v>8315532</v>
      </c>
      <c r="S30" s="609"/>
      <c r="T30" s="609"/>
      <c r="U30" s="609"/>
      <c r="V30" s="609"/>
      <c r="W30" s="609"/>
      <c r="X30" s="609"/>
      <c r="Y30" s="610"/>
      <c r="Z30" s="646">
        <v>19</v>
      </c>
      <c r="AA30" s="646"/>
      <c r="AB30" s="646"/>
      <c r="AC30" s="646"/>
      <c r="AD30" s="647" t="s">
        <v>122</v>
      </c>
      <c r="AE30" s="647"/>
      <c r="AF30" s="647"/>
      <c r="AG30" s="647"/>
      <c r="AH30" s="647"/>
      <c r="AI30" s="647"/>
      <c r="AJ30" s="647"/>
      <c r="AK30" s="647"/>
      <c r="AL30" s="611" t="s">
        <v>122</v>
      </c>
      <c r="AM30" s="612"/>
      <c r="AN30" s="612"/>
      <c r="AO30" s="648"/>
      <c r="AP30" s="666" t="s">
        <v>212</v>
      </c>
      <c r="AQ30" s="667"/>
      <c r="AR30" s="667"/>
      <c r="AS30" s="667"/>
      <c r="AT30" s="667"/>
      <c r="AU30" s="667"/>
      <c r="AV30" s="667"/>
      <c r="AW30" s="667"/>
      <c r="AX30" s="667"/>
      <c r="AY30" s="667"/>
      <c r="AZ30" s="667"/>
      <c r="BA30" s="667"/>
      <c r="BB30" s="667"/>
      <c r="BC30" s="667"/>
      <c r="BD30" s="667"/>
      <c r="BE30" s="667"/>
      <c r="BF30" s="668"/>
      <c r="BG30" s="666" t="s">
        <v>295</v>
      </c>
      <c r="BH30" s="680"/>
      <c r="BI30" s="680"/>
      <c r="BJ30" s="680"/>
      <c r="BK30" s="680"/>
      <c r="BL30" s="680"/>
      <c r="BM30" s="680"/>
      <c r="BN30" s="680"/>
      <c r="BO30" s="680"/>
      <c r="BP30" s="680"/>
      <c r="BQ30" s="681"/>
      <c r="BR30" s="666" t="s">
        <v>296</v>
      </c>
      <c r="BS30" s="680"/>
      <c r="BT30" s="680"/>
      <c r="BU30" s="680"/>
      <c r="BV30" s="680"/>
      <c r="BW30" s="680"/>
      <c r="BX30" s="680"/>
      <c r="BY30" s="680"/>
      <c r="BZ30" s="680"/>
      <c r="CA30" s="680"/>
      <c r="CB30" s="681"/>
      <c r="CD30" s="629"/>
      <c r="CE30" s="630"/>
      <c r="CF30" s="605" t="s">
        <v>297</v>
      </c>
      <c r="CG30" s="606"/>
      <c r="CH30" s="606"/>
      <c r="CI30" s="606"/>
      <c r="CJ30" s="606"/>
      <c r="CK30" s="606"/>
      <c r="CL30" s="606"/>
      <c r="CM30" s="606"/>
      <c r="CN30" s="606"/>
      <c r="CO30" s="606"/>
      <c r="CP30" s="606"/>
      <c r="CQ30" s="607"/>
      <c r="CR30" s="608">
        <v>1931189</v>
      </c>
      <c r="CS30" s="609"/>
      <c r="CT30" s="609"/>
      <c r="CU30" s="609"/>
      <c r="CV30" s="609"/>
      <c r="CW30" s="609"/>
      <c r="CX30" s="609"/>
      <c r="CY30" s="610"/>
      <c r="CZ30" s="611">
        <v>4.5</v>
      </c>
      <c r="DA30" s="623"/>
      <c r="DB30" s="623"/>
      <c r="DC30" s="624"/>
      <c r="DD30" s="614">
        <v>1926473</v>
      </c>
      <c r="DE30" s="609"/>
      <c r="DF30" s="609"/>
      <c r="DG30" s="609"/>
      <c r="DH30" s="609"/>
      <c r="DI30" s="609"/>
      <c r="DJ30" s="609"/>
      <c r="DK30" s="610"/>
      <c r="DL30" s="614">
        <v>1926473</v>
      </c>
      <c r="DM30" s="609"/>
      <c r="DN30" s="609"/>
      <c r="DO30" s="609"/>
      <c r="DP30" s="609"/>
      <c r="DQ30" s="609"/>
      <c r="DR30" s="609"/>
      <c r="DS30" s="609"/>
      <c r="DT30" s="609"/>
      <c r="DU30" s="609"/>
      <c r="DV30" s="610"/>
      <c r="DW30" s="611">
        <v>9.1999999999999993</v>
      </c>
      <c r="DX30" s="623"/>
      <c r="DY30" s="623"/>
      <c r="DZ30" s="623"/>
      <c r="EA30" s="623"/>
      <c r="EB30" s="623"/>
      <c r="EC30" s="635"/>
    </row>
    <row r="31" spans="2:133" ht="11.25" customHeight="1" x14ac:dyDescent="0.15">
      <c r="B31" s="683" t="s">
        <v>298</v>
      </c>
      <c r="C31" s="684"/>
      <c r="D31" s="684"/>
      <c r="E31" s="684"/>
      <c r="F31" s="684"/>
      <c r="G31" s="684"/>
      <c r="H31" s="684"/>
      <c r="I31" s="684"/>
      <c r="J31" s="684"/>
      <c r="K31" s="684"/>
      <c r="L31" s="684"/>
      <c r="M31" s="684"/>
      <c r="N31" s="684"/>
      <c r="O31" s="684"/>
      <c r="P31" s="684"/>
      <c r="Q31" s="685"/>
      <c r="R31" s="608">
        <v>249340</v>
      </c>
      <c r="S31" s="609"/>
      <c r="T31" s="609"/>
      <c r="U31" s="609"/>
      <c r="V31" s="609"/>
      <c r="W31" s="609"/>
      <c r="X31" s="609"/>
      <c r="Y31" s="610"/>
      <c r="Z31" s="646">
        <v>0.6</v>
      </c>
      <c r="AA31" s="646"/>
      <c r="AB31" s="646"/>
      <c r="AC31" s="646"/>
      <c r="AD31" s="647">
        <v>249340</v>
      </c>
      <c r="AE31" s="647"/>
      <c r="AF31" s="647"/>
      <c r="AG31" s="647"/>
      <c r="AH31" s="647"/>
      <c r="AI31" s="647"/>
      <c r="AJ31" s="647"/>
      <c r="AK31" s="647"/>
      <c r="AL31" s="611">
        <v>1.2</v>
      </c>
      <c r="AM31" s="612"/>
      <c r="AN31" s="612"/>
      <c r="AO31" s="648"/>
      <c r="AP31" s="674" t="s">
        <v>299</v>
      </c>
      <c r="AQ31" s="675"/>
      <c r="AR31" s="675"/>
      <c r="AS31" s="675"/>
      <c r="AT31" s="676" t="s">
        <v>300</v>
      </c>
      <c r="AU31" s="200"/>
      <c r="AV31" s="200"/>
      <c r="AW31" s="200"/>
      <c r="AX31" s="663" t="s">
        <v>178</v>
      </c>
      <c r="AY31" s="664"/>
      <c r="AZ31" s="664"/>
      <c r="BA31" s="664"/>
      <c r="BB31" s="664"/>
      <c r="BC31" s="664"/>
      <c r="BD31" s="664"/>
      <c r="BE31" s="664"/>
      <c r="BF31" s="665"/>
      <c r="BG31" s="670">
        <v>99.7</v>
      </c>
      <c r="BH31" s="671"/>
      <c r="BI31" s="671"/>
      <c r="BJ31" s="671"/>
      <c r="BK31" s="671"/>
      <c r="BL31" s="671"/>
      <c r="BM31" s="672">
        <v>99.3</v>
      </c>
      <c r="BN31" s="671"/>
      <c r="BO31" s="671"/>
      <c r="BP31" s="671"/>
      <c r="BQ31" s="673"/>
      <c r="BR31" s="670">
        <v>99.8</v>
      </c>
      <c r="BS31" s="671"/>
      <c r="BT31" s="671"/>
      <c r="BU31" s="671"/>
      <c r="BV31" s="671"/>
      <c r="BW31" s="671"/>
      <c r="BX31" s="672">
        <v>99.3</v>
      </c>
      <c r="BY31" s="671"/>
      <c r="BZ31" s="671"/>
      <c r="CA31" s="671"/>
      <c r="CB31" s="673"/>
      <c r="CD31" s="629"/>
      <c r="CE31" s="630"/>
      <c r="CF31" s="605" t="s">
        <v>301</v>
      </c>
      <c r="CG31" s="606"/>
      <c r="CH31" s="606"/>
      <c r="CI31" s="606"/>
      <c r="CJ31" s="606"/>
      <c r="CK31" s="606"/>
      <c r="CL31" s="606"/>
      <c r="CM31" s="606"/>
      <c r="CN31" s="606"/>
      <c r="CO31" s="606"/>
      <c r="CP31" s="606"/>
      <c r="CQ31" s="607"/>
      <c r="CR31" s="608">
        <v>68459</v>
      </c>
      <c r="CS31" s="621"/>
      <c r="CT31" s="621"/>
      <c r="CU31" s="621"/>
      <c r="CV31" s="621"/>
      <c r="CW31" s="621"/>
      <c r="CX31" s="621"/>
      <c r="CY31" s="622"/>
      <c r="CZ31" s="611">
        <v>0.2</v>
      </c>
      <c r="DA31" s="623"/>
      <c r="DB31" s="623"/>
      <c r="DC31" s="624"/>
      <c r="DD31" s="614">
        <v>68119</v>
      </c>
      <c r="DE31" s="621"/>
      <c r="DF31" s="621"/>
      <c r="DG31" s="621"/>
      <c r="DH31" s="621"/>
      <c r="DI31" s="621"/>
      <c r="DJ31" s="621"/>
      <c r="DK31" s="622"/>
      <c r="DL31" s="614">
        <v>68119</v>
      </c>
      <c r="DM31" s="621"/>
      <c r="DN31" s="621"/>
      <c r="DO31" s="621"/>
      <c r="DP31" s="621"/>
      <c r="DQ31" s="621"/>
      <c r="DR31" s="621"/>
      <c r="DS31" s="621"/>
      <c r="DT31" s="621"/>
      <c r="DU31" s="621"/>
      <c r="DV31" s="622"/>
      <c r="DW31" s="611">
        <v>0.3</v>
      </c>
      <c r="DX31" s="623"/>
      <c r="DY31" s="623"/>
      <c r="DZ31" s="623"/>
      <c r="EA31" s="623"/>
      <c r="EB31" s="623"/>
      <c r="EC31" s="635"/>
    </row>
    <row r="32" spans="2:133" ht="11.25" customHeight="1" x14ac:dyDescent="0.15">
      <c r="B32" s="605" t="s">
        <v>302</v>
      </c>
      <c r="C32" s="606"/>
      <c r="D32" s="606"/>
      <c r="E32" s="606"/>
      <c r="F32" s="606"/>
      <c r="G32" s="606"/>
      <c r="H32" s="606"/>
      <c r="I32" s="606"/>
      <c r="J32" s="606"/>
      <c r="K32" s="606"/>
      <c r="L32" s="606"/>
      <c r="M32" s="606"/>
      <c r="N32" s="606"/>
      <c r="O32" s="606"/>
      <c r="P32" s="606"/>
      <c r="Q32" s="607"/>
      <c r="R32" s="608">
        <v>8214402</v>
      </c>
      <c r="S32" s="609"/>
      <c r="T32" s="609"/>
      <c r="U32" s="609"/>
      <c r="V32" s="609"/>
      <c r="W32" s="609"/>
      <c r="X32" s="609"/>
      <c r="Y32" s="610"/>
      <c r="Z32" s="646">
        <v>18.8</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77"/>
      <c r="AU32" s="196" t="s">
        <v>303</v>
      </c>
      <c r="AX32" s="605" t="s">
        <v>304</v>
      </c>
      <c r="AY32" s="606"/>
      <c r="AZ32" s="606"/>
      <c r="BA32" s="606"/>
      <c r="BB32" s="606"/>
      <c r="BC32" s="606"/>
      <c r="BD32" s="606"/>
      <c r="BE32" s="606"/>
      <c r="BF32" s="607"/>
      <c r="BG32" s="679">
        <v>99.6</v>
      </c>
      <c r="BH32" s="621"/>
      <c r="BI32" s="621"/>
      <c r="BJ32" s="621"/>
      <c r="BK32" s="621"/>
      <c r="BL32" s="621"/>
      <c r="BM32" s="612">
        <v>99.1</v>
      </c>
      <c r="BN32" s="621"/>
      <c r="BO32" s="621"/>
      <c r="BP32" s="621"/>
      <c r="BQ32" s="644"/>
      <c r="BR32" s="679">
        <v>99.7</v>
      </c>
      <c r="BS32" s="621"/>
      <c r="BT32" s="621"/>
      <c r="BU32" s="621"/>
      <c r="BV32" s="621"/>
      <c r="BW32" s="621"/>
      <c r="BX32" s="612">
        <v>99.1</v>
      </c>
      <c r="BY32" s="621"/>
      <c r="BZ32" s="621"/>
      <c r="CA32" s="621"/>
      <c r="CB32" s="644"/>
      <c r="CD32" s="631"/>
      <c r="CE32" s="632"/>
      <c r="CF32" s="605" t="s">
        <v>305</v>
      </c>
      <c r="CG32" s="606"/>
      <c r="CH32" s="606"/>
      <c r="CI32" s="606"/>
      <c r="CJ32" s="606"/>
      <c r="CK32" s="606"/>
      <c r="CL32" s="606"/>
      <c r="CM32" s="606"/>
      <c r="CN32" s="606"/>
      <c r="CO32" s="606"/>
      <c r="CP32" s="606"/>
      <c r="CQ32" s="607"/>
      <c r="CR32" s="608">
        <v>1595</v>
      </c>
      <c r="CS32" s="609"/>
      <c r="CT32" s="609"/>
      <c r="CU32" s="609"/>
      <c r="CV32" s="609"/>
      <c r="CW32" s="609"/>
      <c r="CX32" s="609"/>
      <c r="CY32" s="610"/>
      <c r="CZ32" s="611">
        <v>0</v>
      </c>
      <c r="DA32" s="623"/>
      <c r="DB32" s="623"/>
      <c r="DC32" s="624"/>
      <c r="DD32" s="614">
        <v>1595</v>
      </c>
      <c r="DE32" s="609"/>
      <c r="DF32" s="609"/>
      <c r="DG32" s="609"/>
      <c r="DH32" s="609"/>
      <c r="DI32" s="609"/>
      <c r="DJ32" s="609"/>
      <c r="DK32" s="610"/>
      <c r="DL32" s="614">
        <v>1595</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15">
      <c r="B33" s="605" t="s">
        <v>306</v>
      </c>
      <c r="C33" s="606"/>
      <c r="D33" s="606"/>
      <c r="E33" s="606"/>
      <c r="F33" s="606"/>
      <c r="G33" s="606"/>
      <c r="H33" s="606"/>
      <c r="I33" s="606"/>
      <c r="J33" s="606"/>
      <c r="K33" s="606"/>
      <c r="L33" s="606"/>
      <c r="M33" s="606"/>
      <c r="N33" s="606"/>
      <c r="O33" s="606"/>
      <c r="P33" s="606"/>
      <c r="Q33" s="607"/>
      <c r="R33" s="608">
        <v>22899</v>
      </c>
      <c r="S33" s="609"/>
      <c r="T33" s="609"/>
      <c r="U33" s="609"/>
      <c r="V33" s="609"/>
      <c r="W33" s="609"/>
      <c r="X33" s="609"/>
      <c r="Y33" s="610"/>
      <c r="Z33" s="646">
        <v>0.1</v>
      </c>
      <c r="AA33" s="646"/>
      <c r="AB33" s="646"/>
      <c r="AC33" s="646"/>
      <c r="AD33" s="647">
        <v>13528</v>
      </c>
      <c r="AE33" s="647"/>
      <c r="AF33" s="647"/>
      <c r="AG33" s="647"/>
      <c r="AH33" s="647"/>
      <c r="AI33" s="647"/>
      <c r="AJ33" s="647"/>
      <c r="AK33" s="647"/>
      <c r="AL33" s="611">
        <v>0.1</v>
      </c>
      <c r="AM33" s="612"/>
      <c r="AN33" s="612"/>
      <c r="AO33" s="648"/>
      <c r="AP33" s="651"/>
      <c r="AQ33" s="652"/>
      <c r="AR33" s="652"/>
      <c r="AS33" s="652"/>
      <c r="AT33" s="678"/>
      <c r="AU33" s="201"/>
      <c r="AV33" s="201"/>
      <c r="AW33" s="201"/>
      <c r="AX33" s="589" t="s">
        <v>307</v>
      </c>
      <c r="AY33" s="590"/>
      <c r="AZ33" s="590"/>
      <c r="BA33" s="590"/>
      <c r="BB33" s="590"/>
      <c r="BC33" s="590"/>
      <c r="BD33" s="590"/>
      <c r="BE33" s="590"/>
      <c r="BF33" s="591"/>
      <c r="BG33" s="669">
        <v>99.8</v>
      </c>
      <c r="BH33" s="593"/>
      <c r="BI33" s="593"/>
      <c r="BJ33" s="593"/>
      <c r="BK33" s="593"/>
      <c r="BL33" s="593"/>
      <c r="BM33" s="639">
        <v>99.5</v>
      </c>
      <c r="BN33" s="593"/>
      <c r="BO33" s="593"/>
      <c r="BP33" s="593"/>
      <c r="BQ33" s="656"/>
      <c r="BR33" s="669">
        <v>99.9</v>
      </c>
      <c r="BS33" s="593"/>
      <c r="BT33" s="593"/>
      <c r="BU33" s="593"/>
      <c r="BV33" s="593"/>
      <c r="BW33" s="593"/>
      <c r="BX33" s="639">
        <v>99.5</v>
      </c>
      <c r="BY33" s="593"/>
      <c r="BZ33" s="593"/>
      <c r="CA33" s="593"/>
      <c r="CB33" s="656"/>
      <c r="CD33" s="605" t="s">
        <v>308</v>
      </c>
      <c r="CE33" s="606"/>
      <c r="CF33" s="606"/>
      <c r="CG33" s="606"/>
      <c r="CH33" s="606"/>
      <c r="CI33" s="606"/>
      <c r="CJ33" s="606"/>
      <c r="CK33" s="606"/>
      <c r="CL33" s="606"/>
      <c r="CM33" s="606"/>
      <c r="CN33" s="606"/>
      <c r="CO33" s="606"/>
      <c r="CP33" s="606"/>
      <c r="CQ33" s="607"/>
      <c r="CR33" s="608">
        <v>14499356</v>
      </c>
      <c r="CS33" s="621"/>
      <c r="CT33" s="621"/>
      <c r="CU33" s="621"/>
      <c r="CV33" s="621"/>
      <c r="CW33" s="621"/>
      <c r="CX33" s="621"/>
      <c r="CY33" s="622"/>
      <c r="CZ33" s="611">
        <v>33.9</v>
      </c>
      <c r="DA33" s="623"/>
      <c r="DB33" s="623"/>
      <c r="DC33" s="624"/>
      <c r="DD33" s="614">
        <v>10167624</v>
      </c>
      <c r="DE33" s="621"/>
      <c r="DF33" s="621"/>
      <c r="DG33" s="621"/>
      <c r="DH33" s="621"/>
      <c r="DI33" s="621"/>
      <c r="DJ33" s="621"/>
      <c r="DK33" s="622"/>
      <c r="DL33" s="614">
        <v>8354479</v>
      </c>
      <c r="DM33" s="621"/>
      <c r="DN33" s="621"/>
      <c r="DO33" s="621"/>
      <c r="DP33" s="621"/>
      <c r="DQ33" s="621"/>
      <c r="DR33" s="621"/>
      <c r="DS33" s="621"/>
      <c r="DT33" s="621"/>
      <c r="DU33" s="621"/>
      <c r="DV33" s="622"/>
      <c r="DW33" s="611">
        <v>39.799999999999997</v>
      </c>
      <c r="DX33" s="623"/>
      <c r="DY33" s="623"/>
      <c r="DZ33" s="623"/>
      <c r="EA33" s="623"/>
      <c r="EB33" s="623"/>
      <c r="EC33" s="635"/>
    </row>
    <row r="34" spans="2:133" ht="11.25" customHeight="1" x14ac:dyDescent="0.15">
      <c r="B34" s="605" t="s">
        <v>309</v>
      </c>
      <c r="C34" s="606"/>
      <c r="D34" s="606"/>
      <c r="E34" s="606"/>
      <c r="F34" s="606"/>
      <c r="G34" s="606"/>
      <c r="H34" s="606"/>
      <c r="I34" s="606"/>
      <c r="J34" s="606"/>
      <c r="K34" s="606"/>
      <c r="L34" s="606"/>
      <c r="M34" s="606"/>
      <c r="N34" s="606"/>
      <c r="O34" s="606"/>
      <c r="P34" s="606"/>
      <c r="Q34" s="607"/>
      <c r="R34" s="608">
        <v>103952</v>
      </c>
      <c r="S34" s="609"/>
      <c r="T34" s="609"/>
      <c r="U34" s="609"/>
      <c r="V34" s="609"/>
      <c r="W34" s="609"/>
      <c r="X34" s="609"/>
      <c r="Y34" s="610"/>
      <c r="Z34" s="646">
        <v>0.2</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310</v>
      </c>
      <c r="CE34" s="606"/>
      <c r="CF34" s="606"/>
      <c r="CG34" s="606"/>
      <c r="CH34" s="606"/>
      <c r="CI34" s="606"/>
      <c r="CJ34" s="606"/>
      <c r="CK34" s="606"/>
      <c r="CL34" s="606"/>
      <c r="CM34" s="606"/>
      <c r="CN34" s="606"/>
      <c r="CO34" s="606"/>
      <c r="CP34" s="606"/>
      <c r="CQ34" s="607"/>
      <c r="CR34" s="608">
        <v>7633409</v>
      </c>
      <c r="CS34" s="609"/>
      <c r="CT34" s="609"/>
      <c r="CU34" s="609"/>
      <c r="CV34" s="609"/>
      <c r="CW34" s="609"/>
      <c r="CX34" s="609"/>
      <c r="CY34" s="610"/>
      <c r="CZ34" s="611">
        <v>17.899999999999999</v>
      </c>
      <c r="DA34" s="623"/>
      <c r="DB34" s="623"/>
      <c r="DC34" s="624"/>
      <c r="DD34" s="614">
        <v>5420972</v>
      </c>
      <c r="DE34" s="609"/>
      <c r="DF34" s="609"/>
      <c r="DG34" s="609"/>
      <c r="DH34" s="609"/>
      <c r="DI34" s="609"/>
      <c r="DJ34" s="609"/>
      <c r="DK34" s="610"/>
      <c r="DL34" s="614">
        <v>5070113</v>
      </c>
      <c r="DM34" s="609"/>
      <c r="DN34" s="609"/>
      <c r="DO34" s="609"/>
      <c r="DP34" s="609"/>
      <c r="DQ34" s="609"/>
      <c r="DR34" s="609"/>
      <c r="DS34" s="609"/>
      <c r="DT34" s="609"/>
      <c r="DU34" s="609"/>
      <c r="DV34" s="610"/>
      <c r="DW34" s="611">
        <v>24.2</v>
      </c>
      <c r="DX34" s="623"/>
      <c r="DY34" s="623"/>
      <c r="DZ34" s="623"/>
      <c r="EA34" s="623"/>
      <c r="EB34" s="623"/>
      <c r="EC34" s="635"/>
    </row>
    <row r="35" spans="2:133" ht="11.25" customHeight="1" x14ac:dyDescent="0.15">
      <c r="B35" s="605" t="s">
        <v>311</v>
      </c>
      <c r="C35" s="606"/>
      <c r="D35" s="606"/>
      <c r="E35" s="606"/>
      <c r="F35" s="606"/>
      <c r="G35" s="606"/>
      <c r="H35" s="606"/>
      <c r="I35" s="606"/>
      <c r="J35" s="606"/>
      <c r="K35" s="606"/>
      <c r="L35" s="606"/>
      <c r="M35" s="606"/>
      <c r="N35" s="606"/>
      <c r="O35" s="606"/>
      <c r="P35" s="606"/>
      <c r="Q35" s="607"/>
      <c r="R35" s="608">
        <v>400285</v>
      </c>
      <c r="S35" s="609"/>
      <c r="T35" s="609"/>
      <c r="U35" s="609"/>
      <c r="V35" s="609"/>
      <c r="W35" s="609"/>
      <c r="X35" s="609"/>
      <c r="Y35" s="610"/>
      <c r="Z35" s="646">
        <v>0.9</v>
      </c>
      <c r="AA35" s="646"/>
      <c r="AB35" s="646"/>
      <c r="AC35" s="646"/>
      <c r="AD35" s="647" t="s">
        <v>122</v>
      </c>
      <c r="AE35" s="647"/>
      <c r="AF35" s="647"/>
      <c r="AG35" s="647"/>
      <c r="AH35" s="647"/>
      <c r="AI35" s="647"/>
      <c r="AJ35" s="647"/>
      <c r="AK35" s="647"/>
      <c r="AL35" s="611" t="s">
        <v>122</v>
      </c>
      <c r="AM35" s="612"/>
      <c r="AN35" s="612"/>
      <c r="AO35" s="648"/>
      <c r="AP35" s="206"/>
      <c r="AQ35" s="666" t="s">
        <v>312</v>
      </c>
      <c r="AR35" s="667"/>
      <c r="AS35" s="667"/>
      <c r="AT35" s="667"/>
      <c r="AU35" s="667"/>
      <c r="AV35" s="667"/>
      <c r="AW35" s="667"/>
      <c r="AX35" s="667"/>
      <c r="AY35" s="667"/>
      <c r="AZ35" s="667"/>
      <c r="BA35" s="667"/>
      <c r="BB35" s="667"/>
      <c r="BC35" s="667"/>
      <c r="BD35" s="667"/>
      <c r="BE35" s="667"/>
      <c r="BF35" s="668"/>
      <c r="BG35" s="666" t="s">
        <v>313</v>
      </c>
      <c r="BH35" s="667"/>
      <c r="BI35" s="667"/>
      <c r="BJ35" s="667"/>
      <c r="BK35" s="667"/>
      <c r="BL35" s="667"/>
      <c r="BM35" s="667"/>
      <c r="BN35" s="667"/>
      <c r="BO35" s="667"/>
      <c r="BP35" s="667"/>
      <c r="BQ35" s="667"/>
      <c r="BR35" s="667"/>
      <c r="BS35" s="667"/>
      <c r="BT35" s="667"/>
      <c r="BU35" s="667"/>
      <c r="BV35" s="667"/>
      <c r="BW35" s="667"/>
      <c r="BX35" s="667"/>
      <c r="BY35" s="667"/>
      <c r="BZ35" s="667"/>
      <c r="CA35" s="667"/>
      <c r="CB35" s="668"/>
      <c r="CD35" s="605" t="s">
        <v>314</v>
      </c>
      <c r="CE35" s="606"/>
      <c r="CF35" s="606"/>
      <c r="CG35" s="606"/>
      <c r="CH35" s="606"/>
      <c r="CI35" s="606"/>
      <c r="CJ35" s="606"/>
      <c r="CK35" s="606"/>
      <c r="CL35" s="606"/>
      <c r="CM35" s="606"/>
      <c r="CN35" s="606"/>
      <c r="CO35" s="606"/>
      <c r="CP35" s="606"/>
      <c r="CQ35" s="607"/>
      <c r="CR35" s="608">
        <v>171445</v>
      </c>
      <c r="CS35" s="621"/>
      <c r="CT35" s="621"/>
      <c r="CU35" s="621"/>
      <c r="CV35" s="621"/>
      <c r="CW35" s="621"/>
      <c r="CX35" s="621"/>
      <c r="CY35" s="622"/>
      <c r="CZ35" s="611">
        <v>0.4</v>
      </c>
      <c r="DA35" s="623"/>
      <c r="DB35" s="623"/>
      <c r="DC35" s="624"/>
      <c r="DD35" s="614">
        <v>171445</v>
      </c>
      <c r="DE35" s="621"/>
      <c r="DF35" s="621"/>
      <c r="DG35" s="621"/>
      <c r="DH35" s="621"/>
      <c r="DI35" s="621"/>
      <c r="DJ35" s="621"/>
      <c r="DK35" s="622"/>
      <c r="DL35" s="614">
        <v>171445</v>
      </c>
      <c r="DM35" s="621"/>
      <c r="DN35" s="621"/>
      <c r="DO35" s="621"/>
      <c r="DP35" s="621"/>
      <c r="DQ35" s="621"/>
      <c r="DR35" s="621"/>
      <c r="DS35" s="621"/>
      <c r="DT35" s="621"/>
      <c r="DU35" s="621"/>
      <c r="DV35" s="622"/>
      <c r="DW35" s="611">
        <v>0.8</v>
      </c>
      <c r="DX35" s="623"/>
      <c r="DY35" s="623"/>
      <c r="DZ35" s="623"/>
      <c r="EA35" s="623"/>
      <c r="EB35" s="623"/>
      <c r="EC35" s="635"/>
    </row>
    <row r="36" spans="2:133" ht="11.25" customHeight="1" x14ac:dyDescent="0.15">
      <c r="B36" s="605" t="s">
        <v>315</v>
      </c>
      <c r="C36" s="606"/>
      <c r="D36" s="606"/>
      <c r="E36" s="606"/>
      <c r="F36" s="606"/>
      <c r="G36" s="606"/>
      <c r="H36" s="606"/>
      <c r="I36" s="606"/>
      <c r="J36" s="606"/>
      <c r="K36" s="606"/>
      <c r="L36" s="606"/>
      <c r="M36" s="606"/>
      <c r="N36" s="606"/>
      <c r="O36" s="606"/>
      <c r="P36" s="606"/>
      <c r="Q36" s="607"/>
      <c r="R36" s="608">
        <v>828247</v>
      </c>
      <c r="S36" s="609"/>
      <c r="T36" s="609"/>
      <c r="U36" s="609"/>
      <c r="V36" s="609"/>
      <c r="W36" s="609"/>
      <c r="X36" s="609"/>
      <c r="Y36" s="610"/>
      <c r="Z36" s="646">
        <v>1.9</v>
      </c>
      <c r="AA36" s="646"/>
      <c r="AB36" s="646"/>
      <c r="AC36" s="646"/>
      <c r="AD36" s="647" t="s">
        <v>122</v>
      </c>
      <c r="AE36" s="647"/>
      <c r="AF36" s="647"/>
      <c r="AG36" s="647"/>
      <c r="AH36" s="647"/>
      <c r="AI36" s="647"/>
      <c r="AJ36" s="647"/>
      <c r="AK36" s="647"/>
      <c r="AL36" s="611" t="s">
        <v>122</v>
      </c>
      <c r="AM36" s="612"/>
      <c r="AN36" s="612"/>
      <c r="AO36" s="648"/>
      <c r="AP36" s="206"/>
      <c r="AQ36" s="657" t="s">
        <v>316</v>
      </c>
      <c r="AR36" s="658"/>
      <c r="AS36" s="658"/>
      <c r="AT36" s="658"/>
      <c r="AU36" s="658"/>
      <c r="AV36" s="658"/>
      <c r="AW36" s="658"/>
      <c r="AX36" s="658"/>
      <c r="AY36" s="659"/>
      <c r="AZ36" s="660">
        <v>3776810</v>
      </c>
      <c r="BA36" s="661"/>
      <c r="BB36" s="661"/>
      <c r="BC36" s="661"/>
      <c r="BD36" s="661"/>
      <c r="BE36" s="661"/>
      <c r="BF36" s="662"/>
      <c r="BG36" s="663" t="s">
        <v>317</v>
      </c>
      <c r="BH36" s="664"/>
      <c r="BI36" s="664"/>
      <c r="BJ36" s="664"/>
      <c r="BK36" s="664"/>
      <c r="BL36" s="664"/>
      <c r="BM36" s="664"/>
      <c r="BN36" s="664"/>
      <c r="BO36" s="664"/>
      <c r="BP36" s="664"/>
      <c r="BQ36" s="664"/>
      <c r="BR36" s="664"/>
      <c r="BS36" s="664"/>
      <c r="BT36" s="664"/>
      <c r="BU36" s="665"/>
      <c r="BV36" s="660" t="s">
        <v>122</v>
      </c>
      <c r="BW36" s="661"/>
      <c r="BX36" s="661"/>
      <c r="BY36" s="661"/>
      <c r="BZ36" s="661"/>
      <c r="CA36" s="661"/>
      <c r="CB36" s="662"/>
      <c r="CD36" s="605" t="s">
        <v>318</v>
      </c>
      <c r="CE36" s="606"/>
      <c r="CF36" s="606"/>
      <c r="CG36" s="606"/>
      <c r="CH36" s="606"/>
      <c r="CI36" s="606"/>
      <c r="CJ36" s="606"/>
      <c r="CK36" s="606"/>
      <c r="CL36" s="606"/>
      <c r="CM36" s="606"/>
      <c r="CN36" s="606"/>
      <c r="CO36" s="606"/>
      <c r="CP36" s="606"/>
      <c r="CQ36" s="607"/>
      <c r="CR36" s="608">
        <v>3622238</v>
      </c>
      <c r="CS36" s="609"/>
      <c r="CT36" s="609"/>
      <c r="CU36" s="609"/>
      <c r="CV36" s="609"/>
      <c r="CW36" s="609"/>
      <c r="CX36" s="609"/>
      <c r="CY36" s="610"/>
      <c r="CZ36" s="611">
        <v>8.5</v>
      </c>
      <c r="DA36" s="623"/>
      <c r="DB36" s="623"/>
      <c r="DC36" s="624"/>
      <c r="DD36" s="614">
        <v>1991836</v>
      </c>
      <c r="DE36" s="609"/>
      <c r="DF36" s="609"/>
      <c r="DG36" s="609"/>
      <c r="DH36" s="609"/>
      <c r="DI36" s="609"/>
      <c r="DJ36" s="609"/>
      <c r="DK36" s="610"/>
      <c r="DL36" s="614">
        <v>1262438</v>
      </c>
      <c r="DM36" s="609"/>
      <c r="DN36" s="609"/>
      <c r="DO36" s="609"/>
      <c r="DP36" s="609"/>
      <c r="DQ36" s="609"/>
      <c r="DR36" s="609"/>
      <c r="DS36" s="609"/>
      <c r="DT36" s="609"/>
      <c r="DU36" s="609"/>
      <c r="DV36" s="610"/>
      <c r="DW36" s="611">
        <v>6</v>
      </c>
      <c r="DX36" s="623"/>
      <c r="DY36" s="623"/>
      <c r="DZ36" s="623"/>
      <c r="EA36" s="623"/>
      <c r="EB36" s="623"/>
      <c r="EC36" s="635"/>
    </row>
    <row r="37" spans="2:133" ht="11.25" customHeight="1" x14ac:dyDescent="0.15">
      <c r="B37" s="605" t="s">
        <v>319</v>
      </c>
      <c r="C37" s="606"/>
      <c r="D37" s="606"/>
      <c r="E37" s="606"/>
      <c r="F37" s="606"/>
      <c r="G37" s="606"/>
      <c r="H37" s="606"/>
      <c r="I37" s="606"/>
      <c r="J37" s="606"/>
      <c r="K37" s="606"/>
      <c r="L37" s="606"/>
      <c r="M37" s="606"/>
      <c r="N37" s="606"/>
      <c r="O37" s="606"/>
      <c r="P37" s="606"/>
      <c r="Q37" s="607"/>
      <c r="R37" s="608">
        <v>1001830</v>
      </c>
      <c r="S37" s="609"/>
      <c r="T37" s="609"/>
      <c r="U37" s="609"/>
      <c r="V37" s="609"/>
      <c r="W37" s="609"/>
      <c r="X37" s="609"/>
      <c r="Y37" s="610"/>
      <c r="Z37" s="646">
        <v>2.2999999999999998</v>
      </c>
      <c r="AA37" s="646"/>
      <c r="AB37" s="646"/>
      <c r="AC37" s="646"/>
      <c r="AD37" s="647">
        <v>815</v>
      </c>
      <c r="AE37" s="647"/>
      <c r="AF37" s="647"/>
      <c r="AG37" s="647"/>
      <c r="AH37" s="647"/>
      <c r="AI37" s="647"/>
      <c r="AJ37" s="647"/>
      <c r="AK37" s="647"/>
      <c r="AL37" s="611">
        <v>0</v>
      </c>
      <c r="AM37" s="612"/>
      <c r="AN37" s="612"/>
      <c r="AO37" s="648"/>
      <c r="AQ37" s="641" t="s">
        <v>320</v>
      </c>
      <c r="AR37" s="642"/>
      <c r="AS37" s="642"/>
      <c r="AT37" s="642"/>
      <c r="AU37" s="642"/>
      <c r="AV37" s="642"/>
      <c r="AW37" s="642"/>
      <c r="AX37" s="642"/>
      <c r="AY37" s="643"/>
      <c r="AZ37" s="608">
        <v>721685</v>
      </c>
      <c r="BA37" s="609"/>
      <c r="BB37" s="609"/>
      <c r="BC37" s="609"/>
      <c r="BD37" s="621"/>
      <c r="BE37" s="621"/>
      <c r="BF37" s="644"/>
      <c r="BG37" s="605" t="s">
        <v>321</v>
      </c>
      <c r="BH37" s="606"/>
      <c r="BI37" s="606"/>
      <c r="BJ37" s="606"/>
      <c r="BK37" s="606"/>
      <c r="BL37" s="606"/>
      <c r="BM37" s="606"/>
      <c r="BN37" s="606"/>
      <c r="BO37" s="606"/>
      <c r="BP37" s="606"/>
      <c r="BQ37" s="606"/>
      <c r="BR37" s="606"/>
      <c r="BS37" s="606"/>
      <c r="BT37" s="606"/>
      <c r="BU37" s="607"/>
      <c r="BV37" s="608">
        <v>-561858</v>
      </c>
      <c r="BW37" s="609"/>
      <c r="BX37" s="609"/>
      <c r="BY37" s="609"/>
      <c r="BZ37" s="609"/>
      <c r="CA37" s="609"/>
      <c r="CB37" s="645"/>
      <c r="CD37" s="605" t="s">
        <v>322</v>
      </c>
      <c r="CE37" s="606"/>
      <c r="CF37" s="606"/>
      <c r="CG37" s="606"/>
      <c r="CH37" s="606"/>
      <c r="CI37" s="606"/>
      <c r="CJ37" s="606"/>
      <c r="CK37" s="606"/>
      <c r="CL37" s="606"/>
      <c r="CM37" s="606"/>
      <c r="CN37" s="606"/>
      <c r="CO37" s="606"/>
      <c r="CP37" s="606"/>
      <c r="CQ37" s="607"/>
      <c r="CR37" s="608">
        <v>741385</v>
      </c>
      <c r="CS37" s="621"/>
      <c r="CT37" s="621"/>
      <c r="CU37" s="621"/>
      <c r="CV37" s="621"/>
      <c r="CW37" s="621"/>
      <c r="CX37" s="621"/>
      <c r="CY37" s="622"/>
      <c r="CZ37" s="611">
        <v>1.7</v>
      </c>
      <c r="DA37" s="623"/>
      <c r="DB37" s="623"/>
      <c r="DC37" s="624"/>
      <c r="DD37" s="614">
        <v>313056</v>
      </c>
      <c r="DE37" s="621"/>
      <c r="DF37" s="621"/>
      <c r="DG37" s="621"/>
      <c r="DH37" s="621"/>
      <c r="DI37" s="621"/>
      <c r="DJ37" s="621"/>
      <c r="DK37" s="622"/>
      <c r="DL37" s="614">
        <v>284423</v>
      </c>
      <c r="DM37" s="621"/>
      <c r="DN37" s="621"/>
      <c r="DO37" s="621"/>
      <c r="DP37" s="621"/>
      <c r="DQ37" s="621"/>
      <c r="DR37" s="621"/>
      <c r="DS37" s="621"/>
      <c r="DT37" s="621"/>
      <c r="DU37" s="621"/>
      <c r="DV37" s="622"/>
      <c r="DW37" s="611">
        <v>1.4</v>
      </c>
      <c r="DX37" s="623"/>
      <c r="DY37" s="623"/>
      <c r="DZ37" s="623"/>
      <c r="EA37" s="623"/>
      <c r="EB37" s="623"/>
      <c r="EC37" s="635"/>
    </row>
    <row r="38" spans="2:133" ht="11.25" customHeight="1" x14ac:dyDescent="0.15">
      <c r="B38" s="605" t="s">
        <v>323</v>
      </c>
      <c r="C38" s="606"/>
      <c r="D38" s="606"/>
      <c r="E38" s="606"/>
      <c r="F38" s="606"/>
      <c r="G38" s="606"/>
      <c r="H38" s="606"/>
      <c r="I38" s="606"/>
      <c r="J38" s="606"/>
      <c r="K38" s="606"/>
      <c r="L38" s="606"/>
      <c r="M38" s="606"/>
      <c r="N38" s="606"/>
      <c r="O38" s="606"/>
      <c r="P38" s="606"/>
      <c r="Q38" s="607"/>
      <c r="R38" s="608">
        <v>1595904</v>
      </c>
      <c r="S38" s="609"/>
      <c r="T38" s="609"/>
      <c r="U38" s="609"/>
      <c r="V38" s="609"/>
      <c r="W38" s="609"/>
      <c r="X38" s="609"/>
      <c r="Y38" s="610"/>
      <c r="Z38" s="646">
        <v>3.6</v>
      </c>
      <c r="AA38" s="646"/>
      <c r="AB38" s="646"/>
      <c r="AC38" s="646"/>
      <c r="AD38" s="647" t="s">
        <v>122</v>
      </c>
      <c r="AE38" s="647"/>
      <c r="AF38" s="647"/>
      <c r="AG38" s="647"/>
      <c r="AH38" s="647"/>
      <c r="AI38" s="647"/>
      <c r="AJ38" s="647"/>
      <c r="AK38" s="647"/>
      <c r="AL38" s="611" t="s">
        <v>122</v>
      </c>
      <c r="AM38" s="612"/>
      <c r="AN38" s="612"/>
      <c r="AO38" s="648"/>
      <c r="AQ38" s="641" t="s">
        <v>324</v>
      </c>
      <c r="AR38" s="642"/>
      <c r="AS38" s="642"/>
      <c r="AT38" s="642"/>
      <c r="AU38" s="642"/>
      <c r="AV38" s="642"/>
      <c r="AW38" s="642"/>
      <c r="AX38" s="642"/>
      <c r="AY38" s="643"/>
      <c r="AZ38" s="608">
        <v>179864</v>
      </c>
      <c r="BA38" s="609"/>
      <c r="BB38" s="609"/>
      <c r="BC38" s="609"/>
      <c r="BD38" s="621"/>
      <c r="BE38" s="621"/>
      <c r="BF38" s="644"/>
      <c r="BG38" s="605" t="s">
        <v>325</v>
      </c>
      <c r="BH38" s="606"/>
      <c r="BI38" s="606"/>
      <c r="BJ38" s="606"/>
      <c r="BK38" s="606"/>
      <c r="BL38" s="606"/>
      <c r="BM38" s="606"/>
      <c r="BN38" s="606"/>
      <c r="BO38" s="606"/>
      <c r="BP38" s="606"/>
      <c r="BQ38" s="606"/>
      <c r="BR38" s="606"/>
      <c r="BS38" s="606"/>
      <c r="BT38" s="606"/>
      <c r="BU38" s="607"/>
      <c r="BV38" s="608">
        <v>10037</v>
      </c>
      <c r="BW38" s="609"/>
      <c r="BX38" s="609"/>
      <c r="BY38" s="609"/>
      <c r="BZ38" s="609"/>
      <c r="CA38" s="609"/>
      <c r="CB38" s="645"/>
      <c r="CD38" s="605" t="s">
        <v>326</v>
      </c>
      <c r="CE38" s="606"/>
      <c r="CF38" s="606"/>
      <c r="CG38" s="606"/>
      <c r="CH38" s="606"/>
      <c r="CI38" s="606"/>
      <c r="CJ38" s="606"/>
      <c r="CK38" s="606"/>
      <c r="CL38" s="606"/>
      <c r="CM38" s="606"/>
      <c r="CN38" s="606"/>
      <c r="CO38" s="606"/>
      <c r="CP38" s="606"/>
      <c r="CQ38" s="607"/>
      <c r="CR38" s="608">
        <v>2875261</v>
      </c>
      <c r="CS38" s="609"/>
      <c r="CT38" s="609"/>
      <c r="CU38" s="609"/>
      <c r="CV38" s="609"/>
      <c r="CW38" s="609"/>
      <c r="CX38" s="609"/>
      <c r="CY38" s="610"/>
      <c r="CZ38" s="611">
        <v>6.7</v>
      </c>
      <c r="DA38" s="623"/>
      <c r="DB38" s="623"/>
      <c r="DC38" s="624"/>
      <c r="DD38" s="614">
        <v>2481514</v>
      </c>
      <c r="DE38" s="609"/>
      <c r="DF38" s="609"/>
      <c r="DG38" s="609"/>
      <c r="DH38" s="609"/>
      <c r="DI38" s="609"/>
      <c r="DJ38" s="609"/>
      <c r="DK38" s="610"/>
      <c r="DL38" s="614">
        <v>1850483</v>
      </c>
      <c r="DM38" s="609"/>
      <c r="DN38" s="609"/>
      <c r="DO38" s="609"/>
      <c r="DP38" s="609"/>
      <c r="DQ38" s="609"/>
      <c r="DR38" s="609"/>
      <c r="DS38" s="609"/>
      <c r="DT38" s="609"/>
      <c r="DU38" s="609"/>
      <c r="DV38" s="610"/>
      <c r="DW38" s="611">
        <v>8.8000000000000007</v>
      </c>
      <c r="DX38" s="623"/>
      <c r="DY38" s="623"/>
      <c r="DZ38" s="623"/>
      <c r="EA38" s="623"/>
      <c r="EB38" s="623"/>
      <c r="EC38" s="635"/>
    </row>
    <row r="39" spans="2:133" ht="11.25" customHeight="1" x14ac:dyDescent="0.15">
      <c r="B39" s="605" t="s">
        <v>327</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328</v>
      </c>
      <c r="AR39" s="642"/>
      <c r="AS39" s="642"/>
      <c r="AT39" s="642"/>
      <c r="AU39" s="642"/>
      <c r="AV39" s="642"/>
      <c r="AW39" s="642"/>
      <c r="AX39" s="642"/>
      <c r="AY39" s="643"/>
      <c r="AZ39" s="608" t="s">
        <v>122</v>
      </c>
      <c r="BA39" s="609"/>
      <c r="BB39" s="609"/>
      <c r="BC39" s="609"/>
      <c r="BD39" s="621"/>
      <c r="BE39" s="621"/>
      <c r="BF39" s="644"/>
      <c r="BG39" s="605" t="s">
        <v>329</v>
      </c>
      <c r="BH39" s="606"/>
      <c r="BI39" s="606"/>
      <c r="BJ39" s="606"/>
      <c r="BK39" s="606"/>
      <c r="BL39" s="606"/>
      <c r="BM39" s="606"/>
      <c r="BN39" s="606"/>
      <c r="BO39" s="606"/>
      <c r="BP39" s="606"/>
      <c r="BQ39" s="606"/>
      <c r="BR39" s="606"/>
      <c r="BS39" s="606"/>
      <c r="BT39" s="606"/>
      <c r="BU39" s="607"/>
      <c r="BV39" s="608">
        <v>14452</v>
      </c>
      <c r="BW39" s="609"/>
      <c r="BX39" s="609"/>
      <c r="BY39" s="609"/>
      <c r="BZ39" s="609"/>
      <c r="CA39" s="609"/>
      <c r="CB39" s="645"/>
      <c r="CD39" s="605" t="s">
        <v>330</v>
      </c>
      <c r="CE39" s="606"/>
      <c r="CF39" s="606"/>
      <c r="CG39" s="606"/>
      <c r="CH39" s="606"/>
      <c r="CI39" s="606"/>
      <c r="CJ39" s="606"/>
      <c r="CK39" s="606"/>
      <c r="CL39" s="606"/>
      <c r="CM39" s="606"/>
      <c r="CN39" s="606"/>
      <c r="CO39" s="606"/>
      <c r="CP39" s="606"/>
      <c r="CQ39" s="607"/>
      <c r="CR39" s="608">
        <v>197003</v>
      </c>
      <c r="CS39" s="621"/>
      <c r="CT39" s="621"/>
      <c r="CU39" s="621"/>
      <c r="CV39" s="621"/>
      <c r="CW39" s="621"/>
      <c r="CX39" s="621"/>
      <c r="CY39" s="622"/>
      <c r="CZ39" s="611">
        <v>0.5</v>
      </c>
      <c r="DA39" s="623"/>
      <c r="DB39" s="623"/>
      <c r="DC39" s="624"/>
      <c r="DD39" s="614">
        <v>101857</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15">
      <c r="B40" s="605" t="s">
        <v>331</v>
      </c>
      <c r="C40" s="606"/>
      <c r="D40" s="606"/>
      <c r="E40" s="606"/>
      <c r="F40" s="606"/>
      <c r="G40" s="606"/>
      <c r="H40" s="606"/>
      <c r="I40" s="606"/>
      <c r="J40" s="606"/>
      <c r="K40" s="606"/>
      <c r="L40" s="606"/>
      <c r="M40" s="606"/>
      <c r="N40" s="606"/>
      <c r="O40" s="606"/>
      <c r="P40" s="606"/>
      <c r="Q40" s="607"/>
      <c r="R40" s="608">
        <v>25904</v>
      </c>
      <c r="S40" s="609"/>
      <c r="T40" s="609"/>
      <c r="U40" s="609"/>
      <c r="V40" s="609"/>
      <c r="W40" s="609"/>
      <c r="X40" s="609"/>
      <c r="Y40" s="610"/>
      <c r="Z40" s="646">
        <v>0.1</v>
      </c>
      <c r="AA40" s="646"/>
      <c r="AB40" s="646"/>
      <c r="AC40" s="646"/>
      <c r="AD40" s="647" t="s">
        <v>122</v>
      </c>
      <c r="AE40" s="647"/>
      <c r="AF40" s="647"/>
      <c r="AG40" s="647"/>
      <c r="AH40" s="647"/>
      <c r="AI40" s="647"/>
      <c r="AJ40" s="647"/>
      <c r="AK40" s="647"/>
      <c r="AL40" s="611" t="s">
        <v>122</v>
      </c>
      <c r="AM40" s="612"/>
      <c r="AN40" s="612"/>
      <c r="AO40" s="648"/>
      <c r="AQ40" s="641" t="s">
        <v>332</v>
      </c>
      <c r="AR40" s="642"/>
      <c r="AS40" s="642"/>
      <c r="AT40" s="642"/>
      <c r="AU40" s="642"/>
      <c r="AV40" s="642"/>
      <c r="AW40" s="642"/>
      <c r="AX40" s="642"/>
      <c r="AY40" s="643"/>
      <c r="AZ40" s="608" t="s">
        <v>122</v>
      </c>
      <c r="BA40" s="609"/>
      <c r="BB40" s="609"/>
      <c r="BC40" s="609"/>
      <c r="BD40" s="621"/>
      <c r="BE40" s="621"/>
      <c r="BF40" s="644"/>
      <c r="BG40" s="649" t="s">
        <v>333</v>
      </c>
      <c r="BH40" s="650"/>
      <c r="BI40" s="650"/>
      <c r="BJ40" s="650"/>
      <c r="BK40" s="650"/>
      <c r="BL40" s="202"/>
      <c r="BM40" s="606" t="s">
        <v>334</v>
      </c>
      <c r="BN40" s="606"/>
      <c r="BO40" s="606"/>
      <c r="BP40" s="606"/>
      <c r="BQ40" s="606"/>
      <c r="BR40" s="606"/>
      <c r="BS40" s="606"/>
      <c r="BT40" s="606"/>
      <c r="BU40" s="607"/>
      <c r="BV40" s="608">
        <v>113</v>
      </c>
      <c r="BW40" s="609"/>
      <c r="BX40" s="609"/>
      <c r="BY40" s="609"/>
      <c r="BZ40" s="609"/>
      <c r="CA40" s="609"/>
      <c r="CB40" s="645"/>
      <c r="CD40" s="605" t="s">
        <v>335</v>
      </c>
      <c r="CE40" s="606"/>
      <c r="CF40" s="606"/>
      <c r="CG40" s="606"/>
      <c r="CH40" s="606"/>
      <c r="CI40" s="606"/>
      <c r="CJ40" s="606"/>
      <c r="CK40" s="606"/>
      <c r="CL40" s="606"/>
      <c r="CM40" s="606"/>
      <c r="CN40" s="606"/>
      <c r="CO40" s="606"/>
      <c r="CP40" s="606"/>
      <c r="CQ40" s="607"/>
      <c r="CR40" s="608" t="s">
        <v>122</v>
      </c>
      <c r="CS40" s="609"/>
      <c r="CT40" s="609"/>
      <c r="CU40" s="609"/>
      <c r="CV40" s="609"/>
      <c r="CW40" s="609"/>
      <c r="CX40" s="609"/>
      <c r="CY40" s="610"/>
      <c r="CZ40" s="611" t="s">
        <v>122</v>
      </c>
      <c r="DA40" s="623"/>
      <c r="DB40" s="623"/>
      <c r="DC40" s="624"/>
      <c r="DD40" s="614" t="s">
        <v>122</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15">
      <c r="B41" s="589" t="s">
        <v>336</v>
      </c>
      <c r="C41" s="590"/>
      <c r="D41" s="590"/>
      <c r="E41" s="590"/>
      <c r="F41" s="590"/>
      <c r="G41" s="590"/>
      <c r="H41" s="590"/>
      <c r="I41" s="590"/>
      <c r="J41" s="590"/>
      <c r="K41" s="590"/>
      <c r="L41" s="590"/>
      <c r="M41" s="590"/>
      <c r="N41" s="590"/>
      <c r="O41" s="590"/>
      <c r="P41" s="590"/>
      <c r="Q41" s="591"/>
      <c r="R41" s="592">
        <v>43786697</v>
      </c>
      <c r="S41" s="633"/>
      <c r="T41" s="633"/>
      <c r="U41" s="633"/>
      <c r="V41" s="633"/>
      <c r="W41" s="633"/>
      <c r="X41" s="633"/>
      <c r="Y41" s="636"/>
      <c r="Z41" s="637">
        <v>100</v>
      </c>
      <c r="AA41" s="637"/>
      <c r="AB41" s="637"/>
      <c r="AC41" s="637"/>
      <c r="AD41" s="638">
        <v>20941475</v>
      </c>
      <c r="AE41" s="638"/>
      <c r="AF41" s="638"/>
      <c r="AG41" s="638"/>
      <c r="AH41" s="638"/>
      <c r="AI41" s="638"/>
      <c r="AJ41" s="638"/>
      <c r="AK41" s="638"/>
      <c r="AL41" s="595">
        <v>100</v>
      </c>
      <c r="AM41" s="639"/>
      <c r="AN41" s="639"/>
      <c r="AO41" s="640"/>
      <c r="AQ41" s="641" t="s">
        <v>337</v>
      </c>
      <c r="AR41" s="642"/>
      <c r="AS41" s="642"/>
      <c r="AT41" s="642"/>
      <c r="AU41" s="642"/>
      <c r="AV41" s="642"/>
      <c r="AW41" s="642"/>
      <c r="AX41" s="642"/>
      <c r="AY41" s="643"/>
      <c r="AZ41" s="608">
        <v>961674</v>
      </c>
      <c r="BA41" s="609"/>
      <c r="BB41" s="609"/>
      <c r="BC41" s="609"/>
      <c r="BD41" s="621"/>
      <c r="BE41" s="621"/>
      <c r="BF41" s="644"/>
      <c r="BG41" s="649"/>
      <c r="BH41" s="650"/>
      <c r="BI41" s="650"/>
      <c r="BJ41" s="650"/>
      <c r="BK41" s="650"/>
      <c r="BL41" s="202"/>
      <c r="BM41" s="606" t="s">
        <v>338</v>
      </c>
      <c r="BN41" s="606"/>
      <c r="BO41" s="606"/>
      <c r="BP41" s="606"/>
      <c r="BQ41" s="606"/>
      <c r="BR41" s="606"/>
      <c r="BS41" s="606"/>
      <c r="BT41" s="606"/>
      <c r="BU41" s="607"/>
      <c r="BV41" s="608">
        <v>2</v>
      </c>
      <c r="BW41" s="609"/>
      <c r="BX41" s="609"/>
      <c r="BY41" s="609"/>
      <c r="BZ41" s="609"/>
      <c r="CA41" s="609"/>
      <c r="CB41" s="645"/>
      <c r="CD41" s="605" t="s">
        <v>339</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340</v>
      </c>
      <c r="AR42" s="654"/>
      <c r="AS42" s="654"/>
      <c r="AT42" s="654"/>
      <c r="AU42" s="654"/>
      <c r="AV42" s="654"/>
      <c r="AW42" s="654"/>
      <c r="AX42" s="654"/>
      <c r="AY42" s="655"/>
      <c r="AZ42" s="592">
        <v>1913587</v>
      </c>
      <c r="BA42" s="633"/>
      <c r="BB42" s="633"/>
      <c r="BC42" s="633"/>
      <c r="BD42" s="593"/>
      <c r="BE42" s="593"/>
      <c r="BF42" s="656"/>
      <c r="BG42" s="651"/>
      <c r="BH42" s="652"/>
      <c r="BI42" s="652"/>
      <c r="BJ42" s="652"/>
      <c r="BK42" s="652"/>
      <c r="BL42" s="203"/>
      <c r="BM42" s="590" t="s">
        <v>341</v>
      </c>
      <c r="BN42" s="590"/>
      <c r="BO42" s="590"/>
      <c r="BP42" s="590"/>
      <c r="BQ42" s="590"/>
      <c r="BR42" s="590"/>
      <c r="BS42" s="590"/>
      <c r="BT42" s="590"/>
      <c r="BU42" s="591"/>
      <c r="BV42" s="592">
        <v>340</v>
      </c>
      <c r="BW42" s="633"/>
      <c r="BX42" s="633"/>
      <c r="BY42" s="633"/>
      <c r="BZ42" s="633"/>
      <c r="CA42" s="633"/>
      <c r="CB42" s="634"/>
      <c r="CD42" s="605" t="s">
        <v>342</v>
      </c>
      <c r="CE42" s="606"/>
      <c r="CF42" s="606"/>
      <c r="CG42" s="606"/>
      <c r="CH42" s="606"/>
      <c r="CI42" s="606"/>
      <c r="CJ42" s="606"/>
      <c r="CK42" s="606"/>
      <c r="CL42" s="606"/>
      <c r="CM42" s="606"/>
      <c r="CN42" s="606"/>
      <c r="CO42" s="606"/>
      <c r="CP42" s="606"/>
      <c r="CQ42" s="607"/>
      <c r="CR42" s="608">
        <v>6542554</v>
      </c>
      <c r="CS42" s="621"/>
      <c r="CT42" s="621"/>
      <c r="CU42" s="621"/>
      <c r="CV42" s="621"/>
      <c r="CW42" s="621"/>
      <c r="CX42" s="621"/>
      <c r="CY42" s="622"/>
      <c r="CZ42" s="611">
        <v>15.3</v>
      </c>
      <c r="DA42" s="623"/>
      <c r="DB42" s="623"/>
      <c r="DC42" s="624"/>
      <c r="DD42" s="614">
        <v>2196344</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196" t="s">
        <v>343</v>
      </c>
      <c r="CD43" s="605" t="s">
        <v>344</v>
      </c>
      <c r="CE43" s="606"/>
      <c r="CF43" s="606"/>
      <c r="CG43" s="606"/>
      <c r="CH43" s="606"/>
      <c r="CI43" s="606"/>
      <c r="CJ43" s="606"/>
      <c r="CK43" s="606"/>
      <c r="CL43" s="606"/>
      <c r="CM43" s="606"/>
      <c r="CN43" s="606"/>
      <c r="CO43" s="606"/>
      <c r="CP43" s="606"/>
      <c r="CQ43" s="607"/>
      <c r="CR43" s="608">
        <v>183472</v>
      </c>
      <c r="CS43" s="621"/>
      <c r="CT43" s="621"/>
      <c r="CU43" s="621"/>
      <c r="CV43" s="621"/>
      <c r="CW43" s="621"/>
      <c r="CX43" s="621"/>
      <c r="CY43" s="622"/>
      <c r="CZ43" s="611">
        <v>0.4</v>
      </c>
      <c r="DA43" s="623"/>
      <c r="DB43" s="623"/>
      <c r="DC43" s="624"/>
      <c r="DD43" s="614">
        <v>179159</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345</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293</v>
      </c>
      <c r="CE44" s="628"/>
      <c r="CF44" s="605" t="s">
        <v>346</v>
      </c>
      <c r="CG44" s="606"/>
      <c r="CH44" s="606"/>
      <c r="CI44" s="606"/>
      <c r="CJ44" s="606"/>
      <c r="CK44" s="606"/>
      <c r="CL44" s="606"/>
      <c r="CM44" s="606"/>
      <c r="CN44" s="606"/>
      <c r="CO44" s="606"/>
      <c r="CP44" s="606"/>
      <c r="CQ44" s="607"/>
      <c r="CR44" s="608">
        <v>6541454</v>
      </c>
      <c r="CS44" s="609"/>
      <c r="CT44" s="609"/>
      <c r="CU44" s="609"/>
      <c r="CV44" s="609"/>
      <c r="CW44" s="609"/>
      <c r="CX44" s="609"/>
      <c r="CY44" s="610"/>
      <c r="CZ44" s="611">
        <v>15.3</v>
      </c>
      <c r="DA44" s="612"/>
      <c r="DB44" s="612"/>
      <c r="DC44" s="613"/>
      <c r="DD44" s="614">
        <v>2195244</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347</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348</v>
      </c>
      <c r="CG45" s="606"/>
      <c r="CH45" s="606"/>
      <c r="CI45" s="606"/>
      <c r="CJ45" s="606"/>
      <c r="CK45" s="606"/>
      <c r="CL45" s="606"/>
      <c r="CM45" s="606"/>
      <c r="CN45" s="606"/>
      <c r="CO45" s="606"/>
      <c r="CP45" s="606"/>
      <c r="CQ45" s="607"/>
      <c r="CR45" s="608">
        <v>1480012</v>
      </c>
      <c r="CS45" s="621"/>
      <c r="CT45" s="621"/>
      <c r="CU45" s="621"/>
      <c r="CV45" s="621"/>
      <c r="CW45" s="621"/>
      <c r="CX45" s="621"/>
      <c r="CY45" s="622"/>
      <c r="CZ45" s="611">
        <v>3.5</v>
      </c>
      <c r="DA45" s="623"/>
      <c r="DB45" s="623"/>
      <c r="DC45" s="624"/>
      <c r="DD45" s="614">
        <v>381052</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07"/>
      <c r="CD46" s="629"/>
      <c r="CE46" s="630"/>
      <c r="CF46" s="605" t="s">
        <v>349</v>
      </c>
      <c r="CG46" s="606"/>
      <c r="CH46" s="606"/>
      <c r="CI46" s="606"/>
      <c r="CJ46" s="606"/>
      <c r="CK46" s="606"/>
      <c r="CL46" s="606"/>
      <c r="CM46" s="606"/>
      <c r="CN46" s="606"/>
      <c r="CO46" s="606"/>
      <c r="CP46" s="606"/>
      <c r="CQ46" s="607"/>
      <c r="CR46" s="608">
        <v>5061442</v>
      </c>
      <c r="CS46" s="609"/>
      <c r="CT46" s="609"/>
      <c r="CU46" s="609"/>
      <c r="CV46" s="609"/>
      <c r="CW46" s="609"/>
      <c r="CX46" s="609"/>
      <c r="CY46" s="610"/>
      <c r="CZ46" s="611">
        <v>11.8</v>
      </c>
      <c r="DA46" s="612"/>
      <c r="DB46" s="612"/>
      <c r="DC46" s="613"/>
      <c r="DD46" s="614">
        <v>1814192</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07"/>
      <c r="CD47" s="629"/>
      <c r="CE47" s="630"/>
      <c r="CF47" s="605" t="s">
        <v>350</v>
      </c>
      <c r="CG47" s="606"/>
      <c r="CH47" s="606"/>
      <c r="CI47" s="606"/>
      <c r="CJ47" s="606"/>
      <c r="CK47" s="606"/>
      <c r="CL47" s="606"/>
      <c r="CM47" s="606"/>
      <c r="CN47" s="606"/>
      <c r="CO47" s="606"/>
      <c r="CP47" s="606"/>
      <c r="CQ47" s="607"/>
      <c r="CR47" s="608">
        <v>1100</v>
      </c>
      <c r="CS47" s="621"/>
      <c r="CT47" s="621"/>
      <c r="CU47" s="621"/>
      <c r="CV47" s="621"/>
      <c r="CW47" s="621"/>
      <c r="CX47" s="621"/>
      <c r="CY47" s="622"/>
      <c r="CZ47" s="611">
        <v>0</v>
      </c>
      <c r="DA47" s="623"/>
      <c r="DB47" s="623"/>
      <c r="DC47" s="624"/>
      <c r="DD47" s="614">
        <v>1100</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07"/>
      <c r="CD48" s="631"/>
      <c r="CE48" s="632"/>
      <c r="CF48" s="605" t="s">
        <v>351</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07"/>
      <c r="CD49" s="589" t="s">
        <v>352</v>
      </c>
      <c r="CE49" s="590"/>
      <c r="CF49" s="590"/>
      <c r="CG49" s="590"/>
      <c r="CH49" s="590"/>
      <c r="CI49" s="590"/>
      <c r="CJ49" s="590"/>
      <c r="CK49" s="590"/>
      <c r="CL49" s="590"/>
      <c r="CM49" s="590"/>
      <c r="CN49" s="590"/>
      <c r="CO49" s="590"/>
      <c r="CP49" s="590"/>
      <c r="CQ49" s="591"/>
      <c r="CR49" s="592">
        <v>42760937</v>
      </c>
      <c r="CS49" s="593"/>
      <c r="CT49" s="593"/>
      <c r="CU49" s="593"/>
      <c r="CV49" s="593"/>
      <c r="CW49" s="593"/>
      <c r="CX49" s="593"/>
      <c r="CY49" s="594"/>
      <c r="CZ49" s="595">
        <v>100</v>
      </c>
      <c r="DA49" s="596"/>
      <c r="DB49" s="596"/>
      <c r="DC49" s="597"/>
      <c r="DD49" s="598">
        <v>24272960</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AKliYa1L3WlXX0Ayy+3FDkb4aNKkEM5u21N39RTsRjh8GPeNO3fJNU/cIooi+D8Ig8v6lk6wiznmFM1xIN/dlQ==" saltValue="li3Tx7qHSjyoOk/PN/6Kb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77" t="s">
        <v>353</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354</v>
      </c>
      <c r="DK2" s="1079"/>
      <c r="DL2" s="1079"/>
      <c r="DM2" s="1079"/>
      <c r="DN2" s="1079"/>
      <c r="DO2" s="1080"/>
      <c r="DP2" s="210"/>
      <c r="DQ2" s="1078" t="s">
        <v>355</v>
      </c>
      <c r="DR2" s="1079"/>
      <c r="DS2" s="1079"/>
      <c r="DT2" s="1079"/>
      <c r="DU2" s="1079"/>
      <c r="DV2" s="1079"/>
      <c r="DW2" s="1079"/>
      <c r="DX2" s="1079"/>
      <c r="DY2" s="1079"/>
      <c r="DZ2" s="1080"/>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1046" t="s">
        <v>356</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357</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15">
      <c r="A5" s="982" t="s">
        <v>358</v>
      </c>
      <c r="B5" s="983"/>
      <c r="C5" s="983"/>
      <c r="D5" s="983"/>
      <c r="E5" s="983"/>
      <c r="F5" s="983"/>
      <c r="G5" s="983"/>
      <c r="H5" s="983"/>
      <c r="I5" s="983"/>
      <c r="J5" s="983"/>
      <c r="K5" s="983"/>
      <c r="L5" s="983"/>
      <c r="M5" s="983"/>
      <c r="N5" s="983"/>
      <c r="O5" s="983"/>
      <c r="P5" s="984"/>
      <c r="Q5" s="988" t="s">
        <v>359</v>
      </c>
      <c r="R5" s="989"/>
      <c r="S5" s="989"/>
      <c r="T5" s="989"/>
      <c r="U5" s="990"/>
      <c r="V5" s="988" t="s">
        <v>360</v>
      </c>
      <c r="W5" s="989"/>
      <c r="X5" s="989"/>
      <c r="Y5" s="989"/>
      <c r="Z5" s="990"/>
      <c r="AA5" s="988" t="s">
        <v>361</v>
      </c>
      <c r="AB5" s="989"/>
      <c r="AC5" s="989"/>
      <c r="AD5" s="989"/>
      <c r="AE5" s="989"/>
      <c r="AF5" s="1081" t="s">
        <v>362</v>
      </c>
      <c r="AG5" s="989"/>
      <c r="AH5" s="989"/>
      <c r="AI5" s="989"/>
      <c r="AJ5" s="1002"/>
      <c r="AK5" s="989" t="s">
        <v>363</v>
      </c>
      <c r="AL5" s="989"/>
      <c r="AM5" s="989"/>
      <c r="AN5" s="989"/>
      <c r="AO5" s="990"/>
      <c r="AP5" s="988" t="s">
        <v>364</v>
      </c>
      <c r="AQ5" s="989"/>
      <c r="AR5" s="989"/>
      <c r="AS5" s="989"/>
      <c r="AT5" s="990"/>
      <c r="AU5" s="988" t="s">
        <v>365</v>
      </c>
      <c r="AV5" s="989"/>
      <c r="AW5" s="989"/>
      <c r="AX5" s="989"/>
      <c r="AY5" s="1002"/>
      <c r="AZ5" s="214"/>
      <c r="BA5" s="214"/>
      <c r="BB5" s="214"/>
      <c r="BC5" s="214"/>
      <c r="BD5" s="214"/>
      <c r="BE5" s="215"/>
      <c r="BF5" s="215"/>
      <c r="BG5" s="215"/>
      <c r="BH5" s="215"/>
      <c r="BI5" s="215"/>
      <c r="BJ5" s="215"/>
      <c r="BK5" s="215"/>
      <c r="BL5" s="215"/>
      <c r="BM5" s="215"/>
      <c r="BN5" s="215"/>
      <c r="BO5" s="215"/>
      <c r="BP5" s="215"/>
      <c r="BQ5" s="982" t="s">
        <v>366</v>
      </c>
      <c r="BR5" s="983"/>
      <c r="BS5" s="983"/>
      <c r="BT5" s="983"/>
      <c r="BU5" s="983"/>
      <c r="BV5" s="983"/>
      <c r="BW5" s="983"/>
      <c r="BX5" s="983"/>
      <c r="BY5" s="983"/>
      <c r="BZ5" s="983"/>
      <c r="CA5" s="983"/>
      <c r="CB5" s="983"/>
      <c r="CC5" s="983"/>
      <c r="CD5" s="983"/>
      <c r="CE5" s="983"/>
      <c r="CF5" s="983"/>
      <c r="CG5" s="984"/>
      <c r="CH5" s="988" t="s">
        <v>367</v>
      </c>
      <c r="CI5" s="989"/>
      <c r="CJ5" s="989"/>
      <c r="CK5" s="989"/>
      <c r="CL5" s="990"/>
      <c r="CM5" s="988" t="s">
        <v>368</v>
      </c>
      <c r="CN5" s="989"/>
      <c r="CO5" s="989"/>
      <c r="CP5" s="989"/>
      <c r="CQ5" s="990"/>
      <c r="CR5" s="988" t="s">
        <v>369</v>
      </c>
      <c r="CS5" s="989"/>
      <c r="CT5" s="989"/>
      <c r="CU5" s="989"/>
      <c r="CV5" s="990"/>
      <c r="CW5" s="988" t="s">
        <v>370</v>
      </c>
      <c r="CX5" s="989"/>
      <c r="CY5" s="989"/>
      <c r="CZ5" s="989"/>
      <c r="DA5" s="990"/>
      <c r="DB5" s="988" t="s">
        <v>371</v>
      </c>
      <c r="DC5" s="989"/>
      <c r="DD5" s="989"/>
      <c r="DE5" s="989"/>
      <c r="DF5" s="990"/>
      <c r="DG5" s="1071" t="s">
        <v>372</v>
      </c>
      <c r="DH5" s="1072"/>
      <c r="DI5" s="1072"/>
      <c r="DJ5" s="1072"/>
      <c r="DK5" s="1073"/>
      <c r="DL5" s="1071" t="s">
        <v>373</v>
      </c>
      <c r="DM5" s="1072"/>
      <c r="DN5" s="1072"/>
      <c r="DO5" s="1072"/>
      <c r="DP5" s="1073"/>
      <c r="DQ5" s="988" t="s">
        <v>374</v>
      </c>
      <c r="DR5" s="989"/>
      <c r="DS5" s="989"/>
      <c r="DT5" s="989"/>
      <c r="DU5" s="990"/>
      <c r="DV5" s="988" t="s">
        <v>365</v>
      </c>
      <c r="DW5" s="989"/>
      <c r="DX5" s="989"/>
      <c r="DY5" s="989"/>
      <c r="DZ5" s="1002"/>
      <c r="EA5" s="217"/>
    </row>
    <row r="6" spans="1:131" s="218"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15">
      <c r="A7" s="219">
        <v>1</v>
      </c>
      <c r="B7" s="1034" t="s">
        <v>375</v>
      </c>
      <c r="C7" s="1035"/>
      <c r="D7" s="1035"/>
      <c r="E7" s="1035"/>
      <c r="F7" s="1035"/>
      <c r="G7" s="1035"/>
      <c r="H7" s="1035"/>
      <c r="I7" s="1035"/>
      <c r="J7" s="1035"/>
      <c r="K7" s="1035"/>
      <c r="L7" s="1035"/>
      <c r="M7" s="1035"/>
      <c r="N7" s="1035"/>
      <c r="O7" s="1035"/>
      <c r="P7" s="1036"/>
      <c r="Q7" s="1089">
        <v>42752</v>
      </c>
      <c r="R7" s="1090"/>
      <c r="S7" s="1090"/>
      <c r="T7" s="1090"/>
      <c r="U7" s="1090"/>
      <c r="V7" s="1090">
        <v>41732</v>
      </c>
      <c r="W7" s="1090"/>
      <c r="X7" s="1090"/>
      <c r="Y7" s="1090"/>
      <c r="Z7" s="1090"/>
      <c r="AA7" s="1090">
        <f>1021-1</f>
        <v>1020</v>
      </c>
      <c r="AB7" s="1090"/>
      <c r="AC7" s="1090"/>
      <c r="AD7" s="1090"/>
      <c r="AE7" s="1091"/>
      <c r="AF7" s="1092">
        <v>995</v>
      </c>
      <c r="AG7" s="1093"/>
      <c r="AH7" s="1093"/>
      <c r="AI7" s="1093"/>
      <c r="AJ7" s="1094"/>
      <c r="AK7" s="1095" t="s">
        <v>547</v>
      </c>
      <c r="AL7" s="1096"/>
      <c r="AM7" s="1096"/>
      <c r="AN7" s="1096"/>
      <c r="AO7" s="1096"/>
      <c r="AP7" s="1096">
        <v>18520</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t="s">
        <v>560</v>
      </c>
      <c r="BT7" s="1087"/>
      <c r="BU7" s="1087"/>
      <c r="BV7" s="1087"/>
      <c r="BW7" s="1087"/>
      <c r="BX7" s="1087"/>
      <c r="BY7" s="1087"/>
      <c r="BZ7" s="1087"/>
      <c r="CA7" s="1087"/>
      <c r="CB7" s="1087"/>
      <c r="CC7" s="1087"/>
      <c r="CD7" s="1087"/>
      <c r="CE7" s="1087"/>
      <c r="CF7" s="1087"/>
      <c r="CG7" s="1099"/>
      <c r="CH7" s="1083">
        <v>307</v>
      </c>
      <c r="CI7" s="1084"/>
      <c r="CJ7" s="1084"/>
      <c r="CK7" s="1084"/>
      <c r="CL7" s="1085"/>
      <c r="CM7" s="1083">
        <v>347</v>
      </c>
      <c r="CN7" s="1084"/>
      <c r="CO7" s="1084"/>
      <c r="CP7" s="1084"/>
      <c r="CQ7" s="1085"/>
      <c r="CR7" s="1083">
        <v>300</v>
      </c>
      <c r="CS7" s="1084"/>
      <c r="CT7" s="1084"/>
      <c r="CU7" s="1084"/>
      <c r="CV7" s="1085"/>
      <c r="CW7" s="1083"/>
      <c r="CX7" s="1084"/>
      <c r="CY7" s="1084"/>
      <c r="CZ7" s="1084"/>
      <c r="DA7" s="1085"/>
      <c r="DB7" s="1083"/>
      <c r="DC7" s="1084"/>
      <c r="DD7" s="1084"/>
      <c r="DE7" s="1084"/>
      <c r="DF7" s="1085"/>
      <c r="DG7" s="1083"/>
      <c r="DH7" s="1084"/>
      <c r="DI7" s="1084"/>
      <c r="DJ7" s="1084"/>
      <c r="DK7" s="1085"/>
      <c r="DL7" s="1083"/>
      <c r="DM7" s="1084"/>
      <c r="DN7" s="1084"/>
      <c r="DO7" s="1084"/>
      <c r="DP7" s="1085"/>
      <c r="DQ7" s="1083"/>
      <c r="DR7" s="1084"/>
      <c r="DS7" s="1084"/>
      <c r="DT7" s="1084"/>
      <c r="DU7" s="1085"/>
      <c r="DV7" s="1086"/>
      <c r="DW7" s="1087"/>
      <c r="DX7" s="1087"/>
      <c r="DY7" s="1087"/>
      <c r="DZ7" s="1088"/>
      <c r="EA7" s="217"/>
    </row>
    <row r="8" spans="1:131" s="218" customFormat="1" ht="26.25" customHeight="1" x14ac:dyDescent="0.15">
      <c r="A8" s="221">
        <v>2</v>
      </c>
      <c r="B8" s="1017" t="s">
        <v>376</v>
      </c>
      <c r="C8" s="1018"/>
      <c r="D8" s="1018"/>
      <c r="E8" s="1018"/>
      <c r="F8" s="1018"/>
      <c r="G8" s="1018"/>
      <c r="H8" s="1018"/>
      <c r="I8" s="1018"/>
      <c r="J8" s="1018"/>
      <c r="K8" s="1018"/>
      <c r="L8" s="1018"/>
      <c r="M8" s="1018"/>
      <c r="N8" s="1018"/>
      <c r="O8" s="1018"/>
      <c r="P8" s="1019"/>
      <c r="Q8" s="1025">
        <v>3580</v>
      </c>
      <c r="R8" s="1026"/>
      <c r="S8" s="1026"/>
      <c r="T8" s="1026"/>
      <c r="U8" s="1026"/>
      <c r="V8" s="1026">
        <v>3575</v>
      </c>
      <c r="W8" s="1026"/>
      <c r="X8" s="1026"/>
      <c r="Y8" s="1026"/>
      <c r="Z8" s="1026"/>
      <c r="AA8" s="1026">
        <v>5</v>
      </c>
      <c r="AB8" s="1026"/>
      <c r="AC8" s="1026"/>
      <c r="AD8" s="1026"/>
      <c r="AE8" s="1027"/>
      <c r="AF8" s="1022">
        <v>1</v>
      </c>
      <c r="AG8" s="1023"/>
      <c r="AH8" s="1023"/>
      <c r="AI8" s="1023"/>
      <c r="AJ8" s="1024"/>
      <c r="AK8" s="1067" t="s">
        <v>547</v>
      </c>
      <c r="AL8" s="1068"/>
      <c r="AM8" s="1068"/>
      <c r="AN8" s="1068"/>
      <c r="AO8" s="1068"/>
      <c r="AP8" s="1068" t="s">
        <v>547</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561</v>
      </c>
      <c r="BT8" s="980"/>
      <c r="BU8" s="980"/>
      <c r="BV8" s="980"/>
      <c r="BW8" s="980"/>
      <c r="BX8" s="980"/>
      <c r="BY8" s="980"/>
      <c r="BZ8" s="980"/>
      <c r="CA8" s="980"/>
      <c r="CB8" s="980"/>
      <c r="CC8" s="980"/>
      <c r="CD8" s="980"/>
      <c r="CE8" s="980"/>
      <c r="CF8" s="980"/>
      <c r="CG8" s="1001"/>
      <c r="CH8" s="976">
        <v>60</v>
      </c>
      <c r="CI8" s="977"/>
      <c r="CJ8" s="977"/>
      <c r="CK8" s="977"/>
      <c r="CL8" s="978"/>
      <c r="CM8" s="976">
        <v>231</v>
      </c>
      <c r="CN8" s="977"/>
      <c r="CO8" s="977"/>
      <c r="CP8" s="977"/>
      <c r="CQ8" s="978"/>
      <c r="CR8" s="976">
        <v>5</v>
      </c>
      <c r="CS8" s="977"/>
      <c r="CT8" s="977"/>
      <c r="CU8" s="977"/>
      <c r="CV8" s="978"/>
      <c r="CW8" s="976"/>
      <c r="CX8" s="977"/>
      <c r="CY8" s="977"/>
      <c r="CZ8" s="977"/>
      <c r="DA8" s="978"/>
      <c r="DB8" s="976"/>
      <c r="DC8" s="977"/>
      <c r="DD8" s="977"/>
      <c r="DE8" s="977"/>
      <c r="DF8" s="978"/>
      <c r="DG8" s="976"/>
      <c r="DH8" s="977"/>
      <c r="DI8" s="977"/>
      <c r="DJ8" s="977"/>
      <c r="DK8" s="978"/>
      <c r="DL8" s="976"/>
      <c r="DM8" s="977"/>
      <c r="DN8" s="977"/>
      <c r="DO8" s="977"/>
      <c r="DP8" s="978"/>
      <c r="DQ8" s="976"/>
      <c r="DR8" s="977"/>
      <c r="DS8" s="977"/>
      <c r="DT8" s="977"/>
      <c r="DU8" s="978"/>
      <c r="DV8" s="979"/>
      <c r="DW8" s="980"/>
      <c r="DX8" s="980"/>
      <c r="DY8" s="980"/>
      <c r="DZ8" s="981"/>
      <c r="EA8" s="217"/>
    </row>
    <row r="9" spans="1:131" s="218" customFormat="1" ht="26.25" customHeight="1" x14ac:dyDescent="0.15">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7"/>
    </row>
    <row r="10" spans="1:131" s="218" customFormat="1" ht="26.25" customHeight="1" x14ac:dyDescent="0.15">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15">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15">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15">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15">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15">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15">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15">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15">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15">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15">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15">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377</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
      <c r="A23" s="223" t="s">
        <v>378</v>
      </c>
      <c r="B23" s="924" t="s">
        <v>379</v>
      </c>
      <c r="C23" s="925"/>
      <c r="D23" s="925"/>
      <c r="E23" s="925"/>
      <c r="F23" s="925"/>
      <c r="G23" s="925"/>
      <c r="H23" s="925"/>
      <c r="I23" s="925"/>
      <c r="J23" s="925"/>
      <c r="K23" s="925"/>
      <c r="L23" s="925"/>
      <c r="M23" s="925"/>
      <c r="N23" s="925"/>
      <c r="O23" s="925"/>
      <c r="P23" s="935"/>
      <c r="Q23" s="1054">
        <v>43787</v>
      </c>
      <c r="R23" s="1048"/>
      <c r="S23" s="1048"/>
      <c r="T23" s="1048"/>
      <c r="U23" s="1048"/>
      <c r="V23" s="1048">
        <v>42761</v>
      </c>
      <c r="W23" s="1048"/>
      <c r="X23" s="1048"/>
      <c r="Y23" s="1048"/>
      <c r="Z23" s="1048"/>
      <c r="AA23" s="1048">
        <v>1026</v>
      </c>
      <c r="AB23" s="1048"/>
      <c r="AC23" s="1048"/>
      <c r="AD23" s="1048"/>
      <c r="AE23" s="1055"/>
      <c r="AF23" s="1056">
        <v>996</v>
      </c>
      <c r="AG23" s="1048"/>
      <c r="AH23" s="1048"/>
      <c r="AI23" s="1048"/>
      <c r="AJ23" s="1057"/>
      <c r="AK23" s="1058"/>
      <c r="AL23" s="1059"/>
      <c r="AM23" s="1059"/>
      <c r="AN23" s="1059"/>
      <c r="AO23" s="1059"/>
      <c r="AP23" s="1048"/>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15">
      <c r="A24" s="1047" t="s">
        <v>380</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
      <c r="A25" s="1046" t="s">
        <v>381</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15">
      <c r="A26" s="982" t="s">
        <v>358</v>
      </c>
      <c r="B26" s="983"/>
      <c r="C26" s="983"/>
      <c r="D26" s="983"/>
      <c r="E26" s="983"/>
      <c r="F26" s="983"/>
      <c r="G26" s="983"/>
      <c r="H26" s="983"/>
      <c r="I26" s="983"/>
      <c r="J26" s="983"/>
      <c r="K26" s="983"/>
      <c r="L26" s="983"/>
      <c r="M26" s="983"/>
      <c r="N26" s="983"/>
      <c r="O26" s="983"/>
      <c r="P26" s="984"/>
      <c r="Q26" s="988" t="s">
        <v>382</v>
      </c>
      <c r="R26" s="989"/>
      <c r="S26" s="989"/>
      <c r="T26" s="989"/>
      <c r="U26" s="990"/>
      <c r="V26" s="988" t="s">
        <v>383</v>
      </c>
      <c r="W26" s="989"/>
      <c r="X26" s="989"/>
      <c r="Y26" s="989"/>
      <c r="Z26" s="990"/>
      <c r="AA26" s="988" t="s">
        <v>384</v>
      </c>
      <c r="AB26" s="989"/>
      <c r="AC26" s="989"/>
      <c r="AD26" s="989"/>
      <c r="AE26" s="989"/>
      <c r="AF26" s="1042" t="s">
        <v>385</v>
      </c>
      <c r="AG26" s="995"/>
      <c r="AH26" s="995"/>
      <c r="AI26" s="995"/>
      <c r="AJ26" s="1043"/>
      <c r="AK26" s="989" t="s">
        <v>386</v>
      </c>
      <c r="AL26" s="989"/>
      <c r="AM26" s="989"/>
      <c r="AN26" s="989"/>
      <c r="AO26" s="990"/>
      <c r="AP26" s="988" t="s">
        <v>387</v>
      </c>
      <c r="AQ26" s="989"/>
      <c r="AR26" s="989"/>
      <c r="AS26" s="989"/>
      <c r="AT26" s="990"/>
      <c r="AU26" s="988" t="s">
        <v>388</v>
      </c>
      <c r="AV26" s="989"/>
      <c r="AW26" s="989"/>
      <c r="AX26" s="989"/>
      <c r="AY26" s="990"/>
      <c r="AZ26" s="988" t="s">
        <v>389</v>
      </c>
      <c r="BA26" s="989"/>
      <c r="BB26" s="989"/>
      <c r="BC26" s="989"/>
      <c r="BD26" s="990"/>
      <c r="BE26" s="988" t="s">
        <v>365</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15">
      <c r="A28" s="225">
        <v>1</v>
      </c>
      <c r="B28" s="1034" t="s">
        <v>390</v>
      </c>
      <c r="C28" s="1035"/>
      <c r="D28" s="1035"/>
      <c r="E28" s="1035"/>
      <c r="F28" s="1035"/>
      <c r="G28" s="1035"/>
      <c r="H28" s="1035"/>
      <c r="I28" s="1035"/>
      <c r="J28" s="1035"/>
      <c r="K28" s="1035"/>
      <c r="L28" s="1035"/>
      <c r="M28" s="1035"/>
      <c r="N28" s="1035"/>
      <c r="O28" s="1035"/>
      <c r="P28" s="1036"/>
      <c r="Q28" s="1037">
        <v>7726</v>
      </c>
      <c r="R28" s="1038"/>
      <c r="S28" s="1038"/>
      <c r="T28" s="1038"/>
      <c r="U28" s="1038"/>
      <c r="V28" s="1038">
        <v>7726</v>
      </c>
      <c r="W28" s="1038"/>
      <c r="X28" s="1038"/>
      <c r="Y28" s="1038"/>
      <c r="Z28" s="1038"/>
      <c r="AA28" s="1038" t="s">
        <v>547</v>
      </c>
      <c r="AB28" s="1038"/>
      <c r="AC28" s="1038"/>
      <c r="AD28" s="1038"/>
      <c r="AE28" s="1039"/>
      <c r="AF28" s="1040" t="s">
        <v>122</v>
      </c>
      <c r="AG28" s="1038"/>
      <c r="AH28" s="1038"/>
      <c r="AI28" s="1038"/>
      <c r="AJ28" s="1041"/>
      <c r="AK28" s="1029">
        <v>964</v>
      </c>
      <c r="AL28" s="1030"/>
      <c r="AM28" s="1030"/>
      <c r="AN28" s="1030"/>
      <c r="AO28" s="1030"/>
      <c r="AP28" s="1030" t="s">
        <v>547</v>
      </c>
      <c r="AQ28" s="1030"/>
      <c r="AR28" s="1030"/>
      <c r="AS28" s="1030"/>
      <c r="AT28" s="1030"/>
      <c r="AU28" s="1030" t="s">
        <v>547</v>
      </c>
      <c r="AV28" s="1030"/>
      <c r="AW28" s="1030"/>
      <c r="AX28" s="1030"/>
      <c r="AY28" s="1030"/>
      <c r="AZ28" s="1031" t="s">
        <v>547</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15">
      <c r="A29" s="225">
        <v>2</v>
      </c>
      <c r="B29" s="1017" t="s">
        <v>391</v>
      </c>
      <c r="C29" s="1018"/>
      <c r="D29" s="1018"/>
      <c r="E29" s="1018"/>
      <c r="F29" s="1018"/>
      <c r="G29" s="1018"/>
      <c r="H29" s="1018"/>
      <c r="I29" s="1018"/>
      <c r="J29" s="1018"/>
      <c r="K29" s="1018"/>
      <c r="L29" s="1018"/>
      <c r="M29" s="1018"/>
      <c r="N29" s="1018"/>
      <c r="O29" s="1018"/>
      <c r="P29" s="1019"/>
      <c r="Q29" s="1025">
        <v>6064</v>
      </c>
      <c r="R29" s="1026"/>
      <c r="S29" s="1026"/>
      <c r="T29" s="1026"/>
      <c r="U29" s="1026"/>
      <c r="V29" s="1026">
        <v>5872</v>
      </c>
      <c r="W29" s="1026"/>
      <c r="X29" s="1026"/>
      <c r="Y29" s="1026"/>
      <c r="Z29" s="1026"/>
      <c r="AA29" s="1026" t="s">
        <v>547</v>
      </c>
      <c r="AB29" s="1026"/>
      <c r="AC29" s="1026"/>
      <c r="AD29" s="1026"/>
      <c r="AE29" s="1027"/>
      <c r="AF29" s="1022">
        <v>192</v>
      </c>
      <c r="AG29" s="1023"/>
      <c r="AH29" s="1023"/>
      <c r="AI29" s="1023"/>
      <c r="AJ29" s="1024"/>
      <c r="AK29" s="967">
        <v>996</v>
      </c>
      <c r="AL29" s="958"/>
      <c r="AM29" s="958"/>
      <c r="AN29" s="958"/>
      <c r="AO29" s="958"/>
      <c r="AP29" s="958" t="s">
        <v>547</v>
      </c>
      <c r="AQ29" s="958"/>
      <c r="AR29" s="958"/>
      <c r="AS29" s="958"/>
      <c r="AT29" s="958"/>
      <c r="AU29" s="958" t="s">
        <v>547</v>
      </c>
      <c r="AV29" s="958"/>
      <c r="AW29" s="958"/>
      <c r="AX29" s="958"/>
      <c r="AY29" s="958"/>
      <c r="AZ29" s="1028" t="s">
        <v>547</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15">
      <c r="A30" s="225">
        <v>3</v>
      </c>
      <c r="B30" s="1017" t="s">
        <v>392</v>
      </c>
      <c r="C30" s="1018"/>
      <c r="D30" s="1018"/>
      <c r="E30" s="1018"/>
      <c r="F30" s="1018"/>
      <c r="G30" s="1018"/>
      <c r="H30" s="1018"/>
      <c r="I30" s="1018"/>
      <c r="J30" s="1018"/>
      <c r="K30" s="1018"/>
      <c r="L30" s="1018"/>
      <c r="M30" s="1018"/>
      <c r="N30" s="1018"/>
      <c r="O30" s="1018"/>
      <c r="P30" s="1019"/>
      <c r="Q30" s="1025">
        <v>2325</v>
      </c>
      <c r="R30" s="1026"/>
      <c r="S30" s="1026"/>
      <c r="T30" s="1026"/>
      <c r="U30" s="1026"/>
      <c r="V30" s="1026">
        <v>2325</v>
      </c>
      <c r="W30" s="1026"/>
      <c r="X30" s="1026"/>
      <c r="Y30" s="1026"/>
      <c r="Z30" s="1026"/>
      <c r="AA30" s="1026" t="s">
        <v>547</v>
      </c>
      <c r="AB30" s="1026"/>
      <c r="AC30" s="1026"/>
      <c r="AD30" s="1026"/>
      <c r="AE30" s="1027"/>
      <c r="AF30" s="1022" t="s">
        <v>122</v>
      </c>
      <c r="AG30" s="1023"/>
      <c r="AH30" s="1023"/>
      <c r="AI30" s="1023"/>
      <c r="AJ30" s="1024"/>
      <c r="AK30" s="967">
        <v>250</v>
      </c>
      <c r="AL30" s="958"/>
      <c r="AM30" s="958"/>
      <c r="AN30" s="958"/>
      <c r="AO30" s="958"/>
      <c r="AP30" s="958" t="s">
        <v>547</v>
      </c>
      <c r="AQ30" s="958"/>
      <c r="AR30" s="958"/>
      <c r="AS30" s="958"/>
      <c r="AT30" s="958"/>
      <c r="AU30" s="958" t="s">
        <v>547</v>
      </c>
      <c r="AV30" s="958"/>
      <c r="AW30" s="958"/>
      <c r="AX30" s="958"/>
      <c r="AY30" s="958"/>
      <c r="AZ30" s="1028" t="s">
        <v>547</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15">
      <c r="A31" s="225">
        <v>4</v>
      </c>
      <c r="B31" s="1017" t="s">
        <v>393</v>
      </c>
      <c r="C31" s="1018"/>
      <c r="D31" s="1018"/>
      <c r="E31" s="1018"/>
      <c r="F31" s="1018"/>
      <c r="G31" s="1018"/>
      <c r="H31" s="1018"/>
      <c r="I31" s="1018"/>
      <c r="J31" s="1018"/>
      <c r="K31" s="1018"/>
      <c r="L31" s="1018"/>
      <c r="M31" s="1018"/>
      <c r="N31" s="1018"/>
      <c r="O31" s="1018"/>
      <c r="P31" s="1019"/>
      <c r="Q31" s="1025">
        <v>7064</v>
      </c>
      <c r="R31" s="1026"/>
      <c r="S31" s="1026"/>
      <c r="T31" s="1026"/>
      <c r="U31" s="1026"/>
      <c r="V31" s="1026">
        <v>8034</v>
      </c>
      <c r="W31" s="1026"/>
      <c r="X31" s="1026"/>
      <c r="Y31" s="1026"/>
      <c r="Z31" s="1026"/>
      <c r="AA31" s="1026">
        <v>970</v>
      </c>
      <c r="AB31" s="1026"/>
      <c r="AC31" s="1026"/>
      <c r="AD31" s="1026"/>
      <c r="AE31" s="1027"/>
      <c r="AF31" s="1022">
        <v>64</v>
      </c>
      <c r="AG31" s="1023"/>
      <c r="AH31" s="1023"/>
      <c r="AI31" s="1023"/>
      <c r="AJ31" s="1024"/>
      <c r="AK31" s="967">
        <v>702</v>
      </c>
      <c r="AL31" s="958"/>
      <c r="AM31" s="958"/>
      <c r="AN31" s="958"/>
      <c r="AO31" s="958"/>
      <c r="AP31" s="958">
        <v>2632</v>
      </c>
      <c r="AQ31" s="958"/>
      <c r="AR31" s="958"/>
      <c r="AS31" s="958"/>
      <c r="AT31" s="958"/>
      <c r="AU31" s="958">
        <v>1504</v>
      </c>
      <c r="AV31" s="958"/>
      <c r="AW31" s="958"/>
      <c r="AX31" s="958"/>
      <c r="AY31" s="958"/>
      <c r="AZ31" s="1028" t="s">
        <v>547</v>
      </c>
      <c r="BA31" s="1028"/>
      <c r="BB31" s="1028"/>
      <c r="BC31" s="1028"/>
      <c r="BD31" s="1028"/>
      <c r="BE31" s="959" t="s">
        <v>394</v>
      </c>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15">
      <c r="A32" s="225">
        <v>5</v>
      </c>
      <c r="B32" s="1017" t="s">
        <v>395</v>
      </c>
      <c r="C32" s="1018"/>
      <c r="D32" s="1018"/>
      <c r="E32" s="1018"/>
      <c r="F32" s="1018"/>
      <c r="G32" s="1018"/>
      <c r="H32" s="1018"/>
      <c r="I32" s="1018"/>
      <c r="J32" s="1018"/>
      <c r="K32" s="1018"/>
      <c r="L32" s="1018"/>
      <c r="M32" s="1018"/>
      <c r="N32" s="1018"/>
      <c r="O32" s="1018"/>
      <c r="P32" s="1019"/>
      <c r="Q32" s="1025">
        <v>1980</v>
      </c>
      <c r="R32" s="1026"/>
      <c r="S32" s="1026"/>
      <c r="T32" s="1026"/>
      <c r="U32" s="1026"/>
      <c r="V32" s="1026">
        <v>1788</v>
      </c>
      <c r="W32" s="1026"/>
      <c r="X32" s="1026"/>
      <c r="Y32" s="1026"/>
      <c r="Z32" s="1026"/>
      <c r="AA32" s="1026">
        <v>192</v>
      </c>
      <c r="AB32" s="1026"/>
      <c r="AC32" s="1026"/>
      <c r="AD32" s="1026"/>
      <c r="AE32" s="1027"/>
      <c r="AF32" s="1022">
        <v>729</v>
      </c>
      <c r="AG32" s="1023"/>
      <c r="AH32" s="1023"/>
      <c r="AI32" s="1023"/>
      <c r="AJ32" s="1024"/>
      <c r="AK32" s="967">
        <v>90</v>
      </c>
      <c r="AL32" s="958"/>
      <c r="AM32" s="958"/>
      <c r="AN32" s="958"/>
      <c r="AO32" s="958"/>
      <c r="AP32" s="958">
        <v>3827</v>
      </c>
      <c r="AQ32" s="958"/>
      <c r="AR32" s="958"/>
      <c r="AS32" s="958"/>
      <c r="AT32" s="958"/>
      <c r="AU32" s="958">
        <v>781</v>
      </c>
      <c r="AV32" s="958"/>
      <c r="AW32" s="958"/>
      <c r="AX32" s="958"/>
      <c r="AY32" s="958"/>
      <c r="AZ32" s="1028" t="s">
        <v>547</v>
      </c>
      <c r="BA32" s="1028"/>
      <c r="BB32" s="1028"/>
      <c r="BC32" s="1028"/>
      <c r="BD32" s="1028"/>
      <c r="BE32" s="959" t="s">
        <v>394</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15">
      <c r="A33" s="225">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15">
      <c r="A34" s="225">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15">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15">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15">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15">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15">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15">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15">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15">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15">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15">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15">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15">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15">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15">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15">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15">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15">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15">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15">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15">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15">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15">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15">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15">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15">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15">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15">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396</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
      <c r="A63" s="223" t="s">
        <v>378</v>
      </c>
      <c r="B63" s="924" t="s">
        <v>397</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985</v>
      </c>
      <c r="AG63" s="946"/>
      <c r="AH63" s="946"/>
      <c r="AI63" s="946"/>
      <c r="AJ63" s="1009"/>
      <c r="AK63" s="1010"/>
      <c r="AL63" s="950"/>
      <c r="AM63" s="950"/>
      <c r="AN63" s="950"/>
      <c r="AO63" s="950"/>
      <c r="AP63" s="946"/>
      <c r="AQ63" s="946"/>
      <c r="AR63" s="946"/>
      <c r="AS63" s="946"/>
      <c r="AT63" s="946"/>
      <c r="AU63" s="946"/>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
      <c r="A65" s="214" t="s">
        <v>398</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15">
      <c r="A66" s="982" t="s">
        <v>399</v>
      </c>
      <c r="B66" s="983"/>
      <c r="C66" s="983"/>
      <c r="D66" s="983"/>
      <c r="E66" s="983"/>
      <c r="F66" s="983"/>
      <c r="G66" s="983"/>
      <c r="H66" s="983"/>
      <c r="I66" s="983"/>
      <c r="J66" s="983"/>
      <c r="K66" s="983"/>
      <c r="L66" s="983"/>
      <c r="M66" s="983"/>
      <c r="N66" s="983"/>
      <c r="O66" s="983"/>
      <c r="P66" s="984"/>
      <c r="Q66" s="988" t="s">
        <v>382</v>
      </c>
      <c r="R66" s="989"/>
      <c r="S66" s="989"/>
      <c r="T66" s="989"/>
      <c r="U66" s="990"/>
      <c r="V66" s="988" t="s">
        <v>383</v>
      </c>
      <c r="W66" s="989"/>
      <c r="X66" s="989"/>
      <c r="Y66" s="989"/>
      <c r="Z66" s="990"/>
      <c r="AA66" s="988" t="s">
        <v>384</v>
      </c>
      <c r="AB66" s="989"/>
      <c r="AC66" s="989"/>
      <c r="AD66" s="989"/>
      <c r="AE66" s="990"/>
      <c r="AF66" s="994" t="s">
        <v>385</v>
      </c>
      <c r="AG66" s="995"/>
      <c r="AH66" s="995"/>
      <c r="AI66" s="995"/>
      <c r="AJ66" s="996"/>
      <c r="AK66" s="988" t="s">
        <v>386</v>
      </c>
      <c r="AL66" s="983"/>
      <c r="AM66" s="983"/>
      <c r="AN66" s="983"/>
      <c r="AO66" s="984"/>
      <c r="AP66" s="988" t="s">
        <v>387</v>
      </c>
      <c r="AQ66" s="989"/>
      <c r="AR66" s="989"/>
      <c r="AS66" s="989"/>
      <c r="AT66" s="990"/>
      <c r="AU66" s="988" t="s">
        <v>400</v>
      </c>
      <c r="AV66" s="989"/>
      <c r="AW66" s="989"/>
      <c r="AX66" s="989"/>
      <c r="AY66" s="990"/>
      <c r="AZ66" s="988" t="s">
        <v>365</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9">
        <v>1</v>
      </c>
      <c r="B68" s="972" t="s">
        <v>548</v>
      </c>
      <c r="C68" s="973"/>
      <c r="D68" s="973"/>
      <c r="E68" s="973"/>
      <c r="F68" s="973"/>
      <c r="G68" s="973"/>
      <c r="H68" s="973"/>
      <c r="I68" s="973"/>
      <c r="J68" s="973"/>
      <c r="K68" s="973"/>
      <c r="L68" s="973"/>
      <c r="M68" s="973"/>
      <c r="N68" s="973"/>
      <c r="O68" s="973"/>
      <c r="P68" s="974"/>
      <c r="Q68" s="975">
        <v>9388</v>
      </c>
      <c r="R68" s="969"/>
      <c r="S68" s="969"/>
      <c r="T68" s="969"/>
      <c r="U68" s="969"/>
      <c r="V68" s="969">
        <v>9097</v>
      </c>
      <c r="W68" s="969"/>
      <c r="X68" s="969"/>
      <c r="Y68" s="969"/>
      <c r="Z68" s="969"/>
      <c r="AA68" s="969">
        <v>291</v>
      </c>
      <c r="AB68" s="969"/>
      <c r="AC68" s="969"/>
      <c r="AD68" s="969"/>
      <c r="AE68" s="969"/>
      <c r="AF68" s="969">
        <v>291</v>
      </c>
      <c r="AG68" s="969"/>
      <c r="AH68" s="969"/>
      <c r="AI68" s="969"/>
      <c r="AJ68" s="969"/>
      <c r="AK68" s="969" t="s">
        <v>547</v>
      </c>
      <c r="AL68" s="969"/>
      <c r="AM68" s="969"/>
      <c r="AN68" s="969"/>
      <c r="AO68" s="969"/>
      <c r="AP68" s="969">
        <v>125</v>
      </c>
      <c r="AQ68" s="969"/>
      <c r="AR68" s="969"/>
      <c r="AS68" s="969"/>
      <c r="AT68" s="969"/>
      <c r="AU68" s="969">
        <v>3</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1">
        <v>2</v>
      </c>
      <c r="B69" s="961" t="s">
        <v>549</v>
      </c>
      <c r="C69" s="962"/>
      <c r="D69" s="962"/>
      <c r="E69" s="962"/>
      <c r="F69" s="962"/>
      <c r="G69" s="962"/>
      <c r="H69" s="962"/>
      <c r="I69" s="962"/>
      <c r="J69" s="962"/>
      <c r="K69" s="962"/>
      <c r="L69" s="962"/>
      <c r="M69" s="962"/>
      <c r="N69" s="962"/>
      <c r="O69" s="962"/>
      <c r="P69" s="963"/>
      <c r="Q69" s="964">
        <v>326</v>
      </c>
      <c r="R69" s="958"/>
      <c r="S69" s="958"/>
      <c r="T69" s="958"/>
      <c r="U69" s="958"/>
      <c r="V69" s="958">
        <v>315</v>
      </c>
      <c r="W69" s="958"/>
      <c r="X69" s="958"/>
      <c r="Y69" s="958"/>
      <c r="Z69" s="958"/>
      <c r="AA69" s="958">
        <v>11</v>
      </c>
      <c r="AB69" s="958"/>
      <c r="AC69" s="958"/>
      <c r="AD69" s="958"/>
      <c r="AE69" s="958"/>
      <c r="AF69" s="958">
        <v>11</v>
      </c>
      <c r="AG69" s="958"/>
      <c r="AH69" s="958"/>
      <c r="AI69" s="958"/>
      <c r="AJ69" s="958"/>
      <c r="AK69" s="958" t="s">
        <v>547</v>
      </c>
      <c r="AL69" s="958"/>
      <c r="AM69" s="958"/>
      <c r="AN69" s="958"/>
      <c r="AO69" s="958"/>
      <c r="AP69" s="958" t="s">
        <v>547</v>
      </c>
      <c r="AQ69" s="958"/>
      <c r="AR69" s="958"/>
      <c r="AS69" s="958"/>
      <c r="AT69" s="958"/>
      <c r="AU69" s="958" t="s">
        <v>547</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1">
        <v>3</v>
      </c>
      <c r="B70" s="961" t="s">
        <v>550</v>
      </c>
      <c r="C70" s="962"/>
      <c r="D70" s="962"/>
      <c r="E70" s="962"/>
      <c r="F70" s="962"/>
      <c r="G70" s="962"/>
      <c r="H70" s="962"/>
      <c r="I70" s="962"/>
      <c r="J70" s="962"/>
      <c r="K70" s="962"/>
      <c r="L70" s="962"/>
      <c r="M70" s="962"/>
      <c r="N70" s="962"/>
      <c r="O70" s="962"/>
      <c r="P70" s="963"/>
      <c r="Q70" s="964">
        <v>2850</v>
      </c>
      <c r="R70" s="958"/>
      <c r="S70" s="958"/>
      <c r="T70" s="958"/>
      <c r="U70" s="958"/>
      <c r="V70" s="958">
        <v>2728</v>
      </c>
      <c r="W70" s="958"/>
      <c r="X70" s="958"/>
      <c r="Y70" s="958"/>
      <c r="Z70" s="958"/>
      <c r="AA70" s="958">
        <v>122</v>
      </c>
      <c r="AB70" s="958"/>
      <c r="AC70" s="958"/>
      <c r="AD70" s="958"/>
      <c r="AE70" s="958"/>
      <c r="AF70" s="958">
        <v>122</v>
      </c>
      <c r="AG70" s="958"/>
      <c r="AH70" s="958"/>
      <c r="AI70" s="958"/>
      <c r="AJ70" s="958"/>
      <c r="AK70" s="958">
        <v>249</v>
      </c>
      <c r="AL70" s="958"/>
      <c r="AM70" s="958"/>
      <c r="AN70" s="958"/>
      <c r="AO70" s="958"/>
      <c r="AP70" s="958">
        <v>553</v>
      </c>
      <c r="AQ70" s="958"/>
      <c r="AR70" s="958"/>
      <c r="AS70" s="958"/>
      <c r="AT70" s="958"/>
      <c r="AU70" s="958">
        <v>107</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1">
        <v>4</v>
      </c>
      <c r="B71" s="961" t="s">
        <v>551</v>
      </c>
      <c r="C71" s="962"/>
      <c r="D71" s="962"/>
      <c r="E71" s="962"/>
      <c r="F71" s="962"/>
      <c r="G71" s="962"/>
      <c r="H71" s="962"/>
      <c r="I71" s="962"/>
      <c r="J71" s="962"/>
      <c r="K71" s="962"/>
      <c r="L71" s="962"/>
      <c r="M71" s="962"/>
      <c r="N71" s="962"/>
      <c r="O71" s="962"/>
      <c r="P71" s="963"/>
      <c r="Q71" s="964">
        <v>4</v>
      </c>
      <c r="R71" s="958"/>
      <c r="S71" s="958"/>
      <c r="T71" s="958"/>
      <c r="U71" s="958"/>
      <c r="V71" s="958">
        <v>3</v>
      </c>
      <c r="W71" s="958"/>
      <c r="X71" s="958"/>
      <c r="Y71" s="958"/>
      <c r="Z71" s="958"/>
      <c r="AA71" s="958">
        <v>1</v>
      </c>
      <c r="AB71" s="958"/>
      <c r="AC71" s="958"/>
      <c r="AD71" s="958"/>
      <c r="AE71" s="958"/>
      <c r="AF71" s="958">
        <v>1</v>
      </c>
      <c r="AG71" s="958"/>
      <c r="AH71" s="958"/>
      <c r="AI71" s="958"/>
      <c r="AJ71" s="958"/>
      <c r="AK71" s="958" t="s">
        <v>547</v>
      </c>
      <c r="AL71" s="958"/>
      <c r="AM71" s="958"/>
      <c r="AN71" s="958"/>
      <c r="AO71" s="958"/>
      <c r="AP71" s="958" t="s">
        <v>547</v>
      </c>
      <c r="AQ71" s="958"/>
      <c r="AR71" s="958"/>
      <c r="AS71" s="958"/>
      <c r="AT71" s="958"/>
      <c r="AU71" s="958" t="s">
        <v>547</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1">
        <v>5</v>
      </c>
      <c r="B72" s="961" t="s">
        <v>552</v>
      </c>
      <c r="C72" s="962"/>
      <c r="D72" s="962"/>
      <c r="E72" s="962"/>
      <c r="F72" s="962"/>
      <c r="G72" s="962"/>
      <c r="H72" s="962"/>
      <c r="I72" s="962"/>
      <c r="J72" s="962"/>
      <c r="K72" s="962"/>
      <c r="L72" s="962"/>
      <c r="M72" s="962"/>
      <c r="N72" s="962"/>
      <c r="O72" s="962"/>
      <c r="P72" s="963"/>
      <c r="Q72" s="964">
        <v>20056</v>
      </c>
      <c r="R72" s="958"/>
      <c r="S72" s="958"/>
      <c r="T72" s="958"/>
      <c r="U72" s="958"/>
      <c r="V72" s="958">
        <v>19916</v>
      </c>
      <c r="W72" s="958"/>
      <c r="X72" s="958"/>
      <c r="Y72" s="958"/>
      <c r="Z72" s="958"/>
      <c r="AA72" s="958">
        <v>140</v>
      </c>
      <c r="AB72" s="958"/>
      <c r="AC72" s="958"/>
      <c r="AD72" s="958"/>
      <c r="AE72" s="958"/>
      <c r="AF72" s="958">
        <v>140</v>
      </c>
      <c r="AG72" s="958"/>
      <c r="AH72" s="958"/>
      <c r="AI72" s="958"/>
      <c r="AJ72" s="958"/>
      <c r="AK72" s="958" t="s">
        <v>547</v>
      </c>
      <c r="AL72" s="958"/>
      <c r="AM72" s="958"/>
      <c r="AN72" s="958"/>
      <c r="AO72" s="958"/>
      <c r="AP72" s="958" t="s">
        <v>547</v>
      </c>
      <c r="AQ72" s="958"/>
      <c r="AR72" s="958"/>
      <c r="AS72" s="958"/>
      <c r="AT72" s="958"/>
      <c r="AU72" s="958" t="s">
        <v>547</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1">
        <v>6</v>
      </c>
      <c r="B73" s="961" t="s">
        <v>553</v>
      </c>
      <c r="C73" s="962"/>
      <c r="D73" s="962"/>
      <c r="E73" s="962"/>
      <c r="F73" s="962"/>
      <c r="G73" s="962"/>
      <c r="H73" s="962"/>
      <c r="I73" s="962"/>
      <c r="J73" s="962"/>
      <c r="K73" s="962"/>
      <c r="L73" s="962"/>
      <c r="M73" s="962"/>
      <c r="N73" s="962"/>
      <c r="O73" s="962"/>
      <c r="P73" s="963"/>
      <c r="Q73" s="964">
        <v>1238</v>
      </c>
      <c r="R73" s="958"/>
      <c r="S73" s="958"/>
      <c r="T73" s="958"/>
      <c r="U73" s="958"/>
      <c r="V73" s="958">
        <v>1207</v>
      </c>
      <c r="W73" s="958"/>
      <c r="X73" s="958"/>
      <c r="Y73" s="958"/>
      <c r="Z73" s="958"/>
      <c r="AA73" s="958">
        <v>31</v>
      </c>
      <c r="AB73" s="958"/>
      <c r="AC73" s="958"/>
      <c r="AD73" s="958"/>
      <c r="AE73" s="958"/>
      <c r="AF73" s="958">
        <v>31</v>
      </c>
      <c r="AG73" s="958"/>
      <c r="AH73" s="958"/>
      <c r="AI73" s="958"/>
      <c r="AJ73" s="958"/>
      <c r="AK73" s="958">
        <v>76</v>
      </c>
      <c r="AL73" s="958"/>
      <c r="AM73" s="958"/>
      <c r="AN73" s="958"/>
      <c r="AO73" s="958"/>
      <c r="AP73" s="958" t="s">
        <v>547</v>
      </c>
      <c r="AQ73" s="958"/>
      <c r="AR73" s="958"/>
      <c r="AS73" s="958"/>
      <c r="AT73" s="958"/>
      <c r="AU73" s="958" t="s">
        <v>547</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1">
        <v>7</v>
      </c>
      <c r="B74" s="961" t="s">
        <v>554</v>
      </c>
      <c r="C74" s="962"/>
      <c r="D74" s="962"/>
      <c r="E74" s="962"/>
      <c r="F74" s="962"/>
      <c r="G74" s="962"/>
      <c r="H74" s="962"/>
      <c r="I74" s="962"/>
      <c r="J74" s="962"/>
      <c r="K74" s="962"/>
      <c r="L74" s="962"/>
      <c r="M74" s="962"/>
      <c r="N74" s="962"/>
      <c r="O74" s="962"/>
      <c r="P74" s="963"/>
      <c r="Q74" s="964">
        <v>271</v>
      </c>
      <c r="R74" s="958"/>
      <c r="S74" s="958"/>
      <c r="T74" s="958"/>
      <c r="U74" s="958"/>
      <c r="V74" s="958">
        <v>194</v>
      </c>
      <c r="W74" s="958"/>
      <c r="X74" s="958"/>
      <c r="Y74" s="958"/>
      <c r="Z74" s="958"/>
      <c r="AA74" s="958">
        <v>76</v>
      </c>
      <c r="AB74" s="958"/>
      <c r="AC74" s="958"/>
      <c r="AD74" s="958"/>
      <c r="AE74" s="958"/>
      <c r="AF74" s="958">
        <v>76</v>
      </c>
      <c r="AG74" s="958"/>
      <c r="AH74" s="958"/>
      <c r="AI74" s="958"/>
      <c r="AJ74" s="958"/>
      <c r="AK74" s="958">
        <v>70</v>
      </c>
      <c r="AL74" s="958"/>
      <c r="AM74" s="958"/>
      <c r="AN74" s="958"/>
      <c r="AO74" s="958"/>
      <c r="AP74" s="958" t="s">
        <v>547</v>
      </c>
      <c r="AQ74" s="958"/>
      <c r="AR74" s="958"/>
      <c r="AS74" s="958"/>
      <c r="AT74" s="958"/>
      <c r="AU74" s="958" t="s">
        <v>547</v>
      </c>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1">
        <v>8</v>
      </c>
      <c r="B75" s="961" t="s">
        <v>555</v>
      </c>
      <c r="C75" s="962"/>
      <c r="D75" s="962"/>
      <c r="E75" s="962"/>
      <c r="F75" s="962"/>
      <c r="G75" s="962"/>
      <c r="H75" s="962"/>
      <c r="I75" s="962"/>
      <c r="J75" s="962"/>
      <c r="K75" s="962"/>
      <c r="L75" s="962"/>
      <c r="M75" s="962"/>
      <c r="N75" s="962"/>
      <c r="O75" s="962"/>
      <c r="P75" s="963"/>
      <c r="Q75" s="965">
        <v>4789</v>
      </c>
      <c r="R75" s="966"/>
      <c r="S75" s="966"/>
      <c r="T75" s="966"/>
      <c r="U75" s="967"/>
      <c r="V75" s="968">
        <v>4660</v>
      </c>
      <c r="W75" s="966"/>
      <c r="X75" s="966"/>
      <c r="Y75" s="966"/>
      <c r="Z75" s="967"/>
      <c r="AA75" s="968">
        <v>128</v>
      </c>
      <c r="AB75" s="966"/>
      <c r="AC75" s="966"/>
      <c r="AD75" s="966"/>
      <c r="AE75" s="967"/>
      <c r="AF75" s="968">
        <v>128</v>
      </c>
      <c r="AG75" s="966"/>
      <c r="AH75" s="966"/>
      <c r="AI75" s="966"/>
      <c r="AJ75" s="967"/>
      <c r="AK75" s="968" t="s">
        <v>547</v>
      </c>
      <c r="AL75" s="966"/>
      <c r="AM75" s="966"/>
      <c r="AN75" s="966"/>
      <c r="AO75" s="967"/>
      <c r="AP75" s="968" t="s">
        <v>547</v>
      </c>
      <c r="AQ75" s="966"/>
      <c r="AR75" s="966"/>
      <c r="AS75" s="966"/>
      <c r="AT75" s="967"/>
      <c r="AU75" s="968" t="s">
        <v>547</v>
      </c>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1">
        <v>9</v>
      </c>
      <c r="B76" s="961" t="s">
        <v>556</v>
      </c>
      <c r="C76" s="962"/>
      <c r="D76" s="962"/>
      <c r="E76" s="962"/>
      <c r="F76" s="962"/>
      <c r="G76" s="962"/>
      <c r="H76" s="962"/>
      <c r="I76" s="962"/>
      <c r="J76" s="962"/>
      <c r="K76" s="962"/>
      <c r="L76" s="962"/>
      <c r="M76" s="962"/>
      <c r="N76" s="962"/>
      <c r="O76" s="962"/>
      <c r="P76" s="963"/>
      <c r="Q76" s="965">
        <v>11048</v>
      </c>
      <c r="R76" s="966"/>
      <c r="S76" s="966"/>
      <c r="T76" s="966"/>
      <c r="U76" s="967"/>
      <c r="V76" s="968">
        <v>10962</v>
      </c>
      <c r="W76" s="966"/>
      <c r="X76" s="966"/>
      <c r="Y76" s="966"/>
      <c r="Z76" s="967"/>
      <c r="AA76" s="968">
        <v>86</v>
      </c>
      <c r="AB76" s="966"/>
      <c r="AC76" s="966"/>
      <c r="AD76" s="966"/>
      <c r="AE76" s="967"/>
      <c r="AF76" s="968">
        <v>86</v>
      </c>
      <c r="AG76" s="966"/>
      <c r="AH76" s="966"/>
      <c r="AI76" s="966"/>
      <c r="AJ76" s="967"/>
      <c r="AK76" s="968">
        <v>4624</v>
      </c>
      <c r="AL76" s="966"/>
      <c r="AM76" s="966"/>
      <c r="AN76" s="966"/>
      <c r="AO76" s="967"/>
      <c r="AP76" s="968" t="s">
        <v>547</v>
      </c>
      <c r="AQ76" s="966"/>
      <c r="AR76" s="966"/>
      <c r="AS76" s="966"/>
      <c r="AT76" s="967"/>
      <c r="AU76" s="968" t="s">
        <v>547</v>
      </c>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1">
        <v>10</v>
      </c>
      <c r="B77" s="961" t="s">
        <v>557</v>
      </c>
      <c r="C77" s="962"/>
      <c r="D77" s="962"/>
      <c r="E77" s="962"/>
      <c r="F77" s="962"/>
      <c r="G77" s="962"/>
      <c r="H77" s="962"/>
      <c r="I77" s="962"/>
      <c r="J77" s="962"/>
      <c r="K77" s="962"/>
      <c r="L77" s="962"/>
      <c r="M77" s="962"/>
      <c r="N77" s="962"/>
      <c r="O77" s="962"/>
      <c r="P77" s="963"/>
      <c r="Q77" s="965">
        <v>1656633</v>
      </c>
      <c r="R77" s="966"/>
      <c r="S77" s="966"/>
      <c r="T77" s="966"/>
      <c r="U77" s="967"/>
      <c r="V77" s="968">
        <v>1631442</v>
      </c>
      <c r="W77" s="966"/>
      <c r="X77" s="966"/>
      <c r="Y77" s="966"/>
      <c r="Z77" s="967"/>
      <c r="AA77" s="968">
        <v>25191</v>
      </c>
      <c r="AB77" s="966"/>
      <c r="AC77" s="966"/>
      <c r="AD77" s="966"/>
      <c r="AE77" s="967"/>
      <c r="AF77" s="968">
        <v>25194</v>
      </c>
      <c r="AG77" s="966"/>
      <c r="AH77" s="966"/>
      <c r="AI77" s="966"/>
      <c r="AJ77" s="967"/>
      <c r="AK77" s="968">
        <v>23240</v>
      </c>
      <c r="AL77" s="966"/>
      <c r="AM77" s="966"/>
      <c r="AN77" s="966"/>
      <c r="AO77" s="967"/>
      <c r="AP77" s="968" t="s">
        <v>547</v>
      </c>
      <c r="AQ77" s="966"/>
      <c r="AR77" s="966"/>
      <c r="AS77" s="966"/>
      <c r="AT77" s="967"/>
      <c r="AU77" s="968" t="s">
        <v>547</v>
      </c>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1">
        <v>11</v>
      </c>
      <c r="B78" s="961" t="s">
        <v>558</v>
      </c>
      <c r="C78" s="962"/>
      <c r="D78" s="962"/>
      <c r="E78" s="962"/>
      <c r="F78" s="962"/>
      <c r="G78" s="962"/>
      <c r="H78" s="962"/>
      <c r="I78" s="962"/>
      <c r="J78" s="962"/>
      <c r="K78" s="962"/>
      <c r="L78" s="962"/>
      <c r="M78" s="962"/>
      <c r="N78" s="962"/>
      <c r="O78" s="962"/>
      <c r="P78" s="963"/>
      <c r="Q78" s="964">
        <v>73</v>
      </c>
      <c r="R78" s="958"/>
      <c r="S78" s="958"/>
      <c r="T78" s="958"/>
      <c r="U78" s="958"/>
      <c r="V78" s="958">
        <v>75</v>
      </c>
      <c r="W78" s="958"/>
      <c r="X78" s="958"/>
      <c r="Y78" s="958"/>
      <c r="Z78" s="958"/>
      <c r="AA78" s="958">
        <v>-2</v>
      </c>
      <c r="AB78" s="958"/>
      <c r="AC78" s="958"/>
      <c r="AD78" s="958"/>
      <c r="AE78" s="958"/>
      <c r="AF78" s="958">
        <v>-2</v>
      </c>
      <c r="AG78" s="958"/>
      <c r="AH78" s="958"/>
      <c r="AI78" s="958"/>
      <c r="AJ78" s="958"/>
      <c r="AK78" s="958" t="s">
        <v>547</v>
      </c>
      <c r="AL78" s="958"/>
      <c r="AM78" s="958"/>
      <c r="AN78" s="958"/>
      <c r="AO78" s="958"/>
      <c r="AP78" s="958" t="s">
        <v>547</v>
      </c>
      <c r="AQ78" s="958"/>
      <c r="AR78" s="958"/>
      <c r="AS78" s="958"/>
      <c r="AT78" s="958"/>
      <c r="AU78" s="958" t="s">
        <v>547</v>
      </c>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1">
        <v>12</v>
      </c>
      <c r="B79" s="961" t="s">
        <v>559</v>
      </c>
      <c r="C79" s="962"/>
      <c r="D79" s="962"/>
      <c r="E79" s="962"/>
      <c r="F79" s="962"/>
      <c r="G79" s="962"/>
      <c r="H79" s="962"/>
      <c r="I79" s="962"/>
      <c r="J79" s="962"/>
      <c r="K79" s="962"/>
      <c r="L79" s="962"/>
      <c r="M79" s="962"/>
      <c r="N79" s="962"/>
      <c r="O79" s="962"/>
      <c r="P79" s="963"/>
      <c r="Q79" s="964">
        <v>567</v>
      </c>
      <c r="R79" s="958"/>
      <c r="S79" s="958"/>
      <c r="T79" s="958"/>
      <c r="U79" s="958"/>
      <c r="V79" s="958">
        <v>533</v>
      </c>
      <c r="W79" s="958"/>
      <c r="X79" s="958"/>
      <c r="Y79" s="958"/>
      <c r="Z79" s="958"/>
      <c r="AA79" s="958">
        <v>34</v>
      </c>
      <c r="AB79" s="958"/>
      <c r="AC79" s="958"/>
      <c r="AD79" s="958"/>
      <c r="AE79" s="958"/>
      <c r="AF79" s="958">
        <v>34</v>
      </c>
      <c r="AG79" s="958"/>
      <c r="AH79" s="958"/>
      <c r="AI79" s="958"/>
      <c r="AJ79" s="958"/>
      <c r="AK79" s="958">
        <v>237</v>
      </c>
      <c r="AL79" s="958"/>
      <c r="AM79" s="958"/>
      <c r="AN79" s="958"/>
      <c r="AO79" s="958"/>
      <c r="AP79" s="958">
        <v>266</v>
      </c>
      <c r="AQ79" s="958"/>
      <c r="AR79" s="958"/>
      <c r="AS79" s="958"/>
      <c r="AT79" s="958"/>
      <c r="AU79" s="958" t="s">
        <v>547</v>
      </c>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3" t="s">
        <v>378</v>
      </c>
      <c r="B88" s="924" t="s">
        <v>401</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c r="AG88" s="946"/>
      <c r="AH88" s="946"/>
      <c r="AI88" s="946"/>
      <c r="AJ88" s="946"/>
      <c r="AK88" s="950"/>
      <c r="AL88" s="950"/>
      <c r="AM88" s="950"/>
      <c r="AN88" s="950"/>
      <c r="AO88" s="950"/>
      <c r="AP88" s="946"/>
      <c r="AQ88" s="946"/>
      <c r="AR88" s="946"/>
      <c r="AS88" s="946"/>
      <c r="AT88" s="946"/>
      <c r="AU88" s="946"/>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378</v>
      </c>
      <c r="BR102" s="924" t="s">
        <v>402</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403</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404</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405</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406</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407</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408</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409</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410</v>
      </c>
      <c r="AB109" s="883"/>
      <c r="AC109" s="883"/>
      <c r="AD109" s="883"/>
      <c r="AE109" s="884"/>
      <c r="AF109" s="885" t="s">
        <v>411</v>
      </c>
      <c r="AG109" s="883"/>
      <c r="AH109" s="883"/>
      <c r="AI109" s="883"/>
      <c r="AJ109" s="884"/>
      <c r="AK109" s="885" t="s">
        <v>295</v>
      </c>
      <c r="AL109" s="883"/>
      <c r="AM109" s="883"/>
      <c r="AN109" s="883"/>
      <c r="AO109" s="884"/>
      <c r="AP109" s="885" t="s">
        <v>412</v>
      </c>
      <c r="AQ109" s="883"/>
      <c r="AR109" s="883"/>
      <c r="AS109" s="883"/>
      <c r="AT109" s="916"/>
      <c r="AU109" s="882" t="s">
        <v>409</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410</v>
      </c>
      <c r="BR109" s="883"/>
      <c r="BS109" s="883"/>
      <c r="BT109" s="883"/>
      <c r="BU109" s="884"/>
      <c r="BV109" s="885" t="s">
        <v>411</v>
      </c>
      <c r="BW109" s="883"/>
      <c r="BX109" s="883"/>
      <c r="BY109" s="883"/>
      <c r="BZ109" s="884"/>
      <c r="CA109" s="885" t="s">
        <v>295</v>
      </c>
      <c r="CB109" s="883"/>
      <c r="CC109" s="883"/>
      <c r="CD109" s="883"/>
      <c r="CE109" s="884"/>
      <c r="CF109" s="923" t="s">
        <v>412</v>
      </c>
      <c r="CG109" s="923"/>
      <c r="CH109" s="923"/>
      <c r="CI109" s="923"/>
      <c r="CJ109" s="923"/>
      <c r="CK109" s="885" t="s">
        <v>413</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410</v>
      </c>
      <c r="DH109" s="883"/>
      <c r="DI109" s="883"/>
      <c r="DJ109" s="883"/>
      <c r="DK109" s="884"/>
      <c r="DL109" s="885" t="s">
        <v>411</v>
      </c>
      <c r="DM109" s="883"/>
      <c r="DN109" s="883"/>
      <c r="DO109" s="883"/>
      <c r="DP109" s="884"/>
      <c r="DQ109" s="885" t="s">
        <v>295</v>
      </c>
      <c r="DR109" s="883"/>
      <c r="DS109" s="883"/>
      <c r="DT109" s="883"/>
      <c r="DU109" s="884"/>
      <c r="DV109" s="885" t="s">
        <v>412</v>
      </c>
      <c r="DW109" s="883"/>
      <c r="DX109" s="883"/>
      <c r="DY109" s="883"/>
      <c r="DZ109" s="916"/>
    </row>
    <row r="110" spans="1:131" s="212" customFormat="1" ht="26.25" customHeight="1" x14ac:dyDescent="0.15">
      <c r="A110" s="794" t="s">
        <v>414</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2013040</v>
      </c>
      <c r="AB110" s="876"/>
      <c r="AC110" s="876"/>
      <c r="AD110" s="876"/>
      <c r="AE110" s="877"/>
      <c r="AF110" s="878">
        <v>2029963</v>
      </c>
      <c r="AG110" s="876"/>
      <c r="AH110" s="876"/>
      <c r="AI110" s="876"/>
      <c r="AJ110" s="877"/>
      <c r="AK110" s="878">
        <v>1999648</v>
      </c>
      <c r="AL110" s="876"/>
      <c r="AM110" s="876"/>
      <c r="AN110" s="876"/>
      <c r="AO110" s="877"/>
      <c r="AP110" s="879">
        <v>10.7</v>
      </c>
      <c r="AQ110" s="880"/>
      <c r="AR110" s="880"/>
      <c r="AS110" s="880"/>
      <c r="AT110" s="881"/>
      <c r="AU110" s="917" t="s">
        <v>69</v>
      </c>
      <c r="AV110" s="918"/>
      <c r="AW110" s="918"/>
      <c r="AX110" s="918"/>
      <c r="AY110" s="918"/>
      <c r="AZ110" s="847" t="s">
        <v>415</v>
      </c>
      <c r="BA110" s="795"/>
      <c r="BB110" s="795"/>
      <c r="BC110" s="795"/>
      <c r="BD110" s="795"/>
      <c r="BE110" s="795"/>
      <c r="BF110" s="795"/>
      <c r="BG110" s="795"/>
      <c r="BH110" s="795"/>
      <c r="BI110" s="795"/>
      <c r="BJ110" s="795"/>
      <c r="BK110" s="795"/>
      <c r="BL110" s="795"/>
      <c r="BM110" s="795"/>
      <c r="BN110" s="795"/>
      <c r="BO110" s="795"/>
      <c r="BP110" s="796"/>
      <c r="BQ110" s="848">
        <v>20677240</v>
      </c>
      <c r="BR110" s="829"/>
      <c r="BS110" s="829"/>
      <c r="BT110" s="829"/>
      <c r="BU110" s="829"/>
      <c r="BV110" s="829">
        <v>18855224</v>
      </c>
      <c r="BW110" s="829"/>
      <c r="BX110" s="829"/>
      <c r="BY110" s="829"/>
      <c r="BZ110" s="829"/>
      <c r="CA110" s="829">
        <v>18519939</v>
      </c>
      <c r="CB110" s="829"/>
      <c r="CC110" s="829"/>
      <c r="CD110" s="829"/>
      <c r="CE110" s="829"/>
      <c r="CF110" s="853">
        <v>99.5</v>
      </c>
      <c r="CG110" s="854"/>
      <c r="CH110" s="854"/>
      <c r="CI110" s="854"/>
      <c r="CJ110" s="854"/>
      <c r="CK110" s="913" t="s">
        <v>416</v>
      </c>
      <c r="CL110" s="806"/>
      <c r="CM110" s="847" t="s">
        <v>417</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v>769147</v>
      </c>
      <c r="DH110" s="829"/>
      <c r="DI110" s="829"/>
      <c r="DJ110" s="829"/>
      <c r="DK110" s="829"/>
      <c r="DL110" s="829">
        <v>657897</v>
      </c>
      <c r="DM110" s="829"/>
      <c r="DN110" s="829"/>
      <c r="DO110" s="829"/>
      <c r="DP110" s="829"/>
      <c r="DQ110" s="829">
        <v>538516</v>
      </c>
      <c r="DR110" s="829"/>
      <c r="DS110" s="829"/>
      <c r="DT110" s="829"/>
      <c r="DU110" s="829"/>
      <c r="DV110" s="830">
        <v>2.9</v>
      </c>
      <c r="DW110" s="830"/>
      <c r="DX110" s="830"/>
      <c r="DY110" s="830"/>
      <c r="DZ110" s="831"/>
    </row>
    <row r="111" spans="1:131" s="212" customFormat="1" ht="26.25" customHeight="1" x14ac:dyDescent="0.15">
      <c r="A111" s="761" t="s">
        <v>418</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419</v>
      </c>
      <c r="BA111" s="739"/>
      <c r="BB111" s="739"/>
      <c r="BC111" s="739"/>
      <c r="BD111" s="739"/>
      <c r="BE111" s="739"/>
      <c r="BF111" s="739"/>
      <c r="BG111" s="739"/>
      <c r="BH111" s="739"/>
      <c r="BI111" s="739"/>
      <c r="BJ111" s="739"/>
      <c r="BK111" s="739"/>
      <c r="BL111" s="739"/>
      <c r="BM111" s="739"/>
      <c r="BN111" s="739"/>
      <c r="BO111" s="739"/>
      <c r="BP111" s="740"/>
      <c r="BQ111" s="803">
        <v>2929876</v>
      </c>
      <c r="BR111" s="804"/>
      <c r="BS111" s="804"/>
      <c r="BT111" s="804"/>
      <c r="BU111" s="804"/>
      <c r="BV111" s="804">
        <v>2244814</v>
      </c>
      <c r="BW111" s="804"/>
      <c r="BX111" s="804"/>
      <c r="BY111" s="804"/>
      <c r="BZ111" s="804"/>
      <c r="CA111" s="804">
        <v>2235203</v>
      </c>
      <c r="CB111" s="804"/>
      <c r="CC111" s="804"/>
      <c r="CD111" s="804"/>
      <c r="CE111" s="804"/>
      <c r="CF111" s="862">
        <v>12</v>
      </c>
      <c r="CG111" s="863"/>
      <c r="CH111" s="863"/>
      <c r="CI111" s="863"/>
      <c r="CJ111" s="863"/>
      <c r="CK111" s="914"/>
      <c r="CL111" s="808"/>
      <c r="CM111" s="802" t="s">
        <v>420</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v>2043131</v>
      </c>
      <c r="DH111" s="804"/>
      <c r="DI111" s="804"/>
      <c r="DJ111" s="804"/>
      <c r="DK111" s="804"/>
      <c r="DL111" s="804">
        <v>1414562</v>
      </c>
      <c r="DM111" s="804"/>
      <c r="DN111" s="804"/>
      <c r="DO111" s="804"/>
      <c r="DP111" s="804"/>
      <c r="DQ111" s="804">
        <v>768407</v>
      </c>
      <c r="DR111" s="804"/>
      <c r="DS111" s="804"/>
      <c r="DT111" s="804"/>
      <c r="DU111" s="804"/>
      <c r="DV111" s="781">
        <v>4.0999999999999996</v>
      </c>
      <c r="DW111" s="781"/>
      <c r="DX111" s="781"/>
      <c r="DY111" s="781"/>
      <c r="DZ111" s="782"/>
    </row>
    <row r="112" spans="1:131" s="212" customFormat="1" ht="26.25" customHeight="1" x14ac:dyDescent="0.15">
      <c r="A112" s="899" t="s">
        <v>421</v>
      </c>
      <c r="B112" s="900"/>
      <c r="C112" s="739" t="s">
        <v>422</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423</v>
      </c>
      <c r="BA112" s="739"/>
      <c r="BB112" s="739"/>
      <c r="BC112" s="739"/>
      <c r="BD112" s="739"/>
      <c r="BE112" s="739"/>
      <c r="BF112" s="739"/>
      <c r="BG112" s="739"/>
      <c r="BH112" s="739"/>
      <c r="BI112" s="739"/>
      <c r="BJ112" s="739"/>
      <c r="BK112" s="739"/>
      <c r="BL112" s="739"/>
      <c r="BM112" s="739"/>
      <c r="BN112" s="739"/>
      <c r="BO112" s="739"/>
      <c r="BP112" s="740"/>
      <c r="BQ112" s="803">
        <v>1417230</v>
      </c>
      <c r="BR112" s="804"/>
      <c r="BS112" s="804"/>
      <c r="BT112" s="804"/>
      <c r="BU112" s="804"/>
      <c r="BV112" s="804">
        <v>2447071</v>
      </c>
      <c r="BW112" s="804"/>
      <c r="BX112" s="804"/>
      <c r="BY112" s="804"/>
      <c r="BZ112" s="804"/>
      <c r="CA112" s="804">
        <v>2284962</v>
      </c>
      <c r="CB112" s="804"/>
      <c r="CC112" s="804"/>
      <c r="CD112" s="804"/>
      <c r="CE112" s="804"/>
      <c r="CF112" s="862">
        <v>12.3</v>
      </c>
      <c r="CG112" s="863"/>
      <c r="CH112" s="863"/>
      <c r="CI112" s="863"/>
      <c r="CJ112" s="863"/>
      <c r="CK112" s="914"/>
      <c r="CL112" s="808"/>
      <c r="CM112" s="802" t="s">
        <v>424</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15">
      <c r="A113" s="901"/>
      <c r="B113" s="902"/>
      <c r="C113" s="739" t="s">
        <v>425</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177344</v>
      </c>
      <c r="AB113" s="906"/>
      <c r="AC113" s="906"/>
      <c r="AD113" s="906"/>
      <c r="AE113" s="907"/>
      <c r="AF113" s="908">
        <v>182448</v>
      </c>
      <c r="AG113" s="906"/>
      <c r="AH113" s="906"/>
      <c r="AI113" s="906"/>
      <c r="AJ113" s="907"/>
      <c r="AK113" s="908">
        <v>140180</v>
      </c>
      <c r="AL113" s="906"/>
      <c r="AM113" s="906"/>
      <c r="AN113" s="906"/>
      <c r="AO113" s="907"/>
      <c r="AP113" s="909">
        <v>0.8</v>
      </c>
      <c r="AQ113" s="910"/>
      <c r="AR113" s="910"/>
      <c r="AS113" s="910"/>
      <c r="AT113" s="911"/>
      <c r="AU113" s="919"/>
      <c r="AV113" s="920"/>
      <c r="AW113" s="920"/>
      <c r="AX113" s="920"/>
      <c r="AY113" s="920"/>
      <c r="AZ113" s="802" t="s">
        <v>426</v>
      </c>
      <c r="BA113" s="739"/>
      <c r="BB113" s="739"/>
      <c r="BC113" s="739"/>
      <c r="BD113" s="739"/>
      <c r="BE113" s="739"/>
      <c r="BF113" s="739"/>
      <c r="BG113" s="739"/>
      <c r="BH113" s="739"/>
      <c r="BI113" s="739"/>
      <c r="BJ113" s="739"/>
      <c r="BK113" s="739"/>
      <c r="BL113" s="739"/>
      <c r="BM113" s="739"/>
      <c r="BN113" s="739"/>
      <c r="BO113" s="739"/>
      <c r="BP113" s="740"/>
      <c r="BQ113" s="803">
        <v>142848</v>
      </c>
      <c r="BR113" s="804"/>
      <c r="BS113" s="804"/>
      <c r="BT113" s="804"/>
      <c r="BU113" s="804"/>
      <c r="BV113" s="804">
        <v>126664</v>
      </c>
      <c r="BW113" s="804"/>
      <c r="BX113" s="804"/>
      <c r="BY113" s="804"/>
      <c r="BZ113" s="804"/>
      <c r="CA113" s="804">
        <v>110103</v>
      </c>
      <c r="CB113" s="804"/>
      <c r="CC113" s="804"/>
      <c r="CD113" s="804"/>
      <c r="CE113" s="804"/>
      <c r="CF113" s="862">
        <v>0.6</v>
      </c>
      <c r="CG113" s="863"/>
      <c r="CH113" s="863"/>
      <c r="CI113" s="863"/>
      <c r="CJ113" s="863"/>
      <c r="CK113" s="914"/>
      <c r="CL113" s="808"/>
      <c r="CM113" s="802" t="s">
        <v>427</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15">
      <c r="A114" s="901"/>
      <c r="B114" s="902"/>
      <c r="C114" s="739" t="s">
        <v>428</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9281</v>
      </c>
      <c r="AB114" s="767"/>
      <c r="AC114" s="767"/>
      <c r="AD114" s="767"/>
      <c r="AE114" s="768"/>
      <c r="AF114" s="769">
        <v>4210</v>
      </c>
      <c r="AG114" s="767"/>
      <c r="AH114" s="767"/>
      <c r="AI114" s="767"/>
      <c r="AJ114" s="768"/>
      <c r="AK114" s="769">
        <v>38281</v>
      </c>
      <c r="AL114" s="767"/>
      <c r="AM114" s="767"/>
      <c r="AN114" s="767"/>
      <c r="AO114" s="768"/>
      <c r="AP114" s="811">
        <v>0.2</v>
      </c>
      <c r="AQ114" s="812"/>
      <c r="AR114" s="812"/>
      <c r="AS114" s="812"/>
      <c r="AT114" s="813"/>
      <c r="AU114" s="919"/>
      <c r="AV114" s="920"/>
      <c r="AW114" s="920"/>
      <c r="AX114" s="920"/>
      <c r="AY114" s="920"/>
      <c r="AZ114" s="802" t="s">
        <v>429</v>
      </c>
      <c r="BA114" s="739"/>
      <c r="BB114" s="739"/>
      <c r="BC114" s="739"/>
      <c r="BD114" s="739"/>
      <c r="BE114" s="739"/>
      <c r="BF114" s="739"/>
      <c r="BG114" s="739"/>
      <c r="BH114" s="739"/>
      <c r="BI114" s="739"/>
      <c r="BJ114" s="739"/>
      <c r="BK114" s="739"/>
      <c r="BL114" s="739"/>
      <c r="BM114" s="739"/>
      <c r="BN114" s="739"/>
      <c r="BO114" s="739"/>
      <c r="BP114" s="740"/>
      <c r="BQ114" s="803">
        <v>2267719</v>
      </c>
      <c r="BR114" s="804"/>
      <c r="BS114" s="804"/>
      <c r="BT114" s="804"/>
      <c r="BU114" s="804"/>
      <c r="BV114" s="804">
        <v>2208443</v>
      </c>
      <c r="BW114" s="804"/>
      <c r="BX114" s="804"/>
      <c r="BY114" s="804"/>
      <c r="BZ114" s="804"/>
      <c r="CA114" s="804">
        <v>2301095</v>
      </c>
      <c r="CB114" s="804"/>
      <c r="CC114" s="804"/>
      <c r="CD114" s="804"/>
      <c r="CE114" s="804"/>
      <c r="CF114" s="862">
        <v>12.4</v>
      </c>
      <c r="CG114" s="863"/>
      <c r="CH114" s="863"/>
      <c r="CI114" s="863"/>
      <c r="CJ114" s="863"/>
      <c r="CK114" s="914"/>
      <c r="CL114" s="808"/>
      <c r="CM114" s="802" t="s">
        <v>430</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15">
      <c r="A115" s="901"/>
      <c r="B115" s="902"/>
      <c r="C115" s="739" t="s">
        <v>431</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375708</v>
      </c>
      <c r="AB115" s="906"/>
      <c r="AC115" s="906"/>
      <c r="AD115" s="906"/>
      <c r="AE115" s="907"/>
      <c r="AF115" s="908">
        <v>375631</v>
      </c>
      <c r="AG115" s="906"/>
      <c r="AH115" s="906"/>
      <c r="AI115" s="906"/>
      <c r="AJ115" s="907"/>
      <c r="AK115" s="908">
        <v>472445</v>
      </c>
      <c r="AL115" s="906"/>
      <c r="AM115" s="906"/>
      <c r="AN115" s="906"/>
      <c r="AO115" s="907"/>
      <c r="AP115" s="909">
        <v>2.5</v>
      </c>
      <c r="AQ115" s="910"/>
      <c r="AR115" s="910"/>
      <c r="AS115" s="910"/>
      <c r="AT115" s="911"/>
      <c r="AU115" s="919"/>
      <c r="AV115" s="920"/>
      <c r="AW115" s="920"/>
      <c r="AX115" s="920"/>
      <c r="AY115" s="920"/>
      <c r="AZ115" s="802" t="s">
        <v>432</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433</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v>68498</v>
      </c>
      <c r="DH115" s="767"/>
      <c r="DI115" s="767"/>
      <c r="DJ115" s="767"/>
      <c r="DK115" s="768"/>
      <c r="DL115" s="769">
        <v>129147</v>
      </c>
      <c r="DM115" s="767"/>
      <c r="DN115" s="767"/>
      <c r="DO115" s="767"/>
      <c r="DP115" s="768"/>
      <c r="DQ115" s="769">
        <v>96081</v>
      </c>
      <c r="DR115" s="767"/>
      <c r="DS115" s="767"/>
      <c r="DT115" s="767"/>
      <c r="DU115" s="768"/>
      <c r="DV115" s="811">
        <v>0.5</v>
      </c>
      <c r="DW115" s="812"/>
      <c r="DX115" s="812"/>
      <c r="DY115" s="812"/>
      <c r="DZ115" s="813"/>
    </row>
    <row r="116" spans="1:130" s="212" customFormat="1" ht="26.25" customHeight="1" x14ac:dyDescent="0.15">
      <c r="A116" s="903"/>
      <c r="B116" s="904"/>
      <c r="C116" s="826" t="s">
        <v>434</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435</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436</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v>49100</v>
      </c>
      <c r="DH116" s="767"/>
      <c r="DI116" s="767"/>
      <c r="DJ116" s="767"/>
      <c r="DK116" s="768"/>
      <c r="DL116" s="769">
        <v>43208</v>
      </c>
      <c r="DM116" s="767"/>
      <c r="DN116" s="767"/>
      <c r="DO116" s="767"/>
      <c r="DP116" s="768"/>
      <c r="DQ116" s="769">
        <v>37316</v>
      </c>
      <c r="DR116" s="767"/>
      <c r="DS116" s="767"/>
      <c r="DT116" s="767"/>
      <c r="DU116" s="768"/>
      <c r="DV116" s="811">
        <v>0.2</v>
      </c>
      <c r="DW116" s="812"/>
      <c r="DX116" s="812"/>
      <c r="DY116" s="812"/>
      <c r="DZ116" s="813"/>
    </row>
    <row r="117" spans="1:130" s="212" customFormat="1" ht="26.25" customHeight="1" x14ac:dyDescent="0.15">
      <c r="A117" s="882" t="s">
        <v>178</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437</v>
      </c>
      <c r="Z117" s="884"/>
      <c r="AA117" s="889">
        <v>2575373</v>
      </c>
      <c r="AB117" s="890"/>
      <c r="AC117" s="890"/>
      <c r="AD117" s="890"/>
      <c r="AE117" s="891"/>
      <c r="AF117" s="892">
        <v>2592252</v>
      </c>
      <c r="AG117" s="890"/>
      <c r="AH117" s="890"/>
      <c r="AI117" s="890"/>
      <c r="AJ117" s="891"/>
      <c r="AK117" s="892">
        <v>2650554</v>
      </c>
      <c r="AL117" s="890"/>
      <c r="AM117" s="890"/>
      <c r="AN117" s="890"/>
      <c r="AO117" s="891"/>
      <c r="AP117" s="893"/>
      <c r="AQ117" s="894"/>
      <c r="AR117" s="894"/>
      <c r="AS117" s="894"/>
      <c r="AT117" s="895"/>
      <c r="AU117" s="919"/>
      <c r="AV117" s="920"/>
      <c r="AW117" s="920"/>
      <c r="AX117" s="920"/>
      <c r="AY117" s="920"/>
      <c r="AZ117" s="850" t="s">
        <v>438</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439</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15">
      <c r="A118" s="882" t="s">
        <v>413</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410</v>
      </c>
      <c r="AB118" s="883"/>
      <c r="AC118" s="883"/>
      <c r="AD118" s="883"/>
      <c r="AE118" s="884"/>
      <c r="AF118" s="885" t="s">
        <v>411</v>
      </c>
      <c r="AG118" s="883"/>
      <c r="AH118" s="883"/>
      <c r="AI118" s="883"/>
      <c r="AJ118" s="884"/>
      <c r="AK118" s="885" t="s">
        <v>295</v>
      </c>
      <c r="AL118" s="883"/>
      <c r="AM118" s="883"/>
      <c r="AN118" s="883"/>
      <c r="AO118" s="884"/>
      <c r="AP118" s="886" t="s">
        <v>412</v>
      </c>
      <c r="AQ118" s="887"/>
      <c r="AR118" s="887"/>
      <c r="AS118" s="887"/>
      <c r="AT118" s="888"/>
      <c r="AU118" s="919"/>
      <c r="AV118" s="920"/>
      <c r="AW118" s="920"/>
      <c r="AX118" s="920"/>
      <c r="AY118" s="920"/>
      <c r="AZ118" s="825" t="s">
        <v>440</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441</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15">
      <c r="A119" s="805" t="s">
        <v>416</v>
      </c>
      <c r="B119" s="806"/>
      <c r="C119" s="847" t="s">
        <v>417</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v>9474</v>
      </c>
      <c r="AB119" s="876"/>
      <c r="AC119" s="876"/>
      <c r="AD119" s="876"/>
      <c r="AE119" s="877"/>
      <c r="AF119" s="878">
        <v>9515</v>
      </c>
      <c r="AG119" s="876"/>
      <c r="AH119" s="876"/>
      <c r="AI119" s="876"/>
      <c r="AJ119" s="877"/>
      <c r="AK119" s="878">
        <v>109556</v>
      </c>
      <c r="AL119" s="876"/>
      <c r="AM119" s="876"/>
      <c r="AN119" s="876"/>
      <c r="AO119" s="877"/>
      <c r="AP119" s="879">
        <v>0.6</v>
      </c>
      <c r="AQ119" s="880"/>
      <c r="AR119" s="880"/>
      <c r="AS119" s="880"/>
      <c r="AT119" s="881"/>
      <c r="AU119" s="921"/>
      <c r="AV119" s="922"/>
      <c r="AW119" s="922"/>
      <c r="AX119" s="922"/>
      <c r="AY119" s="922"/>
      <c r="AZ119" s="235" t="s">
        <v>178</v>
      </c>
      <c r="BA119" s="235"/>
      <c r="BB119" s="235"/>
      <c r="BC119" s="235"/>
      <c r="BD119" s="235"/>
      <c r="BE119" s="235"/>
      <c r="BF119" s="235"/>
      <c r="BG119" s="235"/>
      <c r="BH119" s="235"/>
      <c r="BI119" s="235"/>
      <c r="BJ119" s="235"/>
      <c r="BK119" s="235"/>
      <c r="BL119" s="235"/>
      <c r="BM119" s="235"/>
      <c r="BN119" s="235"/>
      <c r="BO119" s="864" t="s">
        <v>442</v>
      </c>
      <c r="BP119" s="865"/>
      <c r="BQ119" s="866">
        <v>27434913</v>
      </c>
      <c r="BR119" s="832"/>
      <c r="BS119" s="832"/>
      <c r="BT119" s="832"/>
      <c r="BU119" s="832"/>
      <c r="BV119" s="832">
        <v>25882216</v>
      </c>
      <c r="BW119" s="832"/>
      <c r="BX119" s="832"/>
      <c r="BY119" s="832"/>
      <c r="BZ119" s="832"/>
      <c r="CA119" s="832">
        <v>25451302</v>
      </c>
      <c r="CB119" s="832"/>
      <c r="CC119" s="832"/>
      <c r="CD119" s="832"/>
      <c r="CE119" s="832"/>
      <c r="CF119" s="735"/>
      <c r="CG119" s="736"/>
      <c r="CH119" s="736"/>
      <c r="CI119" s="736"/>
      <c r="CJ119" s="821"/>
      <c r="CK119" s="915"/>
      <c r="CL119" s="810"/>
      <c r="CM119" s="825" t="s">
        <v>443</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v>794883</v>
      </c>
      <c r="DR119" s="751"/>
      <c r="DS119" s="751"/>
      <c r="DT119" s="751"/>
      <c r="DU119" s="752"/>
      <c r="DV119" s="835">
        <v>4.3</v>
      </c>
      <c r="DW119" s="836"/>
      <c r="DX119" s="836"/>
      <c r="DY119" s="836"/>
      <c r="DZ119" s="837"/>
    </row>
    <row r="120" spans="1:130" s="212" customFormat="1" ht="26.25" customHeight="1" x14ac:dyDescent="0.15">
      <c r="A120" s="807"/>
      <c r="B120" s="808"/>
      <c r="C120" s="802" t="s">
        <v>420</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v>342387</v>
      </c>
      <c r="AB120" s="767"/>
      <c r="AC120" s="767"/>
      <c r="AD120" s="767"/>
      <c r="AE120" s="768"/>
      <c r="AF120" s="769">
        <v>340985</v>
      </c>
      <c r="AG120" s="767"/>
      <c r="AH120" s="767"/>
      <c r="AI120" s="767"/>
      <c r="AJ120" s="768"/>
      <c r="AK120" s="769">
        <v>340264</v>
      </c>
      <c r="AL120" s="767"/>
      <c r="AM120" s="767"/>
      <c r="AN120" s="767"/>
      <c r="AO120" s="768"/>
      <c r="AP120" s="811">
        <v>1.8</v>
      </c>
      <c r="AQ120" s="812"/>
      <c r="AR120" s="812"/>
      <c r="AS120" s="812"/>
      <c r="AT120" s="813"/>
      <c r="AU120" s="867" t="s">
        <v>444</v>
      </c>
      <c r="AV120" s="868"/>
      <c r="AW120" s="868"/>
      <c r="AX120" s="868"/>
      <c r="AY120" s="869"/>
      <c r="AZ120" s="847" t="s">
        <v>445</v>
      </c>
      <c r="BA120" s="795"/>
      <c r="BB120" s="795"/>
      <c r="BC120" s="795"/>
      <c r="BD120" s="795"/>
      <c r="BE120" s="795"/>
      <c r="BF120" s="795"/>
      <c r="BG120" s="795"/>
      <c r="BH120" s="795"/>
      <c r="BI120" s="795"/>
      <c r="BJ120" s="795"/>
      <c r="BK120" s="795"/>
      <c r="BL120" s="795"/>
      <c r="BM120" s="795"/>
      <c r="BN120" s="795"/>
      <c r="BO120" s="795"/>
      <c r="BP120" s="796"/>
      <c r="BQ120" s="848">
        <v>7915673</v>
      </c>
      <c r="BR120" s="829"/>
      <c r="BS120" s="829"/>
      <c r="BT120" s="829"/>
      <c r="BU120" s="829"/>
      <c r="BV120" s="829">
        <v>8250529</v>
      </c>
      <c r="BW120" s="829"/>
      <c r="BX120" s="829"/>
      <c r="BY120" s="829"/>
      <c r="BZ120" s="829"/>
      <c r="CA120" s="829">
        <v>8067825</v>
      </c>
      <c r="CB120" s="829"/>
      <c r="CC120" s="829"/>
      <c r="CD120" s="829"/>
      <c r="CE120" s="829"/>
      <c r="CF120" s="853">
        <v>43.3</v>
      </c>
      <c r="CG120" s="854"/>
      <c r="CH120" s="854"/>
      <c r="CI120" s="854"/>
      <c r="CJ120" s="854"/>
      <c r="CK120" s="855" t="s">
        <v>446</v>
      </c>
      <c r="CL120" s="839"/>
      <c r="CM120" s="839"/>
      <c r="CN120" s="839"/>
      <c r="CO120" s="840"/>
      <c r="CP120" s="859" t="s">
        <v>393</v>
      </c>
      <c r="CQ120" s="860"/>
      <c r="CR120" s="860"/>
      <c r="CS120" s="860"/>
      <c r="CT120" s="860"/>
      <c r="CU120" s="860"/>
      <c r="CV120" s="860"/>
      <c r="CW120" s="860"/>
      <c r="CX120" s="860"/>
      <c r="CY120" s="860"/>
      <c r="CZ120" s="860"/>
      <c r="DA120" s="860"/>
      <c r="DB120" s="860"/>
      <c r="DC120" s="860"/>
      <c r="DD120" s="860"/>
      <c r="DE120" s="860"/>
      <c r="DF120" s="861"/>
      <c r="DG120" s="848">
        <v>412270</v>
      </c>
      <c r="DH120" s="829"/>
      <c r="DI120" s="829"/>
      <c r="DJ120" s="829"/>
      <c r="DK120" s="829"/>
      <c r="DL120" s="829">
        <v>1639201</v>
      </c>
      <c r="DM120" s="829"/>
      <c r="DN120" s="829"/>
      <c r="DO120" s="829"/>
      <c r="DP120" s="829"/>
      <c r="DQ120" s="829">
        <v>1504215</v>
      </c>
      <c r="DR120" s="829"/>
      <c r="DS120" s="829"/>
      <c r="DT120" s="829"/>
      <c r="DU120" s="829"/>
      <c r="DV120" s="830">
        <v>8.1</v>
      </c>
      <c r="DW120" s="830"/>
      <c r="DX120" s="830"/>
      <c r="DY120" s="830"/>
      <c r="DZ120" s="831"/>
    </row>
    <row r="121" spans="1:130" s="212" customFormat="1" ht="26.25" customHeight="1" x14ac:dyDescent="0.15">
      <c r="A121" s="807"/>
      <c r="B121" s="808"/>
      <c r="C121" s="850" t="s">
        <v>447</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448</v>
      </c>
      <c r="BA121" s="739"/>
      <c r="BB121" s="739"/>
      <c r="BC121" s="739"/>
      <c r="BD121" s="739"/>
      <c r="BE121" s="739"/>
      <c r="BF121" s="739"/>
      <c r="BG121" s="739"/>
      <c r="BH121" s="739"/>
      <c r="BI121" s="739"/>
      <c r="BJ121" s="739"/>
      <c r="BK121" s="739"/>
      <c r="BL121" s="739"/>
      <c r="BM121" s="739"/>
      <c r="BN121" s="739"/>
      <c r="BO121" s="739"/>
      <c r="BP121" s="740"/>
      <c r="BQ121" s="803">
        <v>3072827</v>
      </c>
      <c r="BR121" s="804"/>
      <c r="BS121" s="804"/>
      <c r="BT121" s="804"/>
      <c r="BU121" s="804"/>
      <c r="BV121" s="804">
        <v>2277341</v>
      </c>
      <c r="BW121" s="804"/>
      <c r="BX121" s="804"/>
      <c r="BY121" s="804"/>
      <c r="BZ121" s="804"/>
      <c r="CA121" s="804">
        <v>2442593</v>
      </c>
      <c r="CB121" s="804"/>
      <c r="CC121" s="804"/>
      <c r="CD121" s="804"/>
      <c r="CE121" s="804"/>
      <c r="CF121" s="862">
        <v>13.1</v>
      </c>
      <c r="CG121" s="863"/>
      <c r="CH121" s="863"/>
      <c r="CI121" s="863"/>
      <c r="CJ121" s="863"/>
      <c r="CK121" s="856"/>
      <c r="CL121" s="842"/>
      <c r="CM121" s="842"/>
      <c r="CN121" s="842"/>
      <c r="CO121" s="843"/>
      <c r="CP121" s="822" t="s">
        <v>395</v>
      </c>
      <c r="CQ121" s="823"/>
      <c r="CR121" s="823"/>
      <c r="CS121" s="823"/>
      <c r="CT121" s="823"/>
      <c r="CU121" s="823"/>
      <c r="CV121" s="823"/>
      <c r="CW121" s="823"/>
      <c r="CX121" s="823"/>
      <c r="CY121" s="823"/>
      <c r="CZ121" s="823"/>
      <c r="DA121" s="823"/>
      <c r="DB121" s="823"/>
      <c r="DC121" s="823"/>
      <c r="DD121" s="823"/>
      <c r="DE121" s="823"/>
      <c r="DF121" s="824"/>
      <c r="DG121" s="803">
        <v>1004960</v>
      </c>
      <c r="DH121" s="804"/>
      <c r="DI121" s="804"/>
      <c r="DJ121" s="804"/>
      <c r="DK121" s="804"/>
      <c r="DL121" s="804">
        <v>807870</v>
      </c>
      <c r="DM121" s="804"/>
      <c r="DN121" s="804"/>
      <c r="DO121" s="804"/>
      <c r="DP121" s="804"/>
      <c r="DQ121" s="804">
        <v>780747</v>
      </c>
      <c r="DR121" s="804"/>
      <c r="DS121" s="804"/>
      <c r="DT121" s="804"/>
      <c r="DU121" s="804"/>
      <c r="DV121" s="781">
        <v>4.2</v>
      </c>
      <c r="DW121" s="781"/>
      <c r="DX121" s="781"/>
      <c r="DY121" s="781"/>
      <c r="DZ121" s="782"/>
    </row>
    <row r="122" spans="1:130" s="212" customFormat="1" ht="26.25" customHeight="1" x14ac:dyDescent="0.15">
      <c r="A122" s="807"/>
      <c r="B122" s="808"/>
      <c r="C122" s="802" t="s">
        <v>430</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449</v>
      </c>
      <c r="BA122" s="826"/>
      <c r="BB122" s="826"/>
      <c r="BC122" s="826"/>
      <c r="BD122" s="826"/>
      <c r="BE122" s="826"/>
      <c r="BF122" s="826"/>
      <c r="BG122" s="826"/>
      <c r="BH122" s="826"/>
      <c r="BI122" s="826"/>
      <c r="BJ122" s="826"/>
      <c r="BK122" s="826"/>
      <c r="BL122" s="826"/>
      <c r="BM122" s="826"/>
      <c r="BN122" s="826"/>
      <c r="BO122" s="826"/>
      <c r="BP122" s="827"/>
      <c r="BQ122" s="866">
        <v>14819708</v>
      </c>
      <c r="BR122" s="832"/>
      <c r="BS122" s="832"/>
      <c r="BT122" s="832"/>
      <c r="BU122" s="832"/>
      <c r="BV122" s="832">
        <v>13534250</v>
      </c>
      <c r="BW122" s="832"/>
      <c r="BX122" s="832"/>
      <c r="BY122" s="832"/>
      <c r="BZ122" s="832"/>
      <c r="CA122" s="832">
        <v>12014124</v>
      </c>
      <c r="CB122" s="832"/>
      <c r="CC122" s="832"/>
      <c r="CD122" s="832"/>
      <c r="CE122" s="832"/>
      <c r="CF122" s="833">
        <v>64.5</v>
      </c>
      <c r="CG122" s="834"/>
      <c r="CH122" s="834"/>
      <c r="CI122" s="834"/>
      <c r="CJ122" s="834"/>
      <c r="CK122" s="856"/>
      <c r="CL122" s="842"/>
      <c r="CM122" s="842"/>
      <c r="CN122" s="842"/>
      <c r="CO122" s="843"/>
      <c r="CP122" s="822" t="s">
        <v>391</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15">
      <c r="A123" s="807"/>
      <c r="B123" s="808"/>
      <c r="C123" s="802" t="s">
        <v>436</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v>5892</v>
      </c>
      <c r="AB123" s="767"/>
      <c r="AC123" s="767"/>
      <c r="AD123" s="767"/>
      <c r="AE123" s="768"/>
      <c r="AF123" s="769">
        <v>5892</v>
      </c>
      <c r="AG123" s="767"/>
      <c r="AH123" s="767"/>
      <c r="AI123" s="767"/>
      <c r="AJ123" s="768"/>
      <c r="AK123" s="769">
        <v>5892</v>
      </c>
      <c r="AL123" s="767"/>
      <c r="AM123" s="767"/>
      <c r="AN123" s="767"/>
      <c r="AO123" s="768"/>
      <c r="AP123" s="811">
        <v>0</v>
      </c>
      <c r="AQ123" s="812"/>
      <c r="AR123" s="812"/>
      <c r="AS123" s="812"/>
      <c r="AT123" s="813"/>
      <c r="AU123" s="873"/>
      <c r="AV123" s="874"/>
      <c r="AW123" s="874"/>
      <c r="AX123" s="874"/>
      <c r="AY123" s="874"/>
      <c r="AZ123" s="235" t="s">
        <v>178</v>
      </c>
      <c r="BA123" s="235"/>
      <c r="BB123" s="235"/>
      <c r="BC123" s="235"/>
      <c r="BD123" s="235"/>
      <c r="BE123" s="235"/>
      <c r="BF123" s="235"/>
      <c r="BG123" s="235"/>
      <c r="BH123" s="235"/>
      <c r="BI123" s="235"/>
      <c r="BJ123" s="235"/>
      <c r="BK123" s="235"/>
      <c r="BL123" s="235"/>
      <c r="BM123" s="235"/>
      <c r="BN123" s="235"/>
      <c r="BO123" s="864" t="s">
        <v>450</v>
      </c>
      <c r="BP123" s="865"/>
      <c r="BQ123" s="819">
        <v>25808208</v>
      </c>
      <c r="BR123" s="820"/>
      <c r="BS123" s="820"/>
      <c r="BT123" s="820"/>
      <c r="BU123" s="820"/>
      <c r="BV123" s="820">
        <v>24062120</v>
      </c>
      <c r="BW123" s="820"/>
      <c r="BX123" s="820"/>
      <c r="BY123" s="820"/>
      <c r="BZ123" s="820"/>
      <c r="CA123" s="820">
        <v>22524542</v>
      </c>
      <c r="CB123" s="820"/>
      <c r="CC123" s="820"/>
      <c r="CD123" s="820"/>
      <c r="CE123" s="820"/>
      <c r="CF123" s="735"/>
      <c r="CG123" s="736"/>
      <c r="CH123" s="736"/>
      <c r="CI123" s="736"/>
      <c r="CJ123" s="821"/>
      <c r="CK123" s="856"/>
      <c r="CL123" s="842"/>
      <c r="CM123" s="842"/>
      <c r="CN123" s="842"/>
      <c r="CO123" s="843"/>
      <c r="CP123" s="822" t="s">
        <v>392</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
      <c r="A124" s="807"/>
      <c r="B124" s="808"/>
      <c r="C124" s="802" t="s">
        <v>439</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451</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9.4</v>
      </c>
      <c r="BR124" s="818"/>
      <c r="BS124" s="818"/>
      <c r="BT124" s="818"/>
      <c r="BU124" s="818"/>
      <c r="BV124" s="818">
        <v>10.3</v>
      </c>
      <c r="BW124" s="818"/>
      <c r="BX124" s="818"/>
      <c r="BY124" s="818"/>
      <c r="BZ124" s="818"/>
      <c r="CA124" s="818">
        <v>15.7</v>
      </c>
      <c r="CB124" s="818"/>
      <c r="CC124" s="818"/>
      <c r="CD124" s="818"/>
      <c r="CE124" s="818"/>
      <c r="CF124" s="713"/>
      <c r="CG124" s="714"/>
      <c r="CH124" s="714"/>
      <c r="CI124" s="714"/>
      <c r="CJ124" s="849"/>
      <c r="CK124" s="857"/>
      <c r="CL124" s="857"/>
      <c r="CM124" s="857"/>
      <c r="CN124" s="857"/>
      <c r="CO124" s="858"/>
      <c r="CP124" s="822" t="s">
        <v>452</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15">
      <c r="A125" s="807"/>
      <c r="B125" s="808"/>
      <c r="C125" s="802" t="s">
        <v>441</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453</v>
      </c>
      <c r="CL125" s="839"/>
      <c r="CM125" s="839"/>
      <c r="CN125" s="839"/>
      <c r="CO125" s="840"/>
      <c r="CP125" s="847" t="s">
        <v>454</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
      <c r="A126" s="807"/>
      <c r="B126" s="808"/>
      <c r="C126" s="802" t="s">
        <v>443</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455</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15">
      <c r="A127" s="809"/>
      <c r="B127" s="810"/>
      <c r="C127" s="825" t="s">
        <v>456</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v>17955</v>
      </c>
      <c r="AB127" s="767"/>
      <c r="AC127" s="767"/>
      <c r="AD127" s="767"/>
      <c r="AE127" s="768"/>
      <c r="AF127" s="769">
        <v>19239</v>
      </c>
      <c r="AG127" s="767"/>
      <c r="AH127" s="767"/>
      <c r="AI127" s="767"/>
      <c r="AJ127" s="768"/>
      <c r="AK127" s="769">
        <v>16733</v>
      </c>
      <c r="AL127" s="767"/>
      <c r="AM127" s="767"/>
      <c r="AN127" s="767"/>
      <c r="AO127" s="768"/>
      <c r="AP127" s="811">
        <v>0.1</v>
      </c>
      <c r="AQ127" s="812"/>
      <c r="AR127" s="812"/>
      <c r="AS127" s="812"/>
      <c r="AT127" s="813"/>
      <c r="AU127" s="214"/>
      <c r="AV127" s="214"/>
      <c r="AW127" s="214"/>
      <c r="AX127" s="828" t="s">
        <v>457</v>
      </c>
      <c r="AY127" s="799"/>
      <c r="AZ127" s="799"/>
      <c r="BA127" s="799"/>
      <c r="BB127" s="799"/>
      <c r="BC127" s="799"/>
      <c r="BD127" s="799"/>
      <c r="BE127" s="800"/>
      <c r="BF127" s="798" t="s">
        <v>458</v>
      </c>
      <c r="BG127" s="799"/>
      <c r="BH127" s="799"/>
      <c r="BI127" s="799"/>
      <c r="BJ127" s="799"/>
      <c r="BK127" s="799"/>
      <c r="BL127" s="800"/>
      <c r="BM127" s="798" t="s">
        <v>459</v>
      </c>
      <c r="BN127" s="799"/>
      <c r="BO127" s="799"/>
      <c r="BP127" s="799"/>
      <c r="BQ127" s="799"/>
      <c r="BR127" s="799"/>
      <c r="BS127" s="800"/>
      <c r="BT127" s="798" t="s">
        <v>460</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461</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
      <c r="A128" s="783" t="s">
        <v>462</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463</v>
      </c>
      <c r="X128" s="785"/>
      <c r="Y128" s="785"/>
      <c r="Z128" s="786"/>
      <c r="AA128" s="787">
        <v>265972</v>
      </c>
      <c r="AB128" s="788"/>
      <c r="AC128" s="788"/>
      <c r="AD128" s="788"/>
      <c r="AE128" s="789"/>
      <c r="AF128" s="790">
        <v>225115</v>
      </c>
      <c r="AG128" s="788"/>
      <c r="AH128" s="788"/>
      <c r="AI128" s="788"/>
      <c r="AJ128" s="789"/>
      <c r="AK128" s="790">
        <v>213331</v>
      </c>
      <c r="AL128" s="788"/>
      <c r="AM128" s="788"/>
      <c r="AN128" s="788"/>
      <c r="AO128" s="789"/>
      <c r="AP128" s="791"/>
      <c r="AQ128" s="792"/>
      <c r="AR128" s="792"/>
      <c r="AS128" s="792"/>
      <c r="AT128" s="793"/>
      <c r="AU128" s="214"/>
      <c r="AV128" s="214"/>
      <c r="AW128" s="214"/>
      <c r="AX128" s="794" t="s">
        <v>464</v>
      </c>
      <c r="AY128" s="795"/>
      <c r="AZ128" s="795"/>
      <c r="BA128" s="795"/>
      <c r="BB128" s="795"/>
      <c r="BC128" s="795"/>
      <c r="BD128" s="795"/>
      <c r="BE128" s="796"/>
      <c r="BF128" s="773" t="s">
        <v>122</v>
      </c>
      <c r="BG128" s="774"/>
      <c r="BH128" s="774"/>
      <c r="BI128" s="774"/>
      <c r="BJ128" s="774"/>
      <c r="BK128" s="774"/>
      <c r="BL128" s="797"/>
      <c r="BM128" s="773">
        <v>12.49</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465</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15">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466</v>
      </c>
      <c r="X129" s="764"/>
      <c r="Y129" s="764"/>
      <c r="Z129" s="765"/>
      <c r="AA129" s="766">
        <v>18922456</v>
      </c>
      <c r="AB129" s="767"/>
      <c r="AC129" s="767"/>
      <c r="AD129" s="767"/>
      <c r="AE129" s="768"/>
      <c r="AF129" s="769">
        <v>19295365</v>
      </c>
      <c r="AG129" s="767"/>
      <c r="AH129" s="767"/>
      <c r="AI129" s="767"/>
      <c r="AJ129" s="768"/>
      <c r="AK129" s="769">
        <v>20133182</v>
      </c>
      <c r="AL129" s="767"/>
      <c r="AM129" s="767"/>
      <c r="AN129" s="767"/>
      <c r="AO129" s="768"/>
      <c r="AP129" s="770"/>
      <c r="AQ129" s="771"/>
      <c r="AR129" s="771"/>
      <c r="AS129" s="771"/>
      <c r="AT129" s="772"/>
      <c r="AU129" s="215"/>
      <c r="AV129" s="215"/>
      <c r="AW129" s="215"/>
      <c r="AX129" s="738" t="s">
        <v>467</v>
      </c>
      <c r="AY129" s="739"/>
      <c r="AZ129" s="739"/>
      <c r="BA129" s="739"/>
      <c r="BB129" s="739"/>
      <c r="BC129" s="739"/>
      <c r="BD129" s="739"/>
      <c r="BE129" s="740"/>
      <c r="BF129" s="757" t="s">
        <v>122</v>
      </c>
      <c r="BG129" s="758"/>
      <c r="BH129" s="758"/>
      <c r="BI129" s="758"/>
      <c r="BJ129" s="758"/>
      <c r="BK129" s="758"/>
      <c r="BL129" s="759"/>
      <c r="BM129" s="757">
        <v>17.489999999999998</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468</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469</v>
      </c>
      <c r="X130" s="764"/>
      <c r="Y130" s="764"/>
      <c r="Z130" s="765"/>
      <c r="AA130" s="766">
        <v>1661439</v>
      </c>
      <c r="AB130" s="767"/>
      <c r="AC130" s="767"/>
      <c r="AD130" s="767"/>
      <c r="AE130" s="768"/>
      <c r="AF130" s="769">
        <v>1633555</v>
      </c>
      <c r="AG130" s="767"/>
      <c r="AH130" s="767"/>
      <c r="AI130" s="767"/>
      <c r="AJ130" s="768"/>
      <c r="AK130" s="769">
        <v>1519343</v>
      </c>
      <c r="AL130" s="767"/>
      <c r="AM130" s="767"/>
      <c r="AN130" s="767"/>
      <c r="AO130" s="768"/>
      <c r="AP130" s="770"/>
      <c r="AQ130" s="771"/>
      <c r="AR130" s="771"/>
      <c r="AS130" s="771"/>
      <c r="AT130" s="772"/>
      <c r="AU130" s="215"/>
      <c r="AV130" s="215"/>
      <c r="AW130" s="215"/>
      <c r="AX130" s="738" t="s">
        <v>470</v>
      </c>
      <c r="AY130" s="739"/>
      <c r="AZ130" s="739"/>
      <c r="BA130" s="739"/>
      <c r="BB130" s="739"/>
      <c r="BC130" s="739"/>
      <c r="BD130" s="739"/>
      <c r="BE130" s="740"/>
      <c r="BF130" s="741">
        <v>4.2</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471</v>
      </c>
      <c r="X131" s="748"/>
      <c r="Y131" s="748"/>
      <c r="Z131" s="749"/>
      <c r="AA131" s="750">
        <v>17261017</v>
      </c>
      <c r="AB131" s="751"/>
      <c r="AC131" s="751"/>
      <c r="AD131" s="751"/>
      <c r="AE131" s="752"/>
      <c r="AF131" s="753">
        <v>17661810</v>
      </c>
      <c r="AG131" s="751"/>
      <c r="AH131" s="751"/>
      <c r="AI131" s="751"/>
      <c r="AJ131" s="752"/>
      <c r="AK131" s="753">
        <v>18613839</v>
      </c>
      <c r="AL131" s="751"/>
      <c r="AM131" s="751"/>
      <c r="AN131" s="751"/>
      <c r="AO131" s="752"/>
      <c r="AP131" s="754"/>
      <c r="AQ131" s="755"/>
      <c r="AR131" s="755"/>
      <c r="AS131" s="755"/>
      <c r="AT131" s="756"/>
      <c r="AU131" s="215"/>
      <c r="AV131" s="215"/>
      <c r="AW131" s="215"/>
      <c r="AX131" s="716" t="s">
        <v>472</v>
      </c>
      <c r="AY131" s="717"/>
      <c r="AZ131" s="717"/>
      <c r="BA131" s="717"/>
      <c r="BB131" s="717"/>
      <c r="BC131" s="717"/>
      <c r="BD131" s="717"/>
      <c r="BE131" s="718"/>
      <c r="BF131" s="719">
        <v>15.7</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473</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474</v>
      </c>
      <c r="W132" s="729"/>
      <c r="X132" s="729"/>
      <c r="Y132" s="729"/>
      <c r="Z132" s="730"/>
      <c r="AA132" s="731">
        <v>3.7539019229999999</v>
      </c>
      <c r="AB132" s="732"/>
      <c r="AC132" s="732"/>
      <c r="AD132" s="732"/>
      <c r="AE132" s="733"/>
      <c r="AF132" s="734">
        <v>4.153494051</v>
      </c>
      <c r="AG132" s="732"/>
      <c r="AH132" s="732"/>
      <c r="AI132" s="732"/>
      <c r="AJ132" s="733"/>
      <c r="AK132" s="734">
        <v>4.9311689730000001</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475</v>
      </c>
      <c r="W133" s="708"/>
      <c r="X133" s="708"/>
      <c r="Y133" s="708"/>
      <c r="Z133" s="709"/>
      <c r="AA133" s="710">
        <v>3.5</v>
      </c>
      <c r="AB133" s="711"/>
      <c r="AC133" s="711"/>
      <c r="AD133" s="711"/>
      <c r="AE133" s="712"/>
      <c r="AF133" s="710">
        <v>3.7</v>
      </c>
      <c r="AG133" s="711"/>
      <c r="AH133" s="711"/>
      <c r="AI133" s="711"/>
      <c r="AJ133" s="712"/>
      <c r="AK133" s="710">
        <v>4.2</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H9Kfz5WpMbfxu4ZJajBOUokMzciI5c4xh/z82kZbAeMALf52User3VyNbG4hWq0IX3HQ0Mu7hrqeLHYGxGus/w==" saltValue="hcOuDiNpwq6k5hWFwqFWu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476</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yPnQDPa4aQy1ngsFirygIbPNAR1DvBlEIMbS4N/2Qyx5b1H9otci+hz/fYAUqBBsCcGQ0YKhyHaRcF/bHFdkXw==" saltValue="yKomlXww4htPi9LPLLiKO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PgmXACtdVAM1s9+TgPxB0HvGNarzVa4SppVTcSB7FkaeGne8WhDSDXTcK24Dqxat2Yx6xCza30JI450A8+l65A==" saltValue="1KHUC3H3k6qaZHLa40Y7A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477</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478</v>
      </c>
      <c r="AL6" s="248"/>
      <c r="AM6" s="248"/>
      <c r="AN6" s="248"/>
    </row>
    <row r="7" spans="1:46" ht="13.5" customHeight="1" x14ac:dyDescent="0.15">
      <c r="A7" s="247"/>
      <c r="AK7" s="250"/>
      <c r="AL7" s="251"/>
      <c r="AM7" s="251"/>
      <c r="AN7" s="252"/>
      <c r="AO7" s="1105" t="s">
        <v>479</v>
      </c>
      <c r="AP7" s="253"/>
      <c r="AQ7" s="254" t="s">
        <v>480</v>
      </c>
      <c r="AR7" s="255"/>
    </row>
    <row r="8" spans="1:46" x14ac:dyDescent="0.15">
      <c r="A8" s="247"/>
      <c r="AK8" s="256"/>
      <c r="AL8" s="257"/>
      <c r="AM8" s="257"/>
      <c r="AN8" s="258"/>
      <c r="AO8" s="1106"/>
      <c r="AP8" s="259" t="s">
        <v>481</v>
      </c>
      <c r="AQ8" s="260" t="s">
        <v>482</v>
      </c>
      <c r="AR8" s="261" t="s">
        <v>483</v>
      </c>
    </row>
    <row r="9" spans="1:46" x14ac:dyDescent="0.15">
      <c r="A9" s="247"/>
      <c r="AK9" s="1117" t="s">
        <v>484</v>
      </c>
      <c r="AL9" s="1118"/>
      <c r="AM9" s="1118"/>
      <c r="AN9" s="1119"/>
      <c r="AO9" s="262">
        <v>6000083</v>
      </c>
      <c r="AP9" s="262">
        <v>63888</v>
      </c>
      <c r="AQ9" s="263">
        <v>72348</v>
      </c>
      <c r="AR9" s="264">
        <v>-11.7</v>
      </c>
    </row>
    <row r="10" spans="1:46" ht="13.5" customHeight="1" x14ac:dyDescent="0.15">
      <c r="A10" s="247"/>
      <c r="AK10" s="1117" t="s">
        <v>485</v>
      </c>
      <c r="AL10" s="1118"/>
      <c r="AM10" s="1118"/>
      <c r="AN10" s="1119"/>
      <c r="AO10" s="265">
        <v>65926</v>
      </c>
      <c r="AP10" s="265">
        <v>702</v>
      </c>
      <c r="AQ10" s="266">
        <v>6364</v>
      </c>
      <c r="AR10" s="267">
        <v>-89</v>
      </c>
    </row>
    <row r="11" spans="1:46" ht="13.5" customHeight="1" x14ac:dyDescent="0.15">
      <c r="A11" s="247"/>
      <c r="AK11" s="1117" t="s">
        <v>486</v>
      </c>
      <c r="AL11" s="1118"/>
      <c r="AM11" s="1118"/>
      <c r="AN11" s="1119"/>
      <c r="AO11" s="265">
        <v>438864</v>
      </c>
      <c r="AP11" s="265">
        <v>4673</v>
      </c>
      <c r="AQ11" s="266">
        <v>1262</v>
      </c>
      <c r="AR11" s="267">
        <v>270.3</v>
      </c>
    </row>
    <row r="12" spans="1:46" ht="13.5" customHeight="1" x14ac:dyDescent="0.15">
      <c r="A12" s="247"/>
      <c r="AK12" s="1117" t="s">
        <v>487</v>
      </c>
      <c r="AL12" s="1118"/>
      <c r="AM12" s="1118"/>
      <c r="AN12" s="1119"/>
      <c r="AO12" s="265" t="s">
        <v>488</v>
      </c>
      <c r="AP12" s="265" t="s">
        <v>488</v>
      </c>
      <c r="AQ12" s="266">
        <v>10</v>
      </c>
      <c r="AR12" s="267" t="s">
        <v>488</v>
      </c>
    </row>
    <row r="13" spans="1:46" ht="13.5" customHeight="1" x14ac:dyDescent="0.15">
      <c r="A13" s="247"/>
      <c r="AK13" s="1117" t="s">
        <v>489</v>
      </c>
      <c r="AL13" s="1118"/>
      <c r="AM13" s="1118"/>
      <c r="AN13" s="1119"/>
      <c r="AO13" s="265">
        <v>170767</v>
      </c>
      <c r="AP13" s="265">
        <v>1818</v>
      </c>
      <c r="AQ13" s="266">
        <v>3257</v>
      </c>
      <c r="AR13" s="267">
        <v>-44.2</v>
      </c>
    </row>
    <row r="14" spans="1:46" ht="13.5" customHeight="1" x14ac:dyDescent="0.15">
      <c r="A14" s="247"/>
      <c r="AK14" s="1117" t="s">
        <v>490</v>
      </c>
      <c r="AL14" s="1118"/>
      <c r="AM14" s="1118"/>
      <c r="AN14" s="1119"/>
      <c r="AO14" s="265">
        <v>183472</v>
      </c>
      <c r="AP14" s="265">
        <v>1954</v>
      </c>
      <c r="AQ14" s="266">
        <v>1617</v>
      </c>
      <c r="AR14" s="267">
        <v>20.8</v>
      </c>
    </row>
    <row r="15" spans="1:46" ht="13.5" customHeight="1" x14ac:dyDescent="0.15">
      <c r="A15" s="247"/>
      <c r="AK15" s="1120" t="s">
        <v>491</v>
      </c>
      <c r="AL15" s="1121"/>
      <c r="AM15" s="1121"/>
      <c r="AN15" s="1122"/>
      <c r="AO15" s="265">
        <v>-330539</v>
      </c>
      <c r="AP15" s="265">
        <v>-3520</v>
      </c>
      <c r="AQ15" s="266">
        <v>-3947</v>
      </c>
      <c r="AR15" s="267">
        <v>-10.8</v>
      </c>
    </row>
    <row r="16" spans="1:46" x14ac:dyDescent="0.15">
      <c r="A16" s="247"/>
      <c r="AK16" s="1120" t="s">
        <v>178</v>
      </c>
      <c r="AL16" s="1121"/>
      <c r="AM16" s="1121"/>
      <c r="AN16" s="1122"/>
      <c r="AO16" s="265">
        <v>6528573</v>
      </c>
      <c r="AP16" s="265">
        <v>69515</v>
      </c>
      <c r="AQ16" s="266">
        <v>80912</v>
      </c>
      <c r="AR16" s="267">
        <v>-14.1</v>
      </c>
    </row>
    <row r="17" spans="1:46" x14ac:dyDescent="0.15">
      <c r="A17" s="247"/>
    </row>
    <row r="18" spans="1:46" x14ac:dyDescent="0.15">
      <c r="A18" s="247"/>
      <c r="AQ18" s="268"/>
      <c r="AR18" s="268"/>
    </row>
    <row r="19" spans="1:46" x14ac:dyDescent="0.15">
      <c r="A19" s="247"/>
      <c r="AK19" s="243" t="s">
        <v>492</v>
      </c>
    </row>
    <row r="20" spans="1:46" x14ac:dyDescent="0.15">
      <c r="A20" s="247"/>
      <c r="AK20" s="269"/>
      <c r="AL20" s="270"/>
      <c r="AM20" s="270"/>
      <c r="AN20" s="271"/>
      <c r="AO20" s="272" t="s">
        <v>493</v>
      </c>
      <c r="AP20" s="273" t="s">
        <v>494</v>
      </c>
      <c r="AQ20" s="274" t="s">
        <v>495</v>
      </c>
      <c r="AR20" s="275"/>
    </row>
    <row r="21" spans="1:46" s="248" customFormat="1" x14ac:dyDescent="0.15">
      <c r="A21" s="276"/>
      <c r="AK21" s="1123" t="s">
        <v>496</v>
      </c>
      <c r="AL21" s="1124"/>
      <c r="AM21" s="1124"/>
      <c r="AN21" s="1125"/>
      <c r="AO21" s="277">
        <v>5.61</v>
      </c>
      <c r="AP21" s="278">
        <v>6.71</v>
      </c>
      <c r="AQ21" s="279">
        <v>-1.1000000000000001</v>
      </c>
      <c r="AS21" s="280"/>
      <c r="AT21" s="276"/>
    </row>
    <row r="22" spans="1:46" s="248" customFormat="1" x14ac:dyDescent="0.15">
      <c r="A22" s="276"/>
      <c r="AK22" s="1123" t="s">
        <v>497</v>
      </c>
      <c r="AL22" s="1124"/>
      <c r="AM22" s="1124"/>
      <c r="AN22" s="1125"/>
      <c r="AO22" s="281">
        <v>99.6</v>
      </c>
      <c r="AP22" s="282">
        <v>98.3</v>
      </c>
      <c r="AQ22" s="283">
        <v>1.3</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6" t="s">
        <v>498</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88"/>
      <c r="AS27" s="243"/>
      <c r="AT27" s="243"/>
    </row>
    <row r="28" spans="1:46" ht="17.25" x14ac:dyDescent="0.15">
      <c r="A28" s="244" t="s">
        <v>499</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500</v>
      </c>
      <c r="AL29" s="248"/>
      <c r="AM29" s="248"/>
      <c r="AN29" s="248"/>
      <c r="AS29" s="290"/>
    </row>
    <row r="30" spans="1:46" ht="13.5" customHeight="1" x14ac:dyDescent="0.15">
      <c r="A30" s="247"/>
      <c r="AK30" s="250"/>
      <c r="AL30" s="251"/>
      <c r="AM30" s="251"/>
      <c r="AN30" s="252"/>
      <c r="AO30" s="1105" t="s">
        <v>479</v>
      </c>
      <c r="AP30" s="253"/>
      <c r="AQ30" s="254" t="s">
        <v>480</v>
      </c>
      <c r="AR30" s="255"/>
    </row>
    <row r="31" spans="1:46" x14ac:dyDescent="0.15">
      <c r="A31" s="247"/>
      <c r="AK31" s="256"/>
      <c r="AL31" s="257"/>
      <c r="AM31" s="257"/>
      <c r="AN31" s="258"/>
      <c r="AO31" s="1106"/>
      <c r="AP31" s="259" t="s">
        <v>481</v>
      </c>
      <c r="AQ31" s="260" t="s">
        <v>482</v>
      </c>
      <c r="AR31" s="261" t="s">
        <v>483</v>
      </c>
    </row>
    <row r="32" spans="1:46" ht="27" customHeight="1" x14ac:dyDescent="0.15">
      <c r="A32" s="247"/>
      <c r="AK32" s="1107" t="s">
        <v>501</v>
      </c>
      <c r="AL32" s="1108"/>
      <c r="AM32" s="1108"/>
      <c r="AN32" s="1109"/>
      <c r="AO32" s="291">
        <v>1999648</v>
      </c>
      <c r="AP32" s="291">
        <v>21292</v>
      </c>
      <c r="AQ32" s="292">
        <v>34344</v>
      </c>
      <c r="AR32" s="293">
        <v>-38</v>
      </c>
    </row>
    <row r="33" spans="1:46" ht="13.5" customHeight="1" x14ac:dyDescent="0.15">
      <c r="A33" s="247"/>
      <c r="AK33" s="1107" t="s">
        <v>502</v>
      </c>
      <c r="AL33" s="1108"/>
      <c r="AM33" s="1108"/>
      <c r="AN33" s="1109"/>
      <c r="AO33" s="291" t="s">
        <v>488</v>
      </c>
      <c r="AP33" s="291" t="s">
        <v>488</v>
      </c>
      <c r="AQ33" s="292" t="s">
        <v>488</v>
      </c>
      <c r="AR33" s="293" t="s">
        <v>488</v>
      </c>
    </row>
    <row r="34" spans="1:46" ht="27" customHeight="1" x14ac:dyDescent="0.15">
      <c r="A34" s="247"/>
      <c r="AK34" s="1107" t="s">
        <v>503</v>
      </c>
      <c r="AL34" s="1108"/>
      <c r="AM34" s="1108"/>
      <c r="AN34" s="1109"/>
      <c r="AO34" s="291" t="s">
        <v>488</v>
      </c>
      <c r="AP34" s="291" t="s">
        <v>488</v>
      </c>
      <c r="AQ34" s="292">
        <v>3</v>
      </c>
      <c r="AR34" s="293" t="s">
        <v>488</v>
      </c>
    </row>
    <row r="35" spans="1:46" ht="27" customHeight="1" x14ac:dyDescent="0.15">
      <c r="A35" s="247"/>
      <c r="AK35" s="1107" t="s">
        <v>504</v>
      </c>
      <c r="AL35" s="1108"/>
      <c r="AM35" s="1108"/>
      <c r="AN35" s="1109"/>
      <c r="AO35" s="291">
        <v>140180</v>
      </c>
      <c r="AP35" s="291">
        <v>1493</v>
      </c>
      <c r="AQ35" s="292">
        <v>7806</v>
      </c>
      <c r="AR35" s="293">
        <v>-80.900000000000006</v>
      </c>
    </row>
    <row r="36" spans="1:46" ht="27" customHeight="1" x14ac:dyDescent="0.15">
      <c r="A36" s="247"/>
      <c r="AK36" s="1107" t="s">
        <v>505</v>
      </c>
      <c r="AL36" s="1108"/>
      <c r="AM36" s="1108"/>
      <c r="AN36" s="1109"/>
      <c r="AO36" s="291">
        <v>38281</v>
      </c>
      <c r="AP36" s="291">
        <v>408</v>
      </c>
      <c r="AQ36" s="292">
        <v>1690</v>
      </c>
      <c r="AR36" s="293">
        <v>-75.900000000000006</v>
      </c>
    </row>
    <row r="37" spans="1:46" ht="13.5" customHeight="1" x14ac:dyDescent="0.15">
      <c r="A37" s="247"/>
      <c r="AK37" s="1107" t="s">
        <v>506</v>
      </c>
      <c r="AL37" s="1108"/>
      <c r="AM37" s="1108"/>
      <c r="AN37" s="1109"/>
      <c r="AO37" s="291">
        <v>472445</v>
      </c>
      <c r="AP37" s="291">
        <v>5031</v>
      </c>
      <c r="AQ37" s="292">
        <v>666</v>
      </c>
      <c r="AR37" s="293">
        <v>655.4</v>
      </c>
    </row>
    <row r="38" spans="1:46" ht="27" customHeight="1" x14ac:dyDescent="0.15">
      <c r="A38" s="247"/>
      <c r="AK38" s="1110" t="s">
        <v>507</v>
      </c>
      <c r="AL38" s="1111"/>
      <c r="AM38" s="1111"/>
      <c r="AN38" s="1112"/>
      <c r="AO38" s="294" t="s">
        <v>488</v>
      </c>
      <c r="AP38" s="294" t="s">
        <v>488</v>
      </c>
      <c r="AQ38" s="295">
        <v>3</v>
      </c>
      <c r="AR38" s="283" t="s">
        <v>488</v>
      </c>
      <c r="AS38" s="290"/>
    </row>
    <row r="39" spans="1:46" x14ac:dyDescent="0.15">
      <c r="A39" s="247"/>
      <c r="AK39" s="1110" t="s">
        <v>508</v>
      </c>
      <c r="AL39" s="1111"/>
      <c r="AM39" s="1111"/>
      <c r="AN39" s="1112"/>
      <c r="AO39" s="291">
        <v>-213331</v>
      </c>
      <c r="AP39" s="291">
        <v>-2272</v>
      </c>
      <c r="AQ39" s="292">
        <v>-5822</v>
      </c>
      <c r="AR39" s="293">
        <v>-61</v>
      </c>
      <c r="AS39" s="290"/>
    </row>
    <row r="40" spans="1:46" ht="27" customHeight="1" x14ac:dyDescent="0.15">
      <c r="A40" s="247"/>
      <c r="AK40" s="1107" t="s">
        <v>509</v>
      </c>
      <c r="AL40" s="1108"/>
      <c r="AM40" s="1108"/>
      <c r="AN40" s="1109"/>
      <c r="AO40" s="291">
        <v>-1519343</v>
      </c>
      <c r="AP40" s="291">
        <v>-16178</v>
      </c>
      <c r="AQ40" s="292">
        <v>-26710</v>
      </c>
      <c r="AR40" s="293">
        <v>-39.4</v>
      </c>
      <c r="AS40" s="290"/>
    </row>
    <row r="41" spans="1:46" x14ac:dyDescent="0.15">
      <c r="A41" s="247"/>
      <c r="AK41" s="1113" t="s">
        <v>288</v>
      </c>
      <c r="AL41" s="1114"/>
      <c r="AM41" s="1114"/>
      <c r="AN41" s="1115"/>
      <c r="AO41" s="291">
        <v>917880</v>
      </c>
      <c r="AP41" s="291">
        <v>9773</v>
      </c>
      <c r="AQ41" s="292">
        <v>11979</v>
      </c>
      <c r="AR41" s="293">
        <v>-18.399999999999999</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510</v>
      </c>
    </row>
    <row r="48" spans="1:46" x14ac:dyDescent="0.15">
      <c r="A48" s="247"/>
      <c r="AK48" s="301" t="s">
        <v>511</v>
      </c>
      <c r="AL48" s="301"/>
      <c r="AM48" s="301"/>
      <c r="AN48" s="301"/>
      <c r="AO48" s="301"/>
      <c r="AP48" s="301"/>
      <c r="AQ48" s="302"/>
      <c r="AR48" s="301"/>
    </row>
    <row r="49" spans="1:44" ht="13.5" customHeight="1" x14ac:dyDescent="0.15">
      <c r="A49" s="247"/>
      <c r="AK49" s="303"/>
      <c r="AL49" s="304"/>
      <c r="AM49" s="1100" t="s">
        <v>479</v>
      </c>
      <c r="AN49" s="1102" t="s">
        <v>512</v>
      </c>
      <c r="AO49" s="1103"/>
      <c r="AP49" s="1103"/>
      <c r="AQ49" s="1103"/>
      <c r="AR49" s="1104"/>
    </row>
    <row r="50" spans="1:44" x14ac:dyDescent="0.15">
      <c r="A50" s="247"/>
      <c r="AK50" s="305"/>
      <c r="AL50" s="306"/>
      <c r="AM50" s="1101"/>
      <c r="AN50" s="307" t="s">
        <v>513</v>
      </c>
      <c r="AO50" s="308" t="s">
        <v>514</v>
      </c>
      <c r="AP50" s="309" t="s">
        <v>515</v>
      </c>
      <c r="AQ50" s="310" t="s">
        <v>516</v>
      </c>
      <c r="AR50" s="311" t="s">
        <v>517</v>
      </c>
    </row>
    <row r="51" spans="1:44" x14ac:dyDescent="0.15">
      <c r="A51" s="247"/>
      <c r="AK51" s="303" t="s">
        <v>518</v>
      </c>
      <c r="AL51" s="304"/>
      <c r="AM51" s="312">
        <v>6151480</v>
      </c>
      <c r="AN51" s="313">
        <v>66674</v>
      </c>
      <c r="AO51" s="314">
        <v>42</v>
      </c>
      <c r="AP51" s="315">
        <v>45483</v>
      </c>
      <c r="AQ51" s="316">
        <v>-0.2</v>
      </c>
      <c r="AR51" s="317">
        <v>42.2</v>
      </c>
    </row>
    <row r="52" spans="1:44" x14ac:dyDescent="0.15">
      <c r="A52" s="247"/>
      <c r="AK52" s="318"/>
      <c r="AL52" s="319" t="s">
        <v>519</v>
      </c>
      <c r="AM52" s="320">
        <v>5526877</v>
      </c>
      <c r="AN52" s="321">
        <v>59904</v>
      </c>
      <c r="AO52" s="322">
        <v>48.6</v>
      </c>
      <c r="AP52" s="323">
        <v>24241</v>
      </c>
      <c r="AQ52" s="324">
        <v>0.4</v>
      </c>
      <c r="AR52" s="325">
        <v>48.2</v>
      </c>
    </row>
    <row r="53" spans="1:44" x14ac:dyDescent="0.15">
      <c r="A53" s="247"/>
      <c r="AK53" s="303" t="s">
        <v>520</v>
      </c>
      <c r="AL53" s="304"/>
      <c r="AM53" s="312">
        <v>3479591</v>
      </c>
      <c r="AN53" s="313">
        <v>37412</v>
      </c>
      <c r="AO53" s="314">
        <v>-43.9</v>
      </c>
      <c r="AP53" s="315">
        <v>45945</v>
      </c>
      <c r="AQ53" s="316">
        <v>1</v>
      </c>
      <c r="AR53" s="317">
        <v>-44.9</v>
      </c>
    </row>
    <row r="54" spans="1:44" x14ac:dyDescent="0.15">
      <c r="A54" s="247"/>
      <c r="AK54" s="318"/>
      <c r="AL54" s="319" t="s">
        <v>519</v>
      </c>
      <c r="AM54" s="320">
        <v>3156891</v>
      </c>
      <c r="AN54" s="321">
        <v>33943</v>
      </c>
      <c r="AO54" s="322">
        <v>-43.3</v>
      </c>
      <c r="AP54" s="323">
        <v>25180</v>
      </c>
      <c r="AQ54" s="324">
        <v>3.9</v>
      </c>
      <c r="AR54" s="325">
        <v>-47.2</v>
      </c>
    </row>
    <row r="55" spans="1:44" x14ac:dyDescent="0.15">
      <c r="A55" s="247"/>
      <c r="AK55" s="303" t="s">
        <v>521</v>
      </c>
      <c r="AL55" s="304"/>
      <c r="AM55" s="312">
        <v>3703980</v>
      </c>
      <c r="AN55" s="313">
        <v>39648</v>
      </c>
      <c r="AO55" s="314">
        <v>6</v>
      </c>
      <c r="AP55" s="315">
        <v>44475</v>
      </c>
      <c r="AQ55" s="316">
        <v>-3.2</v>
      </c>
      <c r="AR55" s="317">
        <v>9.1999999999999993</v>
      </c>
    </row>
    <row r="56" spans="1:44" x14ac:dyDescent="0.15">
      <c r="A56" s="247"/>
      <c r="AK56" s="318"/>
      <c r="AL56" s="319" t="s">
        <v>519</v>
      </c>
      <c r="AM56" s="320">
        <v>2676669</v>
      </c>
      <c r="AN56" s="321">
        <v>28652</v>
      </c>
      <c r="AO56" s="322">
        <v>-15.6</v>
      </c>
      <c r="AP56" s="323">
        <v>24780</v>
      </c>
      <c r="AQ56" s="324">
        <v>-1.6</v>
      </c>
      <c r="AR56" s="325">
        <v>-14</v>
      </c>
    </row>
    <row r="57" spans="1:44" x14ac:dyDescent="0.15">
      <c r="A57" s="247"/>
      <c r="AK57" s="303" t="s">
        <v>522</v>
      </c>
      <c r="AL57" s="304"/>
      <c r="AM57" s="312">
        <v>5929429</v>
      </c>
      <c r="AN57" s="313">
        <v>63226</v>
      </c>
      <c r="AO57" s="314">
        <v>59.5</v>
      </c>
      <c r="AP57" s="315">
        <v>45982</v>
      </c>
      <c r="AQ57" s="316">
        <v>3.4</v>
      </c>
      <c r="AR57" s="317">
        <v>56.1</v>
      </c>
    </row>
    <row r="58" spans="1:44" x14ac:dyDescent="0.15">
      <c r="A58" s="247"/>
      <c r="AK58" s="318"/>
      <c r="AL58" s="319" t="s">
        <v>519</v>
      </c>
      <c r="AM58" s="320">
        <v>3769869</v>
      </c>
      <c r="AN58" s="321">
        <v>40199</v>
      </c>
      <c r="AO58" s="322">
        <v>40.299999999999997</v>
      </c>
      <c r="AP58" s="323">
        <v>25583</v>
      </c>
      <c r="AQ58" s="324">
        <v>3.2</v>
      </c>
      <c r="AR58" s="325">
        <v>37.1</v>
      </c>
    </row>
    <row r="59" spans="1:44" x14ac:dyDescent="0.15">
      <c r="A59" s="247"/>
      <c r="AK59" s="303" t="s">
        <v>523</v>
      </c>
      <c r="AL59" s="304"/>
      <c r="AM59" s="312">
        <v>6541454</v>
      </c>
      <c r="AN59" s="313">
        <v>69652</v>
      </c>
      <c r="AO59" s="314">
        <v>10.199999999999999</v>
      </c>
      <c r="AP59" s="315">
        <v>50538</v>
      </c>
      <c r="AQ59" s="316">
        <v>9.9</v>
      </c>
      <c r="AR59" s="317">
        <v>0.3</v>
      </c>
    </row>
    <row r="60" spans="1:44" x14ac:dyDescent="0.15">
      <c r="A60" s="247"/>
      <c r="AK60" s="318"/>
      <c r="AL60" s="319" t="s">
        <v>519</v>
      </c>
      <c r="AM60" s="320">
        <v>5061442</v>
      </c>
      <c r="AN60" s="321">
        <v>53893</v>
      </c>
      <c r="AO60" s="322">
        <v>34.1</v>
      </c>
      <c r="AP60" s="323">
        <v>29053</v>
      </c>
      <c r="AQ60" s="324">
        <v>13.6</v>
      </c>
      <c r="AR60" s="325">
        <v>20.5</v>
      </c>
    </row>
    <row r="61" spans="1:44" x14ac:dyDescent="0.15">
      <c r="A61" s="247"/>
      <c r="AK61" s="303" t="s">
        <v>524</v>
      </c>
      <c r="AL61" s="326"/>
      <c r="AM61" s="312">
        <v>5161187</v>
      </c>
      <c r="AN61" s="313">
        <v>55322</v>
      </c>
      <c r="AO61" s="314">
        <v>14.8</v>
      </c>
      <c r="AP61" s="315">
        <v>46485</v>
      </c>
      <c r="AQ61" s="327">
        <v>2.2000000000000002</v>
      </c>
      <c r="AR61" s="317">
        <v>12.6</v>
      </c>
    </row>
    <row r="62" spans="1:44" x14ac:dyDescent="0.15">
      <c r="A62" s="247"/>
      <c r="AK62" s="318"/>
      <c r="AL62" s="319" t="s">
        <v>519</v>
      </c>
      <c r="AM62" s="320">
        <v>4038350</v>
      </c>
      <c r="AN62" s="321">
        <v>43318</v>
      </c>
      <c r="AO62" s="322">
        <v>12.8</v>
      </c>
      <c r="AP62" s="323">
        <v>25767</v>
      </c>
      <c r="AQ62" s="324">
        <v>3.9</v>
      </c>
      <c r="AR62" s="325">
        <v>8.9</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cq2f2FyxX2jWvUR44HO6P28sFjz4trsLkxw7/YWv4/mcEuruqeGHu7Vy0Btw2vZBaCetP4QAybjTMrotam6JrA==" saltValue="gI8lIrVJ32T9Og2RbsFNq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476</v>
      </c>
    </row>
    <row r="121" spans="125:125" ht="13.5" hidden="1" customHeight="1" x14ac:dyDescent="0.15">
      <c r="DU121" s="241"/>
    </row>
  </sheetData>
  <sheetProtection algorithmName="SHA-512" hashValue="Qsyf6WvNYB/susbTDMqcvFOpiDs62i9AAoFIMn/rZU1JpIueJJWWycD0UAXD0e4xMv4RE0jln4PlrApM6bNg3Q==" saltValue="aC+ZI1X+/ewZB20VDHx/4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476</v>
      </c>
    </row>
  </sheetData>
  <sheetProtection algorithmName="SHA-512" hashValue="EKuKhuB3fDPoU9FXwiEZbTUOkj/Yk3w4HySJtf8XbzpDGc8w/soBcc0hES8hhjfZpEWz2VP5mO6TwhpOKGzWjQ==" saltValue="UU1yScu71b15I9XY/9vl0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26" t="s">
        <v>3</v>
      </c>
      <c r="D47" s="1126"/>
      <c r="E47" s="1127"/>
      <c r="F47" s="11">
        <v>15.47</v>
      </c>
      <c r="G47" s="12">
        <v>15.56</v>
      </c>
      <c r="H47" s="12">
        <v>16.649999999999999</v>
      </c>
      <c r="I47" s="12">
        <v>16.29</v>
      </c>
      <c r="J47" s="13">
        <v>16.05</v>
      </c>
    </row>
    <row r="48" spans="2:10" ht="57.75" customHeight="1" x14ac:dyDescent="0.15">
      <c r="B48" s="14"/>
      <c r="C48" s="1128" t="s">
        <v>4</v>
      </c>
      <c r="D48" s="1128"/>
      <c r="E48" s="1129"/>
      <c r="F48" s="15">
        <v>5.16</v>
      </c>
      <c r="G48" s="16">
        <v>11.39</v>
      </c>
      <c r="H48" s="16">
        <v>11.71</v>
      </c>
      <c r="I48" s="16">
        <v>3.7</v>
      </c>
      <c r="J48" s="17">
        <v>4.95</v>
      </c>
    </row>
    <row r="49" spans="2:10" ht="57.75" customHeight="1" thickBot="1" x14ac:dyDescent="0.2">
      <c r="B49" s="18"/>
      <c r="C49" s="1130" t="s">
        <v>5</v>
      </c>
      <c r="D49" s="1130"/>
      <c r="E49" s="1131"/>
      <c r="F49" s="19" t="s">
        <v>531</v>
      </c>
      <c r="G49" s="20">
        <v>7.4</v>
      </c>
      <c r="H49" s="20">
        <v>1.02</v>
      </c>
      <c r="I49" s="20" t="s">
        <v>532</v>
      </c>
      <c r="J49" s="21">
        <v>1.84</v>
      </c>
    </row>
    <row r="50" spans="2:10" x14ac:dyDescent="0.15"/>
  </sheetData>
  <sheetProtection algorithmName="SHA-512" hashValue="hLpgYXSB0/mfEPZnHwDn4qWgM75uf6av9U6HB7V9b/d6gUj8GsMNoHy3YXrI1jLuTnwKfQcCISzCVA52cF/IuQ==" saltValue="qb5acxj1aZJAu+NJ7V3Y3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鍋田 祐介</cp:lastModifiedBy>
  <cp:lastPrinted>2026-03-12T05:16:47Z</cp:lastPrinted>
  <dcterms:created xsi:type="dcterms:W3CDTF">2026-02-23T05:57:06Z</dcterms:created>
  <dcterms:modified xsi:type="dcterms:W3CDTF">2026-03-25T12:04:27Z</dcterms:modified>
  <cp:category/>
</cp:coreProperties>
</file>