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C:\Users\T0521561\Desktop\"/>
    </mc:Choice>
  </mc:AlternateContent>
  <xr:revisionPtr revIDLastSave="0" documentId="8_{A83E4299-61BF-4C5E-9ABB-A25B25EAAE12}" xr6:coauthVersionLast="47" xr6:coauthVersionMax="47" xr10:uidLastSave="{00000000-0000-0000-0000-000000000000}"/>
  <bookViews>
    <workbookView xWindow="28680" yWindow="-120" windowWidth="29040" windowHeight="15720" tabRatio="72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7"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U37" i="10"/>
  <c r="C37" i="10"/>
  <c r="CO36" i="10"/>
  <c r="BE36" i="10"/>
  <c r="C36" i="10"/>
  <c r="CO35" i="10"/>
  <c r="BE35" i="10"/>
  <c r="C35" i="10"/>
  <c r="CO34" i="10"/>
  <c r="BW34" i="10"/>
  <c r="BW35" i="10" s="1"/>
  <c r="BW36" i="10" s="1"/>
  <c r="BW37" i="10" s="1"/>
  <c r="BW38" i="10" s="1"/>
  <c r="BW39" i="10" s="1"/>
  <c r="BW40" i="10" s="1"/>
  <c r="BE34" i="10"/>
  <c r="U34" i="10"/>
  <c r="C34" i="10"/>
  <c r="U35" i="10" l="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AM37" i="10" s="1"/>
</calcChain>
</file>

<file path=xl/sharedStrings.xml><?xml version="1.0" encoding="utf-8"?>
<sst xmlns="http://schemas.openxmlformats.org/spreadsheetml/2006/main" count="1102" uniqueCount="564">
  <si>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</si>
  <si>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</si>
  <si>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</si>
  <si>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</si>
  <si>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</si>
  <si>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</si>
  <si>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</si>
  <si>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</si>
  <si>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</si>
  <si>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</si>
  <si>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</si>
  <si>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</si>
  <si>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</si>
  <si>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</si>
  <si>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</si>
  <si>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</si>
  <si>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</si>
  <si>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</si>
  <si>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</si>
  <si>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</si>
  <si>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</si>
  <si>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</si>
  <si>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</si>
  <si>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</si>
  <si>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</si>
  <si>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</si>
  <si>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</si>
  <si>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</si>
  <si>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</si>
  <si>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</si>
  <si>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</si>
  <si>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</si>
  <si>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</si>
  <si>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</si>
  <si>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</si>
  <si>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</si>
  <si>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</si>
  <si>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</si>
  <si>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</si>
  <si>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</si>
  <si>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</si>
  <si>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</si>
  <si>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</si>
  <si>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</si>
  <si>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</si>
  <si>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</si>
  <si>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</si>
  <si>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</si>
  <si>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</si>
  <si>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</si>
  <si>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</si>
  <si>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</si>
  <si>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</si>
  <si>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</si>
  <si>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</si>
  <si>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</si>
  <si>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</si>
  <si>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</si>
  <si>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</si>
  <si>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</si>
  <si>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</si>
  <si>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</si>
  <si>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</si>
  <si>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</si>
  <si>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</si>
  <si>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</si>
  <si>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</si>
  <si>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</si>
  <si>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</si>
  <si>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</si>
  <si>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</si>
  <si>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</si>
  <si>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</si>
  <si>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</si>
  <si>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</si>
  <si>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</si>
  <si>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</si>
  <si>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</si>
  <si>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</si>
  <si>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</si>
  <si>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</si>
  <si>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</si>
  <si>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</si>
  <si>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</si>
  <si>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</si>
  <si>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</si>
  <si>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</si>
  <si>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</si>
  <si>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</si>
  <si>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</si>
  <si>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</si>
  <si>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</si>
  <si>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</si>
  <si>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</si>
  <si>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</si>
  <si>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</si>
  <si>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</si>
  <si>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</si>
  <si>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</si>
  <si>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</si>
  <si>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</si>
  <si>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</si>
  <si>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</si>
  <si>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</si>
  <si>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</si>
  <si>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</si>
  <si>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</si>
  <si>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</si>
  <si>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</si>
  <si>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</si>
  <si>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</si>
  <si>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</si>
  <si>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</si>
  <si>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</si>
  <si>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</si>
  <si>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</si>
  <si>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</si>
  <si>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</si>
  <si>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</si>
  <si>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</si>
  <si>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</si>
  <si>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</si>
  <si>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</si>
  <si>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</si>
  <si>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</si>
  <si>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</si>
  <si>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</si>
  <si>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</si>
  <si>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</si>
  <si>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</si>
  <si>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</si>
  <si>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</si>
  <si>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</si>
  <si>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</si>
  <si>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</si>
  <si>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</si>
  <si>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</si>
  <si>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</si>
  <si>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</si>
  <si>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</si>
  <si>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</si>
  <si>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</si>
  <si>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</si>
  <si>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</si>
  <si>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-2.0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</si>
  <si>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</si>
  <si>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</si>
  <si>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</si>
  <si>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</si>
  <si>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</si>
  <si>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</si>
  <si>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</si>
  <si>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</si>
  <si>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</si>
  <si>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</si>
  <si>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</si>
  <si>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</si>
  <si>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</si>
  <si>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</si>
  <si>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</si>
  <si>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</si>
  <si>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</si>
  <si>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</si>
  <si>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</si>
  <si>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</si>
  <si>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</si>
  <si>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</si>
  <si>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</si>
  <si>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</si>
  <si>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</si>
  <si>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</si>
  <si>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</si>
  <si>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</si>
  <si>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</si>
  <si>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</si>
  <si>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</si>
  <si>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</si>
  <si>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</si>
  <si>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</si>
  <si>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</si>
  <si>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</si>
  <si>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</si>
  <si>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</si>
  <si>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</si>
  <si>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</si>
  <si>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</si>
  <si>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</si>
  <si>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</si>
  <si>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</si>
  <si>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</si>
  <si>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</si>
  <si>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</si>
  <si>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</si>
  <si>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</si>
  <si>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</si>
  <si>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</si>
  <si>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</si>
  <si>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</si>
  <si>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</si>
  <si>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</si>
  <si>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</si>
  <si>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</si>
  <si>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</si>
  <si>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</si>
  <si>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</si>
  <si>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</si>
  <si>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</si>
  <si>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</si>
  <si>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</si>
  <si>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</si>
  <si>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</si>
  <si>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</si>
  <si>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</si>
  <si>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</si>
  <si>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</si>
  <si>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</si>
  <si>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</si>
  <si>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</si>
  <si>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</si>
  <si>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</si>
  <si>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</si>
  <si>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</si>
  <si>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</si>
  <si>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</si>
  <si>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</si>
  <si>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</si>
  <si>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</si>
  <si>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</si>
  <si>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</si>
  <si>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</si>
  <si>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</si>
  <si>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</si>
  <si>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</si>
  <si>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</si>
  <si>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</si>
  <si>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</si>
  <si>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</si>
  <si>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</si>
  <si>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</si>
  <si>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</si>
  <si>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</si>
  <si>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</si>
  <si>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</si>
  <si>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</si>
  <si>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</si>
  <si>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</si>
  <si>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</si>
  <si>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</si>
  <si>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</si>
  <si>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</si>
  <si>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</si>
  <si>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</si>
  <si>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</si>
  <si>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</si>
  <si>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</si>
  <si>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</si>
  <si>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</si>
  <si>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</si>
  <si>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</si>
  <si>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</si>
  <si>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</si>
  <si>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</si>
  <si>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</si>
  <si>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</si>
  <si>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</si>
  <si>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</si>
  <si>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</si>
  <si>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</si>
  <si>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</si>
  <si>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</si>
  <si>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</si>
  <si>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</si>
  <si>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</si>
  <si>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</si>
  <si>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</si>
  <si>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</si>
  <si>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</si>
  <si>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</si>
  <si>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</si>
  <si>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</si>
  <si>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</si>
  <si>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</si>
  <si>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</si>
  <si>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</si>
  <si>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</si>
  <si>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</si>
  <si>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</si>
  <si>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</si>
  <si>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</si>
  <si>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</si>
  <si>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</si>
  <si>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</si>
  <si>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</si>
  <si>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</si>
  <si>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</si>
  <si>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</si>
  <si>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</si>
  <si>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</si>
  <si>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</si>
  <si>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</si>
  <si>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</si>
  <si>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</si>
  <si>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</si>
  <si>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</si>
  <si>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</si>
  <si>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</si>
  <si>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</si>
  <si>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</si>
  <si>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</si>
  <si>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</si>
  <si>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</si>
  <si>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</si>
  <si>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</si>
  <si>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</si>
  <si>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</si>
  <si>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</si>
  <si>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</si>
  <si>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</si>
  <si>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</si>
  <si>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</si>
  <si>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</si>
  <si>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</si>
  <si>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</si>
  <si>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交通</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</si>
  <si>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</si>
  <si>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</si>
  <si>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</si>
  <si>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</si>
  <si>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</si>
  <si>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</si>
  <si>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</si>
  <si>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</si>
  <si>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</si>
  <si>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</si>
  <si>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</si>
  <si>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</si>
  <si>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</si>
  <si>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</si>
  <si>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</si>
  <si>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</si>
  <si>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</si>
  <si>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</si>
  <si>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</si>
  <si>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</si>
  <si>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</si>
  <si>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</si>
  <si>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</si>
  <si>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</si>
  <si>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</si>
  <si>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</si>
  <si>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</si>
  <si>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</si>
  <si>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</si>
  <si>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</si>
  <si>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</si>
  <si>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</si>
  <si>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</si>
  <si>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</si>
  <si>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</si>
  <si>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</si>
  <si>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</si>
  <si>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</si>
  <si>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</si>
  <si>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</si>
  <si>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</si>
  <si>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</si>
  <si>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</si>
  <si>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</si>
  <si>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</si>
  <si>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</si>
  <si>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</si>
  <si>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</si>
  <si>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</si>
  <si>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</si>
  <si>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</si>
  <si>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</si>
  <si>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</si>
  <si>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</si>
  <si>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</si>
  <si>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</si>
  <si>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</si>
  <si>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</si>
  <si>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</si>
  <si>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</si>
  <si>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</si>
  <si>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</si>
  <si>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</si>
  <si>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</si>
  <si>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</si>
  <si>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</si>
  <si>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</si>
  <si>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</si>
  <si>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</si>
  <si>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</si>
  <si>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</si>
  <si>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</si>
  <si>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</si>
  <si>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</si>
  <si>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</si>
  <si>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</si>
  <si>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</si>
  <si>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</si>
  <si>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</si>
  <si>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</si>
  <si>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</si>
  <si>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</si>
  <si>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</si>
  <si>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</si>
  <si>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</si>
  <si>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</si>
  <si>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</si>
  <si>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</si>
  <si>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</si>
  <si>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</si>
  <si>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</si>
  <si>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</si>
  <si>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</si>
  <si>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</si>
  <si>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</si>
  <si>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</si>
  <si>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</si>
  <si>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</si>
  <si>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</si>
  <si>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</si>
  <si>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</si>
  <si>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</si>
  <si>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</si>
  <si>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</si>
  <si>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</si>
  <si>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</si>
  <si>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</si>
  <si>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</si>
  <si>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</si>
  <si>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</si>
  <si>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</si>
  <si>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</si>
  <si>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</si>
  <si>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</si>
  <si>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</si>
  <si>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</si>
  <si>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</si>
  <si>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</si>
  <si>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</si>
  <si>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</si>
  <si>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</si>
  <si>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</si>
  <si>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</si>
  <si>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</si>
  <si>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</si>
  <si>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</si>
  <si>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</si>
  <si>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</si>
  <si>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</si>
  <si>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</si>
  <si>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</si>
  <si>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</si>
  <si>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</si>
  <si>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</si>
  <si>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</si>
  <si>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</si>
  <si>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</si>
  <si>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</si>
  <si>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</si>
  <si>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</si>
  <si>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</si>
  <si>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</si>
  <si>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</si>
  <si>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</si>
  <si>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</si>
  <si>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</si>
  <si>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</si>
  <si>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</si>
  <si>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</si>
  <si>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</si>
  <si>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</si>
  <si>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</si>
  <si>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</si>
  <si>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</si>
  <si>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</si>
  <si>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</si>
  <si>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</si>
  <si>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</si>
  <si>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</si>
  <si>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</si>
  <si>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</si>
  <si>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</si>
  <si>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</si>
  <si>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</si>
  <si>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</si>
  <si>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</si>
  <si>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</si>
  <si>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</si>
  <si>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</si>
  <si>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</si>
  <si>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</si>
  <si>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</si>
  <si>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</si>
  <si>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</si>
  <si>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</si>
  <si>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</si>
  <si>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</si>
  <si>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</si>
  <si>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</si>
  <si>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</si>
  <si>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</si>
  <si>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</si>
  <si>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</si>
  <si>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</si>
  <si>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</si>
  <si>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</si>
  <si>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</si>
  <si>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</si>
  <si>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</si>
  <si>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</si>
  <si>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</si>
  <si>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</si>
  <si>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</si>
  <si>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</si>
  <si>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</si>
  <si>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</si>
  <si>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</si>
  <si>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</si>
  <si>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</si>
  <si>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</si>
  <si>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</si>
  <si>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</si>
  <si>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</si>
  <si>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</si>
  <si>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</si>
  <si>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</si>
  <si>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</si>
  <si>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0.33</t>
  </si>
  <si>
    <t>▲ 1.74</t>
  </si>
  <si>
    <t>▲ 2.39</t>
  </si>
  <si>
    <t>病院事業会計</t>
  </si>
  <si>
    <t>一般会計</t>
  </si>
  <si>
    <t>水道事業会計</t>
  </si>
  <si>
    <t>介護保険特別会計</t>
  </si>
  <si>
    <t>浄化槽設置管理事業会計</t>
  </si>
  <si>
    <t>一般旅客自動車運送事業会計</t>
  </si>
  <si>
    <t>国民健康保険特別会計</t>
  </si>
  <si>
    <t>▲ 0.42</t>
  </si>
  <si>
    <t>後期高齢者医療特別会計</t>
  </si>
  <si>
    <t>その他会計（赤字）</t>
  </si>
  <si>
    <t>その他会計（黒字）</t>
  </si>
  <si>
    <t>R02</t>
    <phoneticPr fontId="5"/>
  </si>
  <si>
    <t>R03</t>
    <phoneticPr fontId="5"/>
  </si>
  <si>
    <t>R04</t>
    <phoneticPr fontId="5"/>
  </si>
  <si>
    <t>R05</t>
    <phoneticPr fontId="5"/>
  </si>
  <si>
    <t>R06</t>
    <phoneticPr fontId="5"/>
  </si>
  <si>
    <t>公共施設整備基金</t>
    <rPh sb="0" eb="8">
      <t>コウキョウシセツセイビキキン</t>
    </rPh>
    <phoneticPr fontId="5"/>
  </si>
  <si>
    <t>ふるさと創生基金</t>
    <rPh sb="4" eb="8">
      <t>ソウセイキキン</t>
    </rPh>
    <phoneticPr fontId="10"/>
  </si>
  <si>
    <t>社会福祉推進基金</t>
    <rPh sb="0" eb="8">
      <t>シャカイフクシスイシンキキン</t>
    </rPh>
    <phoneticPr fontId="10"/>
  </si>
  <si>
    <t>産業振興基金</t>
    <rPh sb="0" eb="6">
      <t>サンギョウシンコウキキン</t>
    </rPh>
    <phoneticPr fontId="10"/>
  </si>
  <si>
    <t>人材育成基金</t>
    <rPh sb="0" eb="6">
      <t>ジンザイイクセイキキン</t>
    </rPh>
    <phoneticPr fontId="10"/>
  </si>
  <si>
    <t>東京都市町村議会議員公務災害補償等組合</t>
    <rPh sb="3" eb="6">
      <t>シチョウソン</t>
    </rPh>
    <phoneticPr fontId="2"/>
  </si>
  <si>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</si>
  <si>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</si>
  <si>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</si>
  <si>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</si>
  <si>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5"/>
  </si>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</sst>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125391</c:v>
                </c:pt>
                <c:pt idx="1">
                  <c:v>138402</c:v>
                </c:pt>
                <c:pt idx="2">
                  <c:v>146367</c:v>
                </c:pt>
                <c:pt idx="3">
                  <c:v>165181</c:v>
                </c:pt>
                <c:pt idx="4">
                  <c:v>166234</c:v>
                </c:pt>
              </c:numCache>
            </c:numRef>
          </c:val>
          <c:smooth val="0"/>
          <c:extLst>
            <c:ext xmlns:c16="http://schemas.microsoft.com/office/drawing/2014/chart" uri="{C3380CC4-5D6E-409C-BE32-E72D297353CC}">
              <c16:uniqueId val="{00000000-A87D-4F17-B942-7DF7F97C247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241249</c:v>
                </c:pt>
                <c:pt idx="1">
                  <c:v>221996</c:v>
                </c:pt>
                <c:pt idx="2">
                  <c:v>365323</c:v>
                </c:pt>
                <c:pt idx="3">
                  <c:v>546956</c:v>
                </c:pt>
                <c:pt idx="4">
                  <c:v>345729</c:v>
                </c:pt>
              </c:numCache>
            </c:numRef>
          </c:val>
          <c:smooth val="0"/>
          <c:extLst>
            <c:ext xmlns:c16="http://schemas.microsoft.com/office/drawing/2014/chart" uri="{C3380CC4-5D6E-409C-BE32-E72D297353CC}">
              <c16:uniqueId val="{00000001-A87D-4F17-B942-7DF7F97C247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4.51</c:v>
                </c:pt>
                <c:pt idx="1">
                  <c:v>3.79</c:v>
                </c:pt>
                <c:pt idx="2">
                  <c:v>2.2200000000000002</c:v>
                </c:pt>
                <c:pt idx="3">
                  <c:v>7.26</c:v>
                </c:pt>
                <c:pt idx="4">
                  <c:v>4.8099999999999996</c:v>
                </c:pt>
              </c:numCache>
            </c:numRef>
          </c:val>
          <c:extLst>
            <c:ext xmlns:c16="http://schemas.microsoft.com/office/drawing/2014/chart" uri="{C3380CC4-5D6E-409C-BE32-E72D297353CC}">
              <c16:uniqueId val="{00000000-5204-4834-820D-DC3B59F881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34.92</c:v>
                </c:pt>
                <c:pt idx="1">
                  <c:v>31.9</c:v>
                </c:pt>
                <c:pt idx="2">
                  <c:v>33.33</c:v>
                </c:pt>
                <c:pt idx="3">
                  <c:v>33.32</c:v>
                </c:pt>
                <c:pt idx="4">
                  <c:v>33.049999999999997</c:v>
                </c:pt>
              </c:numCache>
            </c:numRef>
          </c:val>
          <c:extLst>
            <c:ext xmlns:c16="http://schemas.microsoft.com/office/drawing/2014/chart" uri="{C3380CC4-5D6E-409C-BE32-E72D297353CC}">
              <c16:uniqueId val="{00000001-5204-4834-820D-DC3B59F881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2.23</c:v>
                </c:pt>
                <c:pt idx="1">
                  <c:v>-0.33</c:v>
                </c:pt>
                <c:pt idx="2">
                  <c:v>-1.74</c:v>
                </c:pt>
                <c:pt idx="3">
                  <c:v>5.04</c:v>
                </c:pt>
                <c:pt idx="4">
                  <c:v>-2.39</c:v>
                </c:pt>
              </c:numCache>
            </c:numRef>
          </c:val>
          <c:smooth val="0"/>
          <c:extLst>
            <c:ext xmlns:c16="http://schemas.microsoft.com/office/drawing/2014/chart" uri="{C3380CC4-5D6E-409C-BE32-E72D297353CC}">
              <c16:uniqueId val="{00000002-5204-4834-820D-DC3B59F881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706-48F6-9ABE-28C37FCD1F4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06-48F6-9ABE-28C37FCD1F43}"/>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8706-48F6-9ABE-28C37FCD1F43}"/>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1.47</c:v>
                </c:pt>
                <c:pt idx="2">
                  <c:v>#N/A</c:v>
                </c:pt>
                <c:pt idx="3">
                  <c:v>0.21</c:v>
                </c:pt>
                <c:pt idx="4">
                  <c:v>0.42</c:v>
                </c:pt>
                <c:pt idx="5">
                  <c:v>#N/A</c:v>
                </c:pt>
                <c:pt idx="6">
                  <c:v>#N/A</c:v>
                </c:pt>
                <c:pt idx="7">
                  <c:v>0.67</c:v>
                </c:pt>
                <c:pt idx="8">
                  <c:v>#N/A</c:v>
                </c:pt>
                <c:pt idx="9">
                  <c:v>0.63</c:v>
                </c:pt>
              </c:numCache>
            </c:numRef>
          </c:val>
          <c:extLst>
            <c:ext xmlns:c16="http://schemas.microsoft.com/office/drawing/2014/chart" uri="{C3380CC4-5D6E-409C-BE32-E72D297353CC}">
              <c16:uniqueId val="{00000003-8706-48F6-9ABE-28C37FCD1F43}"/>
            </c:ext>
          </c:extLst>
        </c:ser>
        <c:ser>
          <c:idx val="4"/>
          <c:order val="4"/>
          <c:tx>
            <c:strRef>
              <c:f>データシート!$A$31</c:f>
              <c:strCache>
                <c:ptCount val="1"/>
                <c:pt idx="0">
                  <c:v>一般旅客自動車運送事業会計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0.99</c:v>
                </c:pt>
                <c:pt idx="2">
                  <c:v>#N/A</c:v>
                </c:pt>
                <c:pt idx="3">
                  <c:v>1.17</c:v>
                </c:pt>
                <c:pt idx="4">
                  <c:v>#N/A</c:v>
                </c:pt>
                <c:pt idx="5">
                  <c:v>1.54</c:v>
                </c:pt>
                <c:pt idx="6">
                  <c:v>#N/A</c:v>
                </c:pt>
                <c:pt idx="7">
                  <c:v>1</c:v>
                </c:pt>
                <c:pt idx="8">
                  <c:v>#N/A</c:v>
                </c:pt>
                <c:pt idx="9">
                  <c:v>1.1599999999999999</c:v>
                </c:pt>
              </c:numCache>
            </c:numRef>
          </c:val>
          <c:extLst>
            <c:ext xmlns:c16="http://schemas.microsoft.com/office/drawing/2014/chart" uri="{C3380CC4-5D6E-409C-BE32-E72D297353CC}">
              <c16:uniqueId val="{00000004-8706-48F6-9ABE-28C37FCD1F43}"/>
            </c:ext>
          </c:extLst>
        </c:ser>
        <c:ser>
          <c:idx val="5"/>
          <c:order val="5"/>
          <c:tx>
            <c:strRef>
              <c:f>データシート!$A$32</c:f>
              <c:strCache>
                <c:ptCount val="1"/>
                <c:pt idx="0">
                  <c:v>浄化槽設置管理事業会計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1.36</c:v>
                </c:pt>
                <c:pt idx="2">
                  <c:v>#N/A</c:v>
                </c:pt>
                <c:pt idx="3">
                  <c:v>1.19</c:v>
                </c:pt>
                <c:pt idx="4">
                  <c:v>#N/A</c:v>
                </c:pt>
                <c:pt idx="5">
                  <c:v>1.2</c:v>
                </c:pt>
                <c:pt idx="6">
                  <c:v>#N/A</c:v>
                </c:pt>
                <c:pt idx="7">
                  <c:v>1.18</c:v>
                </c:pt>
                <c:pt idx="8">
                  <c:v>#N/A</c:v>
                </c:pt>
                <c:pt idx="9">
                  <c:v>1.18</c:v>
                </c:pt>
              </c:numCache>
            </c:numRef>
          </c:val>
          <c:extLst>
            <c:ext xmlns:c16="http://schemas.microsoft.com/office/drawing/2014/chart" uri="{C3380CC4-5D6E-409C-BE32-E72D297353CC}">
              <c16:uniqueId val="{00000005-8706-48F6-9ABE-28C37FCD1F43}"/>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0.55000000000000004</c:v>
                </c:pt>
                <c:pt idx="2">
                  <c:v>#N/A</c:v>
                </c:pt>
                <c:pt idx="3">
                  <c:v>0.46</c:v>
                </c:pt>
                <c:pt idx="4">
                  <c:v>#N/A</c:v>
                </c:pt>
                <c:pt idx="5">
                  <c:v>1.27</c:v>
                </c:pt>
                <c:pt idx="6">
                  <c:v>#N/A</c:v>
                </c:pt>
                <c:pt idx="7">
                  <c:v>1.85</c:v>
                </c:pt>
                <c:pt idx="8">
                  <c:v>#N/A</c:v>
                </c:pt>
                <c:pt idx="9">
                  <c:v>2.34</c:v>
                </c:pt>
              </c:numCache>
            </c:numRef>
          </c:val>
          <c:extLst>
            <c:ext xmlns:c16="http://schemas.microsoft.com/office/drawing/2014/chart" uri="{C3380CC4-5D6E-409C-BE32-E72D297353CC}">
              <c16:uniqueId val="{00000006-8706-48F6-9ABE-28C37FCD1F43}"/>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3.89</c:v>
                </c:pt>
                <c:pt idx="2">
                  <c:v>#N/A</c:v>
                </c:pt>
                <c:pt idx="3">
                  <c:v>0.64</c:v>
                </c:pt>
                <c:pt idx="4">
                  <c:v>#N/A</c:v>
                </c:pt>
                <c:pt idx="5">
                  <c:v>3.91</c:v>
                </c:pt>
                <c:pt idx="6">
                  <c:v>#N/A</c:v>
                </c:pt>
                <c:pt idx="7">
                  <c:v>4.66</c:v>
                </c:pt>
                <c:pt idx="8">
                  <c:v>#N/A</c:v>
                </c:pt>
                <c:pt idx="9">
                  <c:v>4.68</c:v>
                </c:pt>
              </c:numCache>
            </c:numRef>
          </c:val>
          <c:extLst>
            <c:ext xmlns:c16="http://schemas.microsoft.com/office/drawing/2014/chart" uri="{C3380CC4-5D6E-409C-BE32-E72D297353CC}">
              <c16:uniqueId val="{00000007-8706-48F6-9ABE-28C37FCD1F4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4.51</c:v>
                </c:pt>
                <c:pt idx="2">
                  <c:v>#N/A</c:v>
                </c:pt>
                <c:pt idx="3">
                  <c:v>3.79</c:v>
                </c:pt>
                <c:pt idx="4">
                  <c:v>#N/A</c:v>
                </c:pt>
                <c:pt idx="5">
                  <c:v>2.2200000000000002</c:v>
                </c:pt>
                <c:pt idx="6">
                  <c:v>#N/A</c:v>
                </c:pt>
                <c:pt idx="7">
                  <c:v>7.26</c:v>
                </c:pt>
                <c:pt idx="8">
                  <c:v>#N/A</c:v>
                </c:pt>
                <c:pt idx="9">
                  <c:v>4.8099999999999996</c:v>
                </c:pt>
              </c:numCache>
            </c:numRef>
          </c:val>
          <c:extLst>
            <c:ext xmlns:c16="http://schemas.microsoft.com/office/drawing/2014/chart" uri="{C3380CC4-5D6E-409C-BE32-E72D297353CC}">
              <c16:uniqueId val="{00000008-8706-48F6-9ABE-28C37FCD1F43}"/>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13.26</c:v>
                </c:pt>
                <c:pt idx="2">
                  <c:v>#N/A</c:v>
                </c:pt>
                <c:pt idx="3">
                  <c:v>11.92</c:v>
                </c:pt>
                <c:pt idx="4">
                  <c:v>#N/A</c:v>
                </c:pt>
                <c:pt idx="5">
                  <c:v>13.45</c:v>
                </c:pt>
                <c:pt idx="6">
                  <c:v>#N/A</c:v>
                </c:pt>
                <c:pt idx="7">
                  <c:v>14.2</c:v>
                </c:pt>
                <c:pt idx="8">
                  <c:v>#N/A</c:v>
                </c:pt>
                <c:pt idx="9">
                  <c:v>16.32</c:v>
                </c:pt>
              </c:numCache>
            </c:numRef>
          </c:val>
          <c:extLst>
            <c:ext xmlns:c16="http://schemas.microsoft.com/office/drawing/2014/chart" uri="{C3380CC4-5D6E-409C-BE32-E72D297353CC}">
              <c16:uniqueId val="{00000009-8706-48F6-9ABE-28C37FCD1F4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559</c:v>
                </c:pt>
                <c:pt idx="5">
                  <c:v>548</c:v>
                </c:pt>
                <c:pt idx="8">
                  <c:v>525</c:v>
                </c:pt>
                <c:pt idx="11">
                  <c:v>503</c:v>
                </c:pt>
                <c:pt idx="14">
                  <c:v>499</c:v>
                </c:pt>
              </c:numCache>
            </c:numRef>
          </c:val>
          <c:extLst>
            <c:ext xmlns:c16="http://schemas.microsoft.com/office/drawing/2014/chart" uri="{C3380CC4-5D6E-409C-BE32-E72D297353CC}">
              <c16:uniqueId val="{00000000-87A7-47A7-9051-8679D1B85A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7A7-47A7-9051-8679D1B85A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16</c:v>
                </c:pt>
                <c:pt idx="3">
                  <c:v>0</c:v>
                </c:pt>
                <c:pt idx="6">
                  <c:v>0</c:v>
                </c:pt>
                <c:pt idx="9">
                  <c:v>0</c:v>
                </c:pt>
                <c:pt idx="12">
                  <c:v>0</c:v>
                </c:pt>
              </c:numCache>
            </c:numRef>
          </c:val>
          <c:extLst>
            <c:ext xmlns:c16="http://schemas.microsoft.com/office/drawing/2014/chart" uri="{C3380CC4-5D6E-409C-BE32-E72D297353CC}">
              <c16:uniqueId val="{00000002-87A7-47A7-9051-8679D1B85A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50</c:v>
                </c:pt>
                <c:pt idx="3">
                  <c:v>31</c:v>
                </c:pt>
                <c:pt idx="6">
                  <c:v>32</c:v>
                </c:pt>
                <c:pt idx="9">
                  <c:v>32</c:v>
                </c:pt>
                <c:pt idx="12">
                  <c:v>32</c:v>
                </c:pt>
              </c:numCache>
            </c:numRef>
          </c:val>
          <c:extLst>
            <c:ext xmlns:c16="http://schemas.microsoft.com/office/drawing/2014/chart" uri="{C3380CC4-5D6E-409C-BE32-E72D297353CC}">
              <c16:uniqueId val="{00000003-87A7-47A7-9051-8679D1B85A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150</c:v>
                </c:pt>
                <c:pt idx="3">
                  <c:v>236</c:v>
                </c:pt>
                <c:pt idx="6">
                  <c:v>137</c:v>
                </c:pt>
                <c:pt idx="9">
                  <c:v>133</c:v>
                </c:pt>
                <c:pt idx="12">
                  <c:v>140</c:v>
                </c:pt>
              </c:numCache>
            </c:numRef>
          </c:val>
          <c:extLst>
            <c:ext xmlns:c16="http://schemas.microsoft.com/office/drawing/2014/chart" uri="{C3380CC4-5D6E-409C-BE32-E72D297353CC}">
              <c16:uniqueId val="{00000004-87A7-47A7-9051-8679D1B85A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7A7-47A7-9051-8679D1B85A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7A7-47A7-9051-8679D1B85A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726</c:v>
                </c:pt>
                <c:pt idx="3">
                  <c:v>710</c:v>
                </c:pt>
                <c:pt idx="6">
                  <c:v>709</c:v>
                </c:pt>
                <c:pt idx="9">
                  <c:v>723</c:v>
                </c:pt>
                <c:pt idx="12">
                  <c:v>739</c:v>
                </c:pt>
              </c:numCache>
            </c:numRef>
          </c:val>
          <c:extLst>
            <c:ext xmlns:c16="http://schemas.microsoft.com/office/drawing/2014/chart" uri="{C3380CC4-5D6E-409C-BE32-E72D297353CC}">
              <c16:uniqueId val="{00000007-87A7-47A7-9051-8679D1B85A9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383</c:v>
                </c:pt>
                <c:pt idx="2">
                  <c:v>#N/A</c:v>
                </c:pt>
                <c:pt idx="3">
                  <c:v>#N/A</c:v>
                </c:pt>
                <c:pt idx="4">
                  <c:v>429</c:v>
                </c:pt>
                <c:pt idx="5">
                  <c:v>#N/A</c:v>
                </c:pt>
                <c:pt idx="6">
                  <c:v>#N/A</c:v>
                </c:pt>
                <c:pt idx="7">
                  <c:v>353</c:v>
                </c:pt>
                <c:pt idx="8">
                  <c:v>#N/A</c:v>
                </c:pt>
                <c:pt idx="9">
                  <c:v>#N/A</c:v>
                </c:pt>
                <c:pt idx="10">
                  <c:v>385</c:v>
                </c:pt>
                <c:pt idx="11">
                  <c:v>#N/A</c:v>
                </c:pt>
                <c:pt idx="12">
                  <c:v>#N/A</c:v>
                </c:pt>
                <c:pt idx="13">
                  <c:v>412</c:v>
                </c:pt>
                <c:pt idx="14">
                  <c:v>#N/A</c:v>
                </c:pt>
              </c:numCache>
            </c:numRef>
          </c:val>
          <c:smooth val="0"/>
          <c:extLst>
            <c:ext xmlns:c16="http://schemas.microsoft.com/office/drawing/2014/chart" uri="{C3380CC4-5D6E-409C-BE32-E72D297353CC}">
              <c16:uniqueId val="{00000008-87A7-47A7-9051-8679D1B85A9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4483</c:v>
                </c:pt>
                <c:pt idx="5">
                  <c:v>4430</c:v>
                </c:pt>
                <c:pt idx="8">
                  <c:v>4253</c:v>
                </c:pt>
                <c:pt idx="11">
                  <c:v>4604</c:v>
                </c:pt>
                <c:pt idx="14">
                  <c:v>4451</c:v>
                </c:pt>
              </c:numCache>
            </c:numRef>
          </c:val>
          <c:extLst>
            <c:ext xmlns:c16="http://schemas.microsoft.com/office/drawing/2014/chart" uri="{C3380CC4-5D6E-409C-BE32-E72D297353CC}">
              <c16:uniqueId val="{00000000-995A-4E99-8474-A8ED34FD231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489</c:v>
                </c:pt>
                <c:pt idx="5">
                  <c:v>470</c:v>
                </c:pt>
                <c:pt idx="8">
                  <c:v>376</c:v>
                </c:pt>
                <c:pt idx="11">
                  <c:v>280</c:v>
                </c:pt>
                <c:pt idx="14">
                  <c:v>181</c:v>
                </c:pt>
              </c:numCache>
            </c:numRef>
          </c:val>
          <c:extLst>
            <c:ext xmlns:c16="http://schemas.microsoft.com/office/drawing/2014/chart" uri="{C3380CC4-5D6E-409C-BE32-E72D297353CC}">
              <c16:uniqueId val="{00000001-995A-4E99-8474-A8ED34FD231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4901</c:v>
                </c:pt>
                <c:pt idx="5">
                  <c:v>5828</c:v>
                </c:pt>
                <c:pt idx="8">
                  <c:v>5718</c:v>
                </c:pt>
                <c:pt idx="11">
                  <c:v>4877</c:v>
                </c:pt>
                <c:pt idx="14">
                  <c:v>4649</c:v>
                </c:pt>
              </c:numCache>
            </c:numRef>
          </c:val>
          <c:extLst>
            <c:ext xmlns:c16="http://schemas.microsoft.com/office/drawing/2014/chart" uri="{C3380CC4-5D6E-409C-BE32-E72D297353CC}">
              <c16:uniqueId val="{00000002-995A-4E99-8474-A8ED34FD231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95A-4E99-8474-A8ED34FD231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95A-4E99-8474-A8ED34FD231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95A-4E99-8474-A8ED34FD231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1299</c:v>
                </c:pt>
                <c:pt idx="3">
                  <c:v>1240</c:v>
                </c:pt>
                <c:pt idx="6">
                  <c:v>1077</c:v>
                </c:pt>
                <c:pt idx="9">
                  <c:v>1059</c:v>
                </c:pt>
                <c:pt idx="12">
                  <c:v>1059</c:v>
                </c:pt>
              </c:numCache>
            </c:numRef>
          </c:val>
          <c:extLst>
            <c:ext xmlns:c16="http://schemas.microsoft.com/office/drawing/2014/chart" uri="{C3380CC4-5D6E-409C-BE32-E72D297353CC}">
              <c16:uniqueId val="{00000006-995A-4E99-8474-A8ED34FD231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189</c:v>
                </c:pt>
                <c:pt idx="3">
                  <c:v>160</c:v>
                </c:pt>
                <c:pt idx="6">
                  <c:v>130</c:v>
                </c:pt>
                <c:pt idx="9">
                  <c:v>99</c:v>
                </c:pt>
                <c:pt idx="12">
                  <c:v>67</c:v>
                </c:pt>
              </c:numCache>
            </c:numRef>
          </c:val>
          <c:extLst>
            <c:ext xmlns:c16="http://schemas.microsoft.com/office/drawing/2014/chart" uri="{C3380CC4-5D6E-409C-BE32-E72D297353CC}">
              <c16:uniqueId val="{00000007-995A-4E99-8474-A8ED34FD231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1191</c:v>
                </c:pt>
                <c:pt idx="3">
                  <c:v>1643</c:v>
                </c:pt>
                <c:pt idx="6">
                  <c:v>1495</c:v>
                </c:pt>
                <c:pt idx="9">
                  <c:v>1248</c:v>
                </c:pt>
                <c:pt idx="12">
                  <c:v>639</c:v>
                </c:pt>
              </c:numCache>
            </c:numRef>
          </c:val>
          <c:extLst>
            <c:ext xmlns:c16="http://schemas.microsoft.com/office/drawing/2014/chart" uri="{C3380CC4-5D6E-409C-BE32-E72D297353CC}">
              <c16:uniqueId val="{00000008-995A-4E99-8474-A8ED34FD231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95A-4E99-8474-A8ED34FD231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6465</c:v>
                </c:pt>
                <c:pt idx="3">
                  <c:v>6266</c:v>
                </c:pt>
                <c:pt idx="6">
                  <c:v>5917</c:v>
                </c:pt>
                <c:pt idx="9">
                  <c:v>6294</c:v>
                </c:pt>
                <c:pt idx="12">
                  <c:v>5994</c:v>
                </c:pt>
              </c:numCache>
            </c:numRef>
          </c:val>
          <c:extLst>
            <c:ext xmlns:c16="http://schemas.microsoft.com/office/drawing/2014/chart" uri="{C3380CC4-5D6E-409C-BE32-E72D297353CC}">
              <c16:uniqueId val="{0000000A-995A-4E99-8474-A8ED34FD231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95A-4E99-8474-A8ED34FD231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1300</c:v>
                </c:pt>
                <c:pt idx="1">
                  <c:v>1300</c:v>
                </c:pt>
                <c:pt idx="2">
                  <c:v>1300</c:v>
                </c:pt>
              </c:numCache>
            </c:numRef>
          </c:val>
          <c:extLst>
            <c:ext xmlns:c16="http://schemas.microsoft.com/office/drawing/2014/chart" uri="{C3380CC4-5D6E-409C-BE32-E72D297353CC}">
              <c16:uniqueId val="{00000000-AE2C-4611-AD72-A9F9365AFA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300</c:v>
                </c:pt>
                <c:pt idx="1">
                  <c:v>300</c:v>
                </c:pt>
                <c:pt idx="2">
                  <c:v>320</c:v>
                </c:pt>
              </c:numCache>
            </c:numRef>
          </c:val>
          <c:extLst>
            <c:ext xmlns:c16="http://schemas.microsoft.com/office/drawing/2014/chart" uri="{C3380CC4-5D6E-409C-BE32-E72D297353CC}">
              <c16:uniqueId val="{00000001-AE2C-4611-AD72-A9F9365AFA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3711</c:v>
                </c:pt>
                <c:pt idx="1">
                  <c:v>2866</c:v>
                </c:pt>
                <c:pt idx="2">
                  <c:v>2619</c:v>
                </c:pt>
              </c:numCache>
            </c:numRef>
          </c:val>
          <c:extLst>
            <c:ext xmlns:c16="http://schemas.microsoft.com/office/drawing/2014/chart" uri="{C3380CC4-5D6E-409C-BE32-E72D297353CC}">
              <c16:uniqueId val="{00000002-AE2C-4611-AD72-A9F9365AFAB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一般会計における元利償還金が１，６００万円、公営企業債の元利償還金に対する繰入金が７００万円増となり、令和５年度に比べて元利償還金等は２，３００万円増となった。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算入公債費等は、特定財源の減や基準財政需要額に算入された公債費の減</a:t>
          </a:r>
          <a:r>
            <a:rPr kumimoji="1" lang="ja-JP" altLang="en-US" sz="1100">
              <a:solidFill>
                <a:schemeClr val="dk1"/>
              </a:solidFill>
              <a:effectLst/>
              <a:latin typeface="+mn-lt"/>
              <a:ea typeface="+mn-ea"/>
              <a:cs typeface="+mn-cs"/>
            </a:rPr>
            <a:t>により４００万円減となり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実質公債費比率の</a:t>
          </a:r>
          <a:r>
            <a:rPr kumimoji="1" lang="ja-JP" altLang="ja-JP" sz="1100">
              <a:solidFill>
                <a:schemeClr val="dk1"/>
              </a:solidFill>
              <a:effectLst/>
              <a:latin typeface="+mn-lt"/>
              <a:ea typeface="+mn-ea"/>
              <a:cs typeface="+mn-cs"/>
            </a:rPr>
            <a:t>分子</a:t>
          </a:r>
          <a:r>
            <a:rPr kumimoji="1" lang="ja-JP" altLang="en-US" sz="1100">
              <a:solidFill>
                <a:schemeClr val="dk1"/>
              </a:solidFill>
              <a:effectLst/>
              <a:latin typeface="+mn-lt"/>
              <a:ea typeface="+mn-ea"/>
              <a:cs typeface="+mn-cs"/>
            </a:rPr>
            <a:t>は２，７</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約７％</a:t>
          </a:r>
          <a:r>
            <a:rPr kumimoji="1" lang="ja-JP" altLang="ja-JP" sz="1100">
              <a:solidFill>
                <a:schemeClr val="dk1"/>
              </a:solidFill>
              <a:effectLst/>
              <a:latin typeface="+mn-lt"/>
              <a:ea typeface="+mn-ea"/>
              <a:cs typeface="+mn-cs"/>
            </a:rPr>
            <a:t>）増となった。</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満期一括償還のための積立はない。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充当可能財源等が令和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年度に比べて</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００万円減とな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将来負担額において、地方債現在高、</a:t>
          </a:r>
          <a:r>
            <a:rPr kumimoji="1" lang="ja-JP" altLang="ja-JP" sz="1100">
              <a:solidFill>
                <a:schemeClr val="dk1"/>
              </a:solidFill>
              <a:effectLst/>
              <a:latin typeface="+mn-lt"/>
              <a:ea typeface="+mn-ea"/>
              <a:cs typeface="+mn-cs"/>
            </a:rPr>
            <a:t>公営企業債等繰入見込額</a:t>
          </a:r>
          <a:r>
            <a:rPr kumimoji="1" lang="ja-JP" altLang="en-US" sz="1100">
              <a:solidFill>
                <a:schemeClr val="dk1"/>
              </a:solidFill>
              <a:effectLst/>
              <a:latin typeface="+mn-lt"/>
              <a:ea typeface="+mn-ea"/>
              <a:cs typeface="+mn-cs"/>
            </a:rPr>
            <a:t>等、合わせて総額９億４，１００万円減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地方債現在高は、償還額よりも地方債発行額を少なくする形で減少し、公営企業債等繰入見込額は元金残高の減少により減額となった。</a:t>
          </a:r>
          <a:endParaRPr lang="ja-JP" altLang="ja-JP" sz="1400">
            <a:effectLst/>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将来負担比率の分子は令和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年度より</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００万円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り</a:t>
          </a:r>
          <a:r>
            <a:rPr kumimoji="1" lang="ja-JP" altLang="ja-JP" sz="1100">
              <a:solidFill>
                <a:schemeClr val="dk1"/>
              </a:solidFill>
              <a:effectLst/>
              <a:latin typeface="+mn-lt"/>
              <a:ea typeface="+mn-ea"/>
              <a:cs typeface="+mn-cs"/>
            </a:rPr>
            <a:t>、昨年に引き続きマイナスの値を取っているため、将来負担比率は０となっている。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町立小中学校改修事業のために公共施設整備基金を１</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ja-JP" altLang="en-US" sz="1100" b="0" i="0" u="none" strike="noStrike" kern="0" cap="none" spc="0" normalizeH="0" baseline="0" noProof="0">
              <a:ln>
                <a:noFill/>
              </a:ln>
              <a:solidFill>
                <a:prstClr val="black"/>
              </a:solidFill>
              <a:effectLst/>
              <a:uLnTx/>
              <a:uFillTx/>
              <a:latin typeface="+mn-lt"/>
              <a:ea typeface="+mn-ea"/>
              <a:cs typeface="+mn-cs"/>
            </a:rPr>
            <a:t>１，０００万</a:t>
          </a:r>
          <a:r>
            <a:rPr kumimoji="1" lang="ja-JP" altLang="ja-JP" sz="1100" b="0" i="0" u="none" strike="noStrike" kern="0" cap="none" spc="0" normalizeH="0" baseline="0" noProof="0">
              <a:ln>
                <a:noFill/>
              </a:ln>
              <a:solidFill>
                <a:prstClr val="black"/>
              </a:solidFill>
              <a:effectLst/>
              <a:uLnTx/>
              <a:uFillTx/>
              <a:latin typeface="+mn-lt"/>
              <a:ea typeface="+mn-ea"/>
              <a:cs typeface="+mn-cs"/>
            </a:rPr>
            <a:t>円取り崩し</a:t>
          </a:r>
          <a:r>
            <a:rPr kumimoji="1" lang="ja-JP" altLang="en-US" sz="1100" b="0" i="0" u="none" strike="noStrike" kern="0" cap="none" spc="0" normalizeH="0" baseline="0" noProof="0">
              <a:ln>
                <a:noFill/>
              </a:ln>
              <a:solidFill>
                <a:prstClr val="black"/>
              </a:solidFill>
              <a:effectLst/>
              <a:uLnTx/>
              <a:uFillTx/>
              <a:latin typeface="+mn-lt"/>
              <a:ea typeface="+mn-ea"/>
              <a:cs typeface="+mn-cs"/>
            </a:rPr>
            <a:t>、ふるさと創生基金は１億３，７００万円をふるさと納税分として取り崩した。普通交付税において臨時財政対策債償還基金費が創設されたことにより、２，０００万円積み立てた。基金全</a:t>
          </a:r>
          <a:r>
            <a:rPr kumimoji="1" lang="ja-JP" altLang="ja-JP" sz="1100" b="0" i="0" u="none" strike="noStrike" kern="0" cap="none" spc="0" normalizeH="0" baseline="0" noProof="0">
              <a:ln>
                <a:noFill/>
              </a:ln>
              <a:solidFill>
                <a:prstClr val="black"/>
              </a:solidFill>
              <a:effectLst/>
              <a:uLnTx/>
              <a:uFillTx/>
              <a:latin typeface="+mn-lt"/>
              <a:ea typeface="+mn-ea"/>
              <a:cs typeface="+mn-cs"/>
            </a:rPr>
            <a:t>体としては</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億</a:t>
          </a:r>
          <a:r>
            <a:rPr kumimoji="1" lang="ja-JP" altLang="en-US" sz="1100" b="0" i="0" u="none" strike="noStrike" kern="0" cap="none" spc="0" normalizeH="0" baseline="0" noProof="0">
              <a:ln>
                <a:noFill/>
              </a:ln>
              <a:solidFill>
                <a:prstClr val="black"/>
              </a:solidFill>
              <a:effectLst/>
              <a:uLnTx/>
              <a:uFillTx/>
              <a:latin typeface="+mn-lt"/>
              <a:ea typeface="+mn-ea"/>
              <a:cs typeface="+mn-cs"/>
            </a:rPr>
            <a:t>２</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７</a:t>
          </a:r>
          <a:r>
            <a:rPr kumimoji="1" lang="ja-JP" altLang="ja-JP" sz="1100" b="0" i="0" u="none" strike="noStrike" kern="0" cap="none" spc="0" normalizeH="0" baseline="0" noProof="0">
              <a:ln>
                <a:noFill/>
              </a:ln>
              <a:solidFill>
                <a:prstClr val="black"/>
              </a:solidFill>
              <a:effectLst/>
              <a:uLnTx/>
              <a:uFillTx/>
              <a:latin typeface="+mn-lt"/>
              <a:ea typeface="+mn-ea"/>
              <a:cs typeface="+mn-cs"/>
            </a:rPr>
            <a:t>００万円の減となった。</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今後の老朽化に伴う施設改修等を見込み、令和５年度にごみ焼却場建設事業により取崩した公共施設整備基金を取り崩し前の水準まで積み立てを目標としつつ、</a:t>
          </a:r>
          <a:r>
            <a:rPr kumimoji="1" lang="ja-JP" altLang="ja-JP" sz="1100" b="0" i="0" u="none" strike="noStrike" kern="0" cap="none" spc="0" normalizeH="0" baseline="0" noProof="0">
              <a:ln>
                <a:noFill/>
              </a:ln>
              <a:solidFill>
                <a:prstClr val="black"/>
              </a:solidFill>
              <a:effectLst/>
              <a:uLnTx/>
              <a:uFillTx/>
              <a:latin typeface="+mn-lt"/>
              <a:ea typeface="+mn-ea"/>
              <a:cs typeface="+mn-cs"/>
            </a:rPr>
            <a:t>、交付税措置率の高い起債を優先し</a:t>
          </a:r>
          <a:r>
            <a:rPr kumimoji="1" lang="ja-JP" altLang="en-US" sz="1100" b="0" i="0" u="none" strike="noStrike" kern="0" cap="none" spc="0" normalizeH="0" baseline="0" noProof="0">
              <a:ln>
                <a:noFill/>
              </a:ln>
              <a:solidFill>
                <a:prstClr val="black"/>
              </a:solidFill>
              <a:effectLst/>
              <a:uLnTx/>
              <a:uFillTx/>
              <a:latin typeface="+mn-lt"/>
              <a:ea typeface="+mn-ea"/>
              <a:cs typeface="+mn-cs"/>
            </a:rPr>
            <a:t>て発行</a:t>
          </a:r>
          <a:r>
            <a:rPr kumimoji="1" lang="ja-JP" altLang="ja-JP" sz="1100" b="0" i="0" u="none" strike="noStrike" kern="0" cap="none" spc="0" normalizeH="0" baseline="0" noProof="0">
              <a:ln>
                <a:noFill/>
              </a:ln>
              <a:solidFill>
                <a:prstClr val="black"/>
              </a:solidFill>
              <a:effectLst/>
              <a:uLnTx/>
              <a:uFillTx/>
              <a:latin typeface="+mn-lt"/>
              <a:ea typeface="+mn-ea"/>
              <a:cs typeface="+mn-cs"/>
            </a:rPr>
            <a:t>、バランスを図りつつ取崩しを抑えるよう努め</a:t>
          </a:r>
          <a:r>
            <a:rPr kumimoji="1" lang="ja-JP" altLang="en-US" sz="1100" b="0" i="0" u="none" strike="noStrike" kern="0" cap="none" spc="0" normalizeH="0" baseline="0" noProof="0">
              <a:ln>
                <a:noFill/>
              </a:ln>
              <a:solidFill>
                <a:prstClr val="black"/>
              </a:solidFill>
              <a:effectLst/>
              <a:uLnTx/>
              <a:uFillTx/>
              <a:latin typeface="+mn-lt"/>
              <a:ea typeface="+mn-ea"/>
              <a:cs typeface="+mn-cs"/>
            </a:rPr>
            <a:t>ていく</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mn-lt"/>
              <a:ea typeface="+mn-ea"/>
              <a:cs typeface="+mn-cs"/>
            </a:rPr>
            <a:t>公共施設整備基金：公共施設の整備の経費に充てるため。</a:t>
          </a:r>
          <a:endParaRPr lang="ja-JP" altLang="ja-JP" sz="1400">
            <a:effectLst/>
          </a:endParaRPr>
        </a:p>
        <a:p>
          <a:r>
            <a:rPr kumimoji="1" lang="ja-JP" altLang="ja-JP" sz="1100">
              <a:solidFill>
                <a:schemeClr val="dk1"/>
              </a:solidFill>
              <a:effectLst/>
              <a:latin typeface="+mn-lt"/>
              <a:ea typeface="+mn-ea"/>
              <a:cs typeface="+mn-cs"/>
            </a:rPr>
            <a:t>　産業振興基金：産業の振興の経費に充てるため。</a:t>
          </a:r>
          <a:endParaRPr lang="ja-JP" altLang="ja-JP" sz="1400">
            <a:effectLst/>
          </a:endParaRPr>
        </a:p>
        <a:p>
          <a:r>
            <a:rPr kumimoji="1" lang="ja-JP" altLang="ja-JP" sz="1100">
              <a:solidFill>
                <a:schemeClr val="dk1"/>
              </a:solidFill>
              <a:effectLst/>
              <a:latin typeface="+mn-lt"/>
              <a:ea typeface="+mn-ea"/>
              <a:cs typeface="+mn-cs"/>
            </a:rPr>
            <a:t>　ふるさと創生基金：自ら考え、自ら行う地域づくりの経費に充てるため。</a:t>
          </a:r>
          <a:endParaRPr lang="ja-JP" altLang="ja-JP" sz="1400">
            <a:effectLst/>
          </a:endParaRPr>
        </a:p>
        <a:p>
          <a:r>
            <a:rPr kumimoji="1" lang="ja-JP" altLang="ja-JP" sz="1100">
              <a:solidFill>
                <a:schemeClr val="dk1"/>
              </a:solidFill>
              <a:effectLst/>
              <a:latin typeface="+mn-lt"/>
              <a:ea typeface="+mn-ea"/>
              <a:cs typeface="+mn-cs"/>
            </a:rPr>
            <a:t>　人材育成基金：人材を育成するための事業に要する経費に充てるため。</a:t>
          </a:r>
          <a:endParaRPr lang="ja-JP" altLang="ja-JP" sz="1400">
            <a:effectLst/>
          </a:endParaRPr>
        </a:p>
        <a:p>
          <a:r>
            <a:rPr kumimoji="1" lang="ja-JP" altLang="ja-JP" sz="1100">
              <a:solidFill>
                <a:schemeClr val="dk1"/>
              </a:solidFill>
              <a:effectLst/>
              <a:latin typeface="+mn-lt"/>
              <a:ea typeface="+mn-ea"/>
              <a:cs typeface="+mn-cs"/>
            </a:rPr>
            <a:t>　社会福祉推進基金：社会福祉の推進の経費に充てるため。</a:t>
          </a:r>
          <a:endParaRPr lang="ja-JP" altLang="ja-JP" sz="1400">
            <a:effectLst/>
          </a:endParaRPr>
        </a:p>
        <a:p>
          <a:r>
            <a:rPr kumimoji="1" lang="ja-JP" altLang="ja-JP" sz="1100">
              <a:solidFill>
                <a:schemeClr val="dk1"/>
              </a:solidFill>
              <a:effectLst/>
              <a:latin typeface="+mn-lt"/>
              <a:ea typeface="+mn-ea"/>
              <a:cs typeface="+mn-cs"/>
            </a:rPr>
            <a:t>　教育振興基金：小中学校の教育環境整備の経費に充てるため。</a:t>
          </a:r>
          <a:endParaRPr lang="ja-JP" altLang="ja-JP" sz="1400">
            <a:effectLst/>
          </a:endParaRPr>
        </a:p>
        <a:p>
          <a:r>
            <a:rPr kumimoji="1" lang="ja-JP" altLang="ja-JP" sz="1100">
              <a:solidFill>
                <a:schemeClr val="dk1"/>
              </a:solidFill>
              <a:effectLst/>
              <a:latin typeface="+mn-lt"/>
              <a:ea typeface="+mn-ea"/>
              <a:cs typeface="+mn-cs"/>
            </a:rPr>
            <a:t>　町立図書館基金：図書館の蔵書整備の経費に充てるため。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公共施設整備基金：町立小中学校改修事業の財源の為、１億１，０００万円を取り崩した。</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r>
            <a:rPr kumimoji="1" lang="ja-JP" altLang="en-US" sz="1100">
              <a:solidFill>
                <a:schemeClr val="dk1"/>
              </a:solidFill>
              <a:effectLst/>
              <a:latin typeface="游ゴシック" panose="020B0400000000000000" pitchFamily="50" charset="-128"/>
              <a:ea typeface="游ゴシック" panose="020B0400000000000000" pitchFamily="50" charset="-128"/>
              <a:cs typeface="+mn-cs"/>
            </a:rPr>
            <a:t>　ふるさと創生基金：ふるさと納税分１億３，７００万円を取り崩した。</a:t>
          </a:r>
          <a:endParaRPr kumimoji="1" lang="en-US" altLang="ja-JP" sz="11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游ゴシック" panose="020B0400000000000000" pitchFamily="50" charset="-128"/>
            <a:ea typeface="游ゴシック" panose="020B0400000000000000"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公共施設整備基金：新ごみ焼却場建設事業のため取り崩した分を、改めて積み立てを行っていく。</a:t>
          </a:r>
          <a:endParaRPr lang="ja-JP" altLang="ja-JP" sz="1400">
            <a:effectLst/>
          </a:endParaRPr>
        </a:p>
        <a:p>
          <a:r>
            <a:rPr kumimoji="1" lang="ja-JP" altLang="ja-JP" sz="1100">
              <a:solidFill>
                <a:schemeClr val="dk1"/>
              </a:solidFill>
              <a:effectLst/>
              <a:latin typeface="+mn-lt"/>
              <a:ea typeface="+mn-ea"/>
              <a:cs typeface="+mn-cs"/>
            </a:rPr>
            <a:t>　ふるさと創生基金：地域づくり事業の財源不足を補うため、計画的に取り崩していく予定だが３億円程度は確保していく。</a:t>
          </a:r>
          <a:endParaRPr lang="ja-JP" altLang="ja-JP" sz="1400">
            <a:effectLst/>
          </a:endParaRPr>
        </a:p>
        <a:p>
          <a:r>
            <a:rPr kumimoji="1" lang="ja-JP" altLang="ja-JP" sz="1100">
              <a:solidFill>
                <a:schemeClr val="dk1"/>
              </a:solidFill>
              <a:effectLst/>
              <a:latin typeface="+mn-lt"/>
              <a:ea typeface="+mn-ea"/>
              <a:cs typeface="+mn-cs"/>
            </a:rPr>
            <a:t>　産業振興基金：農業、漁業、観光業、商工業へ充当予定だが、事業の剰余金等は可能な限り繰り戻し、現水準維持できるよう努める。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財政調整基金については前年と同額。</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大規模事業のため、公共施設整備基金の取崩しに加え、財政調整基金も大きく取崩す見込みだが、近年の豪雨や台風による災害が多くなっているため、早急に対応できるよう基金残高１０億円を確保していくよう、計画的な取崩しに努め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普通交付税の臨時財政対策債償還基金費分を増。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短期的には取崩す予定はないが、今後の金利変動等により、取崩して対応していく。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基準財政収入額は町民税や交付金等の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１０３</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となり、基準財政需要額においては</a:t>
          </a:r>
          <a:r>
            <a:rPr kumimoji="1" lang="ja-JP" altLang="en-US" sz="1100">
              <a:solidFill>
                <a:schemeClr val="dk1"/>
              </a:solidFill>
              <a:effectLst/>
              <a:latin typeface="+mn-lt"/>
              <a:ea typeface="+mn-ea"/>
              <a:cs typeface="+mn-cs"/>
            </a:rPr>
            <a:t>こども子育て費や給与改定費の新設により２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６５３</a:t>
          </a:r>
          <a:r>
            <a:rPr kumimoji="1" lang="ja-JP" altLang="ja-JP" sz="1100">
              <a:solidFill>
                <a:schemeClr val="dk1"/>
              </a:solidFill>
              <a:effectLst/>
              <a:latin typeface="+mn-lt"/>
              <a:ea typeface="+mn-ea"/>
              <a:cs typeface="+mn-cs"/>
            </a:rPr>
            <a:t>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となったが、前年度と同ポイントとなった。</a:t>
          </a:r>
          <a:endParaRPr lang="ja-JP" altLang="ja-JP" sz="1400">
            <a:effectLst/>
          </a:endParaRPr>
        </a:p>
        <a:p>
          <a:r>
            <a:rPr kumimoji="1" lang="ja-JP" altLang="ja-JP" sz="1100">
              <a:solidFill>
                <a:schemeClr val="dk1"/>
              </a:solidFill>
              <a:effectLst/>
              <a:latin typeface="+mn-lt"/>
              <a:ea typeface="+mn-ea"/>
              <a:cs typeface="+mn-cs"/>
            </a:rPr>
            <a:t>　人口減少と共に町税等は減少していくことが想定されるものの、徴収強化などで最大限の自主財源の確保に努め、無駄な歳出を減らしていくことで、財政の健全化を図っていく。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72672</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73422"/>
          <a:ext cx="0" cy="15014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159049</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72672</xdr:rowOff>
    </xdr:from>
    <xdr:to>
      <xdr:col>24</xdr:col>
      <xdr:colOff>12700</xdr:colOff>
      <xdr:row>35</xdr:row>
      <xdr:rowOff>72672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55033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55033</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41628</xdr:rowOff>
    </xdr:from>
    <xdr:to>
      <xdr:col>19</xdr:col>
      <xdr:colOff>184150</xdr:colOff>
      <xdr:row>42</xdr:row>
      <xdr:rowOff>143228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153405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011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41628</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1397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14817</xdr:rowOff>
    </xdr:from>
    <xdr:to>
      <xdr:col>11</xdr:col>
      <xdr:colOff>31750</xdr:colOff>
      <xdr:row>43</xdr:row>
      <xdr:rowOff>41628</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387167"/>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28222</xdr:rowOff>
    </xdr:from>
    <xdr:to>
      <xdr:col>11</xdr:col>
      <xdr:colOff>82550</xdr:colOff>
      <xdr:row>42</xdr:row>
      <xdr:rowOff>129822</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139999</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147760</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4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4233</xdr:rowOff>
    </xdr:from>
    <xdr:to>
      <xdr:col>15</xdr:col>
      <xdr:colOff>133350</xdr:colOff>
      <xdr:row>43</xdr:row>
      <xdr:rowOff>105833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162278</xdr:rowOff>
    </xdr:from>
    <xdr:to>
      <xdr:col>11</xdr:col>
      <xdr:colOff>82550</xdr:colOff>
      <xdr:row>43</xdr:row>
      <xdr:rowOff>92428</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77205</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en-US" sz="1050" b="0" i="0" u="none" strike="noStrike" kern="0" cap="none" spc="0" normalizeH="0" baseline="0" noProof="0">
              <a:ln>
                <a:noFill/>
              </a:ln>
              <a:solidFill>
                <a:prstClr val="black"/>
              </a:solidFill>
              <a:effectLst/>
              <a:uLnTx/>
              <a:uFillTx/>
              <a:latin typeface="+mn-lt"/>
              <a:ea typeface="+mn-ea"/>
              <a:cs typeface="+mn-cs"/>
            </a:rPr>
            <a:t>昨年度に比べ、経常収支比率は５．６ポイント上昇となった。主な要因は、</a:t>
          </a:r>
          <a:r>
            <a:rPr kumimoji="1" lang="ja-JP" altLang="ja-JP" sz="1050" b="0" i="0" baseline="0">
              <a:solidFill>
                <a:schemeClr val="dk1"/>
              </a:solidFill>
              <a:effectLst/>
              <a:latin typeface="+mn-lt"/>
              <a:ea typeface="+mn-ea"/>
              <a:cs typeface="+mn-cs"/>
            </a:rPr>
            <a:t>分母となる経常一般財源等</a:t>
          </a:r>
          <a:r>
            <a:rPr kumimoji="1" lang="ja-JP" altLang="en-US" sz="1050" b="0" i="0" baseline="0">
              <a:solidFill>
                <a:schemeClr val="dk1"/>
              </a:solidFill>
              <a:effectLst/>
              <a:latin typeface="+mn-lt"/>
              <a:ea typeface="+mn-ea"/>
              <a:cs typeface="+mn-cs"/>
            </a:rPr>
            <a:t>が</a:t>
          </a:r>
          <a:r>
            <a:rPr kumimoji="1" lang="ja-JP" altLang="ja-JP" sz="1050" b="0" i="0" baseline="0">
              <a:solidFill>
                <a:schemeClr val="dk1"/>
              </a:solidFill>
              <a:effectLst/>
              <a:latin typeface="+mn-lt"/>
              <a:ea typeface="+mn-ea"/>
              <a:cs typeface="+mn-cs"/>
            </a:rPr>
            <a:t>地方交付税５，８７４万円の増、地方特例交付金２，８１４万円の増など</a:t>
          </a:r>
          <a:r>
            <a:rPr kumimoji="1" lang="ja-JP" altLang="en-US" sz="1050" b="0" i="0" baseline="0">
              <a:solidFill>
                <a:schemeClr val="dk1"/>
              </a:solidFill>
              <a:effectLst/>
              <a:latin typeface="+mn-lt"/>
              <a:ea typeface="+mn-ea"/>
              <a:cs typeface="+mn-cs"/>
            </a:rPr>
            <a:t>で</a:t>
          </a:r>
          <a:r>
            <a:rPr kumimoji="1" lang="ja-JP" altLang="ja-JP" sz="1050" b="0" i="0" baseline="0">
              <a:solidFill>
                <a:schemeClr val="dk1"/>
              </a:solidFill>
              <a:effectLst/>
              <a:latin typeface="+mn-lt"/>
              <a:ea typeface="+mn-ea"/>
              <a:cs typeface="+mn-cs"/>
            </a:rPr>
            <a:t>、８，８６７万円増となった</a:t>
          </a:r>
          <a:r>
            <a:rPr kumimoji="1" lang="ja-JP" altLang="en-US" sz="1050" b="0" i="0" baseline="0">
              <a:solidFill>
                <a:schemeClr val="dk1"/>
              </a:solidFill>
              <a:effectLst/>
              <a:latin typeface="+mn-lt"/>
              <a:ea typeface="+mn-ea"/>
              <a:cs typeface="+mn-cs"/>
            </a:rPr>
            <a:t>ものの</a:t>
          </a:r>
          <a:r>
            <a:rPr kumimoji="1" lang="ja-JP" altLang="ja-JP" sz="1050" b="0" i="0" baseline="0">
              <a:solidFill>
                <a:schemeClr val="dk1"/>
              </a:solidFill>
              <a:effectLst/>
              <a:latin typeface="+mn-lt"/>
              <a:ea typeface="+mn-ea"/>
              <a:cs typeface="+mn-cs"/>
            </a:rPr>
            <a:t>、</a:t>
          </a:r>
          <a:r>
            <a:rPr kumimoji="1" lang="ja-JP" altLang="en-US" sz="1050" b="0" i="0" u="none" strike="noStrike" kern="0" cap="none" spc="0" normalizeH="0" baseline="0" noProof="0">
              <a:ln>
                <a:noFill/>
              </a:ln>
              <a:solidFill>
                <a:prstClr val="black"/>
              </a:solidFill>
              <a:effectLst/>
              <a:uLnTx/>
              <a:uFillTx/>
              <a:latin typeface="+mn-lt"/>
              <a:ea typeface="+mn-ea"/>
              <a:cs typeface="+mn-cs"/>
            </a:rPr>
            <a:t>公営企業会計への繰出金２億１，１６０万円の増、ごみ焼却施設の運転管理等７，４９７万円の増など、</a:t>
          </a:r>
          <a:r>
            <a:rPr kumimoji="1" lang="ja-JP" altLang="ja-JP" sz="1050" b="0" i="0" baseline="0">
              <a:solidFill>
                <a:schemeClr val="dk1"/>
              </a:solidFill>
              <a:effectLst/>
              <a:latin typeface="+mn-lt"/>
              <a:ea typeface="+mn-ea"/>
              <a:cs typeface="+mn-cs"/>
            </a:rPr>
            <a:t>分子の経常経費充当一般財源</a:t>
          </a:r>
          <a:r>
            <a:rPr kumimoji="1" lang="ja-JP" altLang="en-US" sz="1050" b="0" i="0" baseline="0">
              <a:solidFill>
                <a:schemeClr val="dk1"/>
              </a:solidFill>
              <a:effectLst/>
              <a:latin typeface="+mn-lt"/>
              <a:ea typeface="+mn-ea"/>
              <a:cs typeface="+mn-cs"/>
            </a:rPr>
            <a:t>の２億９，１００万円増が大きな要因である。</a:t>
          </a:r>
          <a:r>
            <a:rPr kumimoji="1" lang="ja-JP" altLang="en-US" sz="1050" b="0" i="0" u="none" strike="noStrike" kern="0" cap="none" spc="0" normalizeH="0" baseline="0" noProof="0">
              <a:ln>
                <a:noFill/>
              </a:ln>
              <a:solidFill>
                <a:prstClr val="black"/>
              </a:solidFill>
              <a:effectLst/>
              <a:uLnTx/>
              <a:uFillTx/>
              <a:latin typeface="+mn-lt"/>
              <a:ea typeface="+mn-ea"/>
              <a:cs typeface="+mn-cs"/>
            </a:rPr>
            <a:t>物価高騰の影響による</a:t>
          </a:r>
          <a:r>
            <a:rPr kumimoji="1" lang="ja-JP" altLang="ja-JP" sz="1050" b="0" i="0" u="none" strike="noStrike" kern="0" cap="none" spc="0" normalizeH="0" baseline="0" noProof="0">
              <a:ln>
                <a:noFill/>
              </a:ln>
              <a:solidFill>
                <a:prstClr val="black"/>
              </a:solidFill>
              <a:effectLst/>
              <a:uLnTx/>
              <a:uFillTx/>
              <a:latin typeface="+mn-lt"/>
              <a:ea typeface="+mn-ea"/>
              <a:cs typeface="+mn-cs"/>
            </a:rPr>
            <a:t>光熱水費等の上昇、</a:t>
          </a:r>
          <a:r>
            <a:rPr kumimoji="1" lang="ja-JP" altLang="en-US" sz="1050" b="0" i="0" u="none" strike="noStrike" kern="0" cap="none" spc="0" normalizeH="0" baseline="0" noProof="0">
              <a:ln>
                <a:noFill/>
              </a:ln>
              <a:solidFill>
                <a:prstClr val="black"/>
              </a:solidFill>
              <a:effectLst/>
              <a:uLnTx/>
              <a:uFillTx/>
              <a:latin typeface="+mn-lt"/>
              <a:ea typeface="+mn-ea"/>
              <a:cs typeface="+mn-cs"/>
            </a:rPr>
            <a:t>人件費の上昇、各公共施設の</a:t>
          </a:r>
          <a:r>
            <a:rPr kumimoji="1" lang="ja-JP" altLang="ja-JP" sz="1050" b="0" i="0" u="none" strike="noStrike" kern="0" cap="none" spc="0" normalizeH="0" baseline="0" noProof="0">
              <a:ln>
                <a:noFill/>
              </a:ln>
              <a:solidFill>
                <a:prstClr val="black"/>
              </a:solidFill>
              <a:effectLst/>
              <a:uLnTx/>
              <a:uFillTx/>
              <a:latin typeface="+mn-lt"/>
              <a:ea typeface="+mn-ea"/>
              <a:cs typeface="+mn-cs"/>
            </a:rPr>
            <a:t>維持補修費</a:t>
          </a:r>
          <a:r>
            <a:rPr kumimoji="1" lang="ja-JP" altLang="en-US" sz="1050" b="0" i="0" u="none" strike="noStrike" kern="0" cap="none" spc="0" normalizeH="0" baseline="0" noProof="0">
              <a:ln>
                <a:noFill/>
              </a:ln>
              <a:solidFill>
                <a:prstClr val="black"/>
              </a:solidFill>
              <a:effectLst/>
              <a:uLnTx/>
              <a:uFillTx/>
              <a:latin typeface="+mn-lt"/>
              <a:ea typeface="+mn-ea"/>
              <a:cs typeface="+mn-cs"/>
            </a:rPr>
            <a:t>の増加が見込まれることから、</a:t>
          </a:r>
          <a:r>
            <a:rPr kumimoji="1" lang="ja-JP" altLang="ja-JP" sz="1050" b="0" i="0" u="none" strike="noStrike" kern="0" cap="none" spc="0" normalizeH="0" baseline="0" noProof="0">
              <a:ln>
                <a:noFill/>
              </a:ln>
              <a:solidFill>
                <a:prstClr val="black"/>
              </a:solidFill>
              <a:effectLst/>
              <a:uLnTx/>
              <a:uFillTx/>
              <a:latin typeface="+mn-lt"/>
              <a:ea typeface="+mn-ea"/>
              <a:cs typeface="+mn-cs"/>
            </a:rPr>
            <a:t>公共施設</a:t>
          </a:r>
          <a:r>
            <a:rPr kumimoji="1" lang="ja-JP" altLang="en-US" sz="1050" b="0" i="0" u="none" strike="noStrike" kern="0" cap="none" spc="0" normalizeH="0" baseline="0" noProof="0">
              <a:ln>
                <a:noFill/>
              </a:ln>
              <a:solidFill>
                <a:prstClr val="black"/>
              </a:solidFill>
              <a:effectLst/>
              <a:uLnTx/>
              <a:uFillTx/>
              <a:latin typeface="+mn-lt"/>
              <a:ea typeface="+mn-ea"/>
              <a:cs typeface="+mn-cs"/>
            </a:rPr>
            <a:t>の統廃合やデジタル化を推進し、</a:t>
          </a:r>
          <a:r>
            <a:rPr kumimoji="1" lang="ja-JP" altLang="ja-JP" sz="1050" b="0" i="0" u="none" strike="noStrike" kern="0" cap="none" spc="0" normalizeH="0" baseline="0" noProof="0">
              <a:ln>
                <a:noFill/>
              </a:ln>
              <a:solidFill>
                <a:prstClr val="black"/>
              </a:solidFill>
              <a:effectLst/>
              <a:uLnTx/>
              <a:uFillTx/>
              <a:latin typeface="+mn-lt"/>
              <a:ea typeface="+mn-ea"/>
              <a:cs typeface="+mn-cs"/>
            </a:rPr>
            <a:t>維持補修費、物件費</a:t>
          </a:r>
          <a:r>
            <a:rPr kumimoji="1" lang="ja-JP" altLang="en-US" sz="1050" b="0" i="0" u="none" strike="noStrike" kern="0" cap="none" spc="0" normalizeH="0" baseline="0" noProof="0">
              <a:ln>
                <a:noFill/>
              </a:ln>
              <a:solidFill>
                <a:prstClr val="black"/>
              </a:solidFill>
              <a:effectLst/>
              <a:uLnTx/>
              <a:uFillTx/>
              <a:latin typeface="+mn-lt"/>
              <a:ea typeface="+mn-ea"/>
              <a:cs typeface="+mn-cs"/>
            </a:rPr>
            <a:t>等</a:t>
          </a:r>
          <a:r>
            <a:rPr kumimoji="1" lang="ja-JP" altLang="ja-JP" sz="1050" b="0" i="0" u="none" strike="noStrike" kern="0" cap="none" spc="0" normalizeH="0" baseline="0" noProof="0">
              <a:ln>
                <a:noFill/>
              </a:ln>
              <a:solidFill>
                <a:prstClr val="black"/>
              </a:solidFill>
              <a:effectLst/>
              <a:uLnTx/>
              <a:uFillTx/>
              <a:latin typeface="+mn-lt"/>
              <a:ea typeface="+mn-ea"/>
              <a:cs typeface="+mn-cs"/>
            </a:rPr>
            <a:t>の削減に努める。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165608</xdr:rowOff>
    </xdr:from>
    <xdr:to>
      <xdr:col>23</xdr:col>
      <xdr:colOff>133350</xdr:colOff>
      <xdr:row>67</xdr:row>
      <xdr:rowOff>17272</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09708"/>
          <a:ext cx="0" cy="13947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160799</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76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17272</xdr:rowOff>
    </xdr:from>
    <xdr:to>
      <xdr:col>24</xdr:col>
      <xdr:colOff>12700</xdr:colOff>
      <xdr:row>67</xdr:row>
      <xdr:rowOff>17272</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4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80535</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85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165608</xdr:rowOff>
    </xdr:from>
    <xdr:to>
      <xdr:col>24</xdr:col>
      <xdr:colOff>12700</xdr:colOff>
      <xdr:row>58</xdr:row>
      <xdr:rowOff>165608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0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64</xdr:row>
      <xdr:rowOff>116586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19130"/>
          <a:ext cx="838200" cy="27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99331</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9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155448</xdr:rowOff>
    </xdr:from>
    <xdr:to>
      <xdr:col>19</xdr:col>
      <xdr:colOff>133350</xdr:colOff>
      <xdr:row>63</xdr:row>
      <xdr:rowOff>17780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0785348"/>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77978</xdr:rowOff>
    </xdr:from>
    <xdr:to>
      <xdr:col>19</xdr:col>
      <xdr:colOff>184150</xdr:colOff>
      <xdr:row>64</xdr:row>
      <xdr:rowOff>8128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164355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6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13208</xdr:rowOff>
    </xdr:from>
    <xdr:to>
      <xdr:col>15</xdr:col>
      <xdr:colOff>82550</xdr:colOff>
      <xdr:row>62</xdr:row>
      <xdr:rowOff>155448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47165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34544</xdr:rowOff>
    </xdr:from>
    <xdr:to>
      <xdr:col>15</xdr:col>
      <xdr:colOff>133350</xdr:colOff>
      <xdr:row>63</xdr:row>
      <xdr:rowOff>136144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120921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13208</xdr:rowOff>
    </xdr:from>
    <xdr:to>
      <xdr:col>11</xdr:col>
      <xdr:colOff>31750</xdr:colOff>
      <xdr:row>62</xdr:row>
      <xdr:rowOff>145796</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471658"/>
          <a:ext cx="889000" cy="304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22352</xdr:rowOff>
    </xdr:from>
    <xdr:to>
      <xdr:col>7</xdr:col>
      <xdr:colOff>31750</xdr:colOff>
      <xdr:row>64</xdr:row>
      <xdr:rowOff>123952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99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108729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108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65786</xdr:rowOff>
    </xdr:from>
    <xdr:to>
      <xdr:col>23</xdr:col>
      <xdr:colOff>184150</xdr:colOff>
      <xdr:row>64</xdr:row>
      <xdr:rowOff>167386</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038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37863</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010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78757</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3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104648</xdr:rowOff>
    </xdr:from>
    <xdr:to>
      <xdr:col>15</xdr:col>
      <xdr:colOff>133350</xdr:colOff>
      <xdr:row>63</xdr:row>
      <xdr:rowOff>34798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44975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133858</xdr:rowOff>
    </xdr:from>
    <xdr:to>
      <xdr:col>11</xdr:col>
      <xdr:colOff>82550</xdr:colOff>
      <xdr:row>61</xdr:row>
      <xdr:rowOff>64008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42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74185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189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94996</xdr:rowOff>
    </xdr:from>
    <xdr:to>
      <xdr:col>7</xdr:col>
      <xdr:colOff>31750</xdr:colOff>
      <xdr:row>63</xdr:row>
      <xdr:rowOff>25146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72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35323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493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[540,339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ja-JP" altLang="ja-JP" sz="1100" b="0" i="0" u="none" strike="noStrike" kern="0" cap="none" spc="0" normalizeH="0" baseline="0" noProof="0">
              <a:ln>
                <a:noFill/>
              </a:ln>
              <a:solidFill>
                <a:prstClr val="black"/>
              </a:solidFill>
              <a:effectLst/>
              <a:uLnTx/>
              <a:uFillTx/>
              <a:latin typeface="+mn-lt"/>
              <a:ea typeface="+mn-ea"/>
              <a:cs typeface="+mn-cs"/>
            </a:rPr>
            <a:t>前年度より、</a:t>
          </a:r>
          <a:r>
            <a:rPr kumimoji="1" lang="ja-JP" altLang="en-US" sz="1100" b="0" i="0" u="none" strike="noStrike" kern="0" cap="none" spc="0" normalizeH="0" baseline="0" noProof="0">
              <a:ln>
                <a:noFill/>
              </a:ln>
              <a:solidFill>
                <a:prstClr val="black"/>
              </a:solidFill>
              <a:effectLst/>
              <a:uLnTx/>
              <a:uFillTx/>
              <a:latin typeface="+mn-lt"/>
              <a:ea typeface="+mn-ea"/>
              <a:cs typeface="+mn-cs"/>
            </a:rPr>
            <a:t>６５</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６００</a:t>
          </a:r>
          <a:r>
            <a:rPr kumimoji="1" lang="ja-JP" altLang="ja-JP" sz="1100" b="0" i="0" u="none" strike="noStrike" kern="0" cap="none" spc="0" normalizeH="0" baseline="0" noProof="0">
              <a:ln>
                <a:noFill/>
              </a:ln>
              <a:solidFill>
                <a:prstClr val="black"/>
              </a:solidFill>
              <a:effectLst/>
              <a:uLnTx/>
              <a:uFillTx/>
              <a:latin typeface="+mn-lt"/>
              <a:ea typeface="+mn-ea"/>
              <a:cs typeface="+mn-cs"/>
            </a:rPr>
            <a:t>円増加している。類似団体平均を大きく上回っているのは地理的要因により島内各所に点在する保育所を直営しているほか、空港消防業務を受託しており、職員数が多く人件費やごみ処理施設、汚泥再生処理センター等の運営に係る物件費、維持補修費が大きく影響している。</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prstClr val="black"/>
              </a:solidFill>
              <a:effectLst/>
              <a:uLnTx/>
              <a:uFillTx/>
              <a:latin typeface="+mn-lt"/>
              <a:ea typeface="+mn-ea"/>
              <a:cs typeface="+mn-cs"/>
            </a:rPr>
            <a:t>　今後も人口減少により、悪化していくことが見込まれるが、職員の事務効率化をはじめ、施設の集約化を図ることでコスト削減に努めていく。</a:t>
          </a:r>
          <a:endParaRPr kumimoji="0" lang="ja-JP" altLang="ja-JP" sz="14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74540</xdr:rowOff>
    </xdr:from>
    <xdr:to>
      <xdr:col>23</xdr:col>
      <xdr:colOff>133350</xdr:colOff>
      <xdr:row>88</xdr:row>
      <xdr:rowOff>151885</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61990"/>
          <a:ext cx="0" cy="12774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123962</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11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2,814,723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151885</xdr:rowOff>
    </xdr:from>
    <xdr:to>
      <xdr:col>24</xdr:col>
      <xdr:colOff>12700</xdr:colOff>
      <xdr:row>88</xdr:row>
      <xdr:rowOff>151885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239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160917</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0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74540</xdr:rowOff>
    </xdr:from>
    <xdr:to>
      <xdr:col>24</xdr:col>
      <xdr:colOff>12700</xdr:colOff>
      <xdr:row>81</xdr:row>
      <xdr:rowOff>74540</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61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51308</xdr:rowOff>
    </xdr:from>
    <xdr:to>
      <xdr:col>23</xdr:col>
      <xdr:colOff>133350</xdr:colOff>
      <xdr:row>82</xdr:row>
      <xdr:rowOff>82967</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110208"/>
          <a:ext cx="838200" cy="31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133421</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38494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116894</xdr:rowOff>
    </xdr:from>
    <xdr:to>
      <xdr:col>23</xdr:col>
      <xdr:colOff>184150</xdr:colOff>
      <xdr:row>82</xdr:row>
      <xdr:rowOff>47044</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04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43935</xdr:rowOff>
    </xdr:from>
    <xdr:to>
      <xdr:col>19</xdr:col>
      <xdr:colOff>133350</xdr:colOff>
      <xdr:row>82</xdr:row>
      <xdr:rowOff>51308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102835"/>
          <a:ext cx="889000" cy="7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87945</xdr:rowOff>
    </xdr:from>
    <xdr:to>
      <xdr:col>19</xdr:col>
      <xdr:colOff>184150</xdr:colOff>
      <xdr:row>82</xdr:row>
      <xdr:rowOff>18095</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397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28272</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37442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20149</xdr:rowOff>
    </xdr:from>
    <xdr:to>
      <xdr:col>15</xdr:col>
      <xdr:colOff>82550</xdr:colOff>
      <xdr:row>82</xdr:row>
      <xdr:rowOff>43935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79049"/>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83702</xdr:rowOff>
    </xdr:from>
    <xdr:to>
      <xdr:col>15</xdr:col>
      <xdr:colOff>133350</xdr:colOff>
      <xdr:row>82</xdr:row>
      <xdr:rowOff>13852</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397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24029</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3740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20149</xdr:rowOff>
    </xdr:from>
    <xdr:to>
      <xdr:col>11</xdr:col>
      <xdr:colOff>31750</xdr:colOff>
      <xdr:row>82</xdr:row>
      <xdr:rowOff>23816</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1447800" y="14079049"/>
          <a:ext cx="889000" cy="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75454</xdr:rowOff>
    </xdr:from>
    <xdr:to>
      <xdr:col>11</xdr:col>
      <xdr:colOff>82550</xdr:colOff>
      <xdr:row>82</xdr:row>
      <xdr:rowOff>5604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3962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15781</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3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70377</xdr:rowOff>
    </xdr:from>
    <xdr:to>
      <xdr:col>7</xdr:col>
      <xdr:colOff>31750</xdr:colOff>
      <xdr:row>82</xdr:row>
      <xdr:rowOff>527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3957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10704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3726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32167</xdr:rowOff>
    </xdr:from>
    <xdr:to>
      <xdr:col>23</xdr:col>
      <xdr:colOff>184150</xdr:colOff>
      <xdr:row>82</xdr:row>
      <xdr:rowOff>133767</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9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4244</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4063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508</xdr:rowOff>
    </xdr:from>
    <xdr:to>
      <xdr:col>19</xdr:col>
      <xdr:colOff>184150</xdr:colOff>
      <xdr:row>82</xdr:row>
      <xdr:rowOff>102108</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59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86885</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4145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164585</xdr:rowOff>
    </xdr:from>
    <xdr:to>
      <xdr:col>15</xdr:col>
      <xdr:colOff>133350</xdr:colOff>
      <xdr:row>82</xdr:row>
      <xdr:rowOff>94735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5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79512</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4138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140799</xdr:rowOff>
    </xdr:from>
    <xdr:to>
      <xdr:col>11</xdr:col>
      <xdr:colOff>82550</xdr:colOff>
      <xdr:row>82</xdr:row>
      <xdr:rowOff>70949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402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55726</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411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144466</xdr:rowOff>
    </xdr:from>
    <xdr:to>
      <xdr:col>7</xdr:col>
      <xdr:colOff>31750</xdr:colOff>
      <xdr:row>82</xdr:row>
      <xdr:rowOff>74616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40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59393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4118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昇格年数の短縮に伴う昇格者の増、会計年度任用職員の増や給与改定により、令</a:t>
          </a:r>
          <a:r>
            <a:rPr kumimoji="1" lang="ja-JP" altLang="ja-JP" sz="1100">
              <a:solidFill>
                <a:schemeClr val="dk1"/>
              </a:solidFill>
              <a:effectLst/>
              <a:latin typeface="+mn-lt"/>
              <a:ea typeface="+mn-ea"/>
              <a:cs typeface="+mn-cs"/>
            </a:rPr>
            <a:t>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年４月１日時点でのラスパイレス指数は</a:t>
          </a:r>
          <a:r>
            <a:rPr kumimoji="1" lang="ja-JP" altLang="en-US" sz="1100">
              <a:solidFill>
                <a:schemeClr val="dk1"/>
              </a:solidFill>
              <a:effectLst/>
              <a:latin typeface="+mn-lt"/>
              <a:ea typeface="+mn-ea"/>
              <a:cs typeface="+mn-cs"/>
            </a:rPr>
            <a:t>０．９</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上昇する</a:t>
          </a:r>
          <a:r>
            <a:rPr kumimoji="1" lang="ja-JP" altLang="ja-JP" sz="1100">
              <a:solidFill>
                <a:schemeClr val="dk1"/>
              </a:solidFill>
              <a:effectLst/>
              <a:latin typeface="+mn-lt"/>
              <a:ea typeface="+mn-ea"/>
              <a:cs typeface="+mn-cs"/>
            </a:rPr>
            <a:t>結果となった。</a:t>
          </a:r>
          <a:endParaRPr lang="ja-JP" altLang="ja-JP" sz="1400">
            <a:effectLst/>
          </a:endParaRPr>
        </a:p>
        <a:p>
          <a:r>
            <a:rPr kumimoji="1" lang="ja-JP" altLang="ja-JP" sz="1100">
              <a:solidFill>
                <a:schemeClr val="dk1"/>
              </a:solidFill>
              <a:effectLst/>
              <a:latin typeface="+mn-lt"/>
              <a:ea typeface="+mn-ea"/>
              <a:cs typeface="+mn-cs"/>
            </a:rPr>
            <a:t>　初任給は国の基準としており、昇格に必要な年限を長くしていた為全国町村平均・類似団体</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を大きく下回ってい</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が、人材確保の観点から昇格年数の短縮</a:t>
          </a:r>
          <a:r>
            <a:rPr kumimoji="1" lang="ja-JP" altLang="en-US" sz="1100">
              <a:solidFill>
                <a:schemeClr val="dk1"/>
              </a:solidFill>
              <a:effectLst/>
              <a:latin typeface="+mn-lt"/>
              <a:ea typeface="+mn-ea"/>
              <a:cs typeface="+mn-cs"/>
            </a:rPr>
            <a:t>など給与待遇の改善を図っている為</a:t>
          </a:r>
          <a:r>
            <a:rPr kumimoji="1" lang="ja-JP" altLang="ja-JP" sz="1100">
              <a:solidFill>
                <a:schemeClr val="dk1"/>
              </a:solidFill>
              <a:effectLst/>
              <a:latin typeface="+mn-lt"/>
              <a:ea typeface="+mn-ea"/>
              <a:cs typeface="+mn-cs"/>
            </a:rPr>
            <a:t>、今後数値が上昇する見込みである。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142118</xdr:rowOff>
    </xdr:from>
    <xdr:to>
      <xdr:col>81</xdr:col>
      <xdr:colOff>44450</xdr:colOff>
      <xdr:row>89</xdr:row>
      <xdr:rowOff>150284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858118"/>
          <a:ext cx="0" cy="15512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122361</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81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150284</xdr:rowOff>
    </xdr:from>
    <xdr:to>
      <xdr:col>81</xdr:col>
      <xdr:colOff>133350</xdr:colOff>
      <xdr:row>89</xdr:row>
      <xdr:rowOff>150284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09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57045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60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142118</xdr:rowOff>
    </xdr:from>
    <xdr:to>
      <xdr:col>81</xdr:col>
      <xdr:colOff>133350</xdr:colOff>
      <xdr:row>80</xdr:row>
      <xdr:rowOff>142118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858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38705</xdr:rowOff>
    </xdr:from>
    <xdr:to>
      <xdr:col>81</xdr:col>
      <xdr:colOff>44450</xdr:colOff>
      <xdr:row>80</xdr:row>
      <xdr:rowOff>142118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179800" y="13754705"/>
          <a:ext cx="838200" cy="103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67932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64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95855</xdr:rowOff>
    </xdr:from>
    <xdr:to>
      <xdr:col>81</xdr:col>
      <xdr:colOff>95250</xdr:colOff>
      <xdr:row>86</xdr:row>
      <xdr:rowOff>26005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38705</xdr:rowOff>
    </xdr:from>
    <xdr:to>
      <xdr:col>77</xdr:col>
      <xdr:colOff>44450</xdr:colOff>
      <xdr:row>81</xdr:row>
      <xdr:rowOff>62593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3754705"/>
          <a:ext cx="889000" cy="195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84364</xdr:rowOff>
    </xdr:from>
    <xdr:to>
      <xdr:col>77</xdr:col>
      <xdr:colOff>95250</xdr:colOff>
      <xdr:row>86</xdr:row>
      <xdr:rowOff>14514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170741</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7439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165100</xdr:rowOff>
    </xdr:from>
    <xdr:to>
      <xdr:col>72</xdr:col>
      <xdr:colOff>203200</xdr:colOff>
      <xdr:row>81</xdr:row>
      <xdr:rowOff>62593</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3881100"/>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165100</xdr:rowOff>
    </xdr:from>
    <xdr:to>
      <xdr:col>68</xdr:col>
      <xdr:colOff>152400</xdr:colOff>
      <xdr:row>81</xdr:row>
      <xdr:rowOff>51102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3881100"/>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95855</xdr:rowOff>
    </xdr:from>
    <xdr:to>
      <xdr:col>68</xdr:col>
      <xdr:colOff>203200</xdr:colOff>
      <xdr:row>86</xdr:row>
      <xdr:rowOff>26005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10782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61384</xdr:rowOff>
    </xdr:from>
    <xdr:to>
      <xdr:col>64</xdr:col>
      <xdr:colOff>152400</xdr:colOff>
      <xdr:row>85</xdr:row>
      <xdr:rowOff>162984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147761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80</xdr:row>
      <xdr:rowOff>91318</xdr:rowOff>
    </xdr:from>
    <xdr:to>
      <xdr:col>81</xdr:col>
      <xdr:colOff>95250</xdr:colOff>
      <xdr:row>81</xdr:row>
      <xdr:rowOff>21468</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12595</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3728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79</xdr:row>
      <xdr:rowOff>159355</xdr:rowOff>
    </xdr:from>
    <xdr:to>
      <xdr:col>77</xdr:col>
      <xdr:colOff>95250</xdr:colOff>
      <xdr:row>80</xdr:row>
      <xdr:rowOff>89505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37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78</xdr:row>
      <xdr:rowOff>99682</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3472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11793</xdr:rowOff>
    </xdr:from>
    <xdr:to>
      <xdr:col>73</xdr:col>
      <xdr:colOff>44450</xdr:colOff>
      <xdr:row>81</xdr:row>
      <xdr:rowOff>113393</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123570</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366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114300</xdr:rowOff>
    </xdr:from>
    <xdr:to>
      <xdr:col>68</xdr:col>
      <xdr:colOff>203200</xdr:colOff>
      <xdr:row>81</xdr:row>
      <xdr:rowOff>44450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54627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359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302</xdr:rowOff>
    </xdr:from>
    <xdr:to>
      <xdr:col>64</xdr:col>
      <xdr:colOff>152400</xdr:colOff>
      <xdr:row>81</xdr:row>
      <xdr:rowOff>101902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112079</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職員数が全国をはじめ、類似団体の平均を大きく上回っているのは島内に点在する保育所の直営や消防救急業務のほか、空港消防業務を受託しているためである。</a:t>
          </a:r>
          <a:endParaRPr lang="ja-JP" altLang="ja-JP" sz="1400">
            <a:effectLst/>
          </a:endParaRPr>
        </a:p>
        <a:p>
          <a:r>
            <a:rPr kumimoji="1" lang="ja-JP" altLang="ja-JP" sz="1100">
              <a:solidFill>
                <a:schemeClr val="dk1"/>
              </a:solidFill>
              <a:effectLst/>
              <a:latin typeface="+mn-lt"/>
              <a:ea typeface="+mn-ea"/>
              <a:cs typeface="+mn-cs"/>
            </a:rPr>
            <a:t>　職員不足により数値は１人分下がったが、今後人口減少に伴い割合は上がっていくことが想定されるため、事務の効率化を図りつつ、多様な行政需要に対応できる組織へ再編を進め、定員管理に努める。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131699</xdr:rowOff>
    </xdr:from>
    <xdr:to>
      <xdr:col>81</xdr:col>
      <xdr:colOff>44450</xdr:colOff>
      <xdr:row>66</xdr:row>
      <xdr:rowOff>166201</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247249"/>
          <a:ext cx="0" cy="12346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138278</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5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166201</xdr:rowOff>
    </xdr:from>
    <xdr:to>
      <xdr:col>81</xdr:col>
      <xdr:colOff>133350</xdr:colOff>
      <xdr:row>66</xdr:row>
      <xdr:rowOff>166201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48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46626</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990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131699</xdr:rowOff>
    </xdr:from>
    <xdr:to>
      <xdr:col>81</xdr:col>
      <xdr:colOff>133350</xdr:colOff>
      <xdr:row>59</xdr:row>
      <xdr:rowOff>131699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247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154136</xdr:rowOff>
    </xdr:from>
    <xdr:to>
      <xdr:col>81</xdr:col>
      <xdr:colOff>44450</xdr:colOff>
      <xdr:row>66</xdr:row>
      <xdr:rowOff>166201</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1469836"/>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91415</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5498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74888</xdr:rowOff>
    </xdr:from>
    <xdr:to>
      <xdr:col>81</xdr:col>
      <xdr:colOff>95250</xdr:colOff>
      <xdr:row>63</xdr:row>
      <xdr:rowOff>5038</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70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154136</xdr:rowOff>
    </xdr:from>
    <xdr:to>
      <xdr:col>77</xdr:col>
      <xdr:colOff>44450</xdr:colOff>
      <xdr:row>67</xdr:row>
      <xdr:rowOff>63119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1469836"/>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48344</xdr:rowOff>
    </xdr:from>
    <xdr:to>
      <xdr:col>77</xdr:col>
      <xdr:colOff>95250</xdr:colOff>
      <xdr:row>62</xdr:row>
      <xdr:rowOff>149944</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160121</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447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67</xdr:row>
      <xdr:rowOff>63119</xdr:rowOff>
    </xdr:from>
    <xdr:to>
      <xdr:col>72</xdr:col>
      <xdr:colOff>203200</xdr:colOff>
      <xdr:row>67</xdr:row>
      <xdr:rowOff>154813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4401800" y="11550269"/>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21802</xdr:rowOff>
    </xdr:from>
    <xdr:to>
      <xdr:col>73</xdr:col>
      <xdr:colOff>44450</xdr:colOff>
      <xdr:row>62</xdr:row>
      <xdr:rowOff>123402</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133579</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420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67</xdr:row>
      <xdr:rowOff>127466</xdr:rowOff>
    </xdr:from>
    <xdr:to>
      <xdr:col>68</xdr:col>
      <xdr:colOff>152400</xdr:colOff>
      <xdr:row>67</xdr:row>
      <xdr:rowOff>154813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1614616"/>
          <a:ext cx="889000" cy="27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18584</xdr:rowOff>
    </xdr:from>
    <xdr:to>
      <xdr:col>68</xdr:col>
      <xdr:colOff>203200</xdr:colOff>
      <xdr:row>62</xdr:row>
      <xdr:rowOff>120184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130361</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14563</xdr:rowOff>
    </xdr:from>
    <xdr:to>
      <xdr:col>64</xdr:col>
      <xdr:colOff>152400</xdr:colOff>
      <xdr:row>62</xdr:row>
      <xdr:rowOff>116163</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126340</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115401</xdr:rowOff>
    </xdr:from>
    <xdr:to>
      <xdr:col>81</xdr:col>
      <xdr:colOff>95250</xdr:colOff>
      <xdr:row>67</xdr:row>
      <xdr:rowOff>45551</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3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11278</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2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103336</xdr:rowOff>
    </xdr:from>
    <xdr:to>
      <xdr:col>77</xdr:col>
      <xdr:colOff>95250</xdr:colOff>
      <xdr:row>67</xdr:row>
      <xdr:rowOff>33486</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41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18263</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505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67</xdr:row>
      <xdr:rowOff>12319</xdr:rowOff>
    </xdr:from>
    <xdr:to>
      <xdr:col>73</xdr:col>
      <xdr:colOff>44450</xdr:colOff>
      <xdr:row>67</xdr:row>
      <xdr:rowOff>113919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9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98696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8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67</xdr:row>
      <xdr:rowOff>104013</xdr:rowOff>
    </xdr:from>
    <xdr:to>
      <xdr:col>68</xdr:col>
      <xdr:colOff>203200</xdr:colOff>
      <xdr:row>68</xdr:row>
      <xdr:rowOff>34163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591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68</xdr:row>
      <xdr:rowOff>18940</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677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67</xdr:row>
      <xdr:rowOff>76666</xdr:rowOff>
    </xdr:from>
    <xdr:to>
      <xdr:col>64</xdr:col>
      <xdr:colOff>152400</xdr:colOff>
      <xdr:row>68</xdr:row>
      <xdr:rowOff>6816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156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67</xdr:row>
      <xdr:rowOff>163043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1650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年度より少しづつ改善しているが、類似団体と比べ２．</a:t>
          </a:r>
          <a:r>
            <a:rPr kumimoji="1" lang="ja-JP" altLang="en-US" sz="1100">
              <a:solidFill>
                <a:schemeClr val="dk1"/>
              </a:solidFill>
              <a:effectLst/>
              <a:latin typeface="+mn-lt"/>
              <a:ea typeface="+mn-ea"/>
              <a:cs typeface="+mn-cs"/>
            </a:rPr>
            <a:t>８ポイントの大きな</a:t>
          </a:r>
          <a:r>
            <a:rPr kumimoji="1" lang="ja-JP" altLang="ja-JP" sz="1100">
              <a:solidFill>
                <a:schemeClr val="dk1"/>
              </a:solidFill>
              <a:effectLst/>
              <a:latin typeface="+mn-lt"/>
              <a:ea typeface="+mn-ea"/>
              <a:cs typeface="+mn-cs"/>
            </a:rPr>
            <a:t>差が出る結果となっている。新規発行債を抑制し、元利償還金の額は減らしてきたものの、令和５年度に約１０億円</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令和６年度</a:t>
          </a:r>
          <a:r>
            <a:rPr kumimoji="1" lang="ja-JP" altLang="en-US" sz="1100">
              <a:solidFill>
                <a:schemeClr val="dk1"/>
              </a:solidFill>
              <a:effectLst/>
              <a:latin typeface="+mn-lt"/>
              <a:ea typeface="+mn-ea"/>
              <a:cs typeface="+mn-cs"/>
            </a:rPr>
            <a:t>は約４億円を起債、令和７年度は</a:t>
          </a:r>
          <a:r>
            <a:rPr kumimoji="1" lang="ja-JP" altLang="ja-JP" sz="1100">
              <a:solidFill>
                <a:schemeClr val="dk1"/>
              </a:solidFill>
              <a:effectLst/>
              <a:latin typeface="+mn-lt"/>
              <a:ea typeface="+mn-ea"/>
              <a:cs typeface="+mn-cs"/>
            </a:rPr>
            <a:t>約５億円の起債</a:t>
          </a:r>
          <a:r>
            <a:rPr kumimoji="1" lang="ja-JP" altLang="en-US" sz="1100">
              <a:solidFill>
                <a:schemeClr val="dk1"/>
              </a:solidFill>
              <a:effectLst/>
              <a:latin typeface="+mn-lt"/>
              <a:ea typeface="+mn-ea"/>
              <a:cs typeface="+mn-cs"/>
            </a:rPr>
            <a:t>に抑え、約７億円の元金償還よりも少ない額を起債することで、地方債残高を減少させていく方針である。</a:t>
          </a:r>
          <a:r>
            <a:rPr kumimoji="1" lang="ja-JP" altLang="ja-JP" sz="1100">
              <a:solidFill>
                <a:schemeClr val="dk1"/>
              </a:solidFill>
              <a:effectLst/>
              <a:latin typeface="+mn-lt"/>
              <a:ea typeface="+mn-ea"/>
              <a:cs typeface="+mn-cs"/>
            </a:rPr>
            <a:t>引き続き交付税措置のある起債を優先し、他事業において単独の起債を最小限に抑制することで公債費負担比率の分母を上げ、大幅な上昇とならないよう努める。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69596</xdr:rowOff>
    </xdr:from>
    <xdr:to>
      <xdr:col>81</xdr:col>
      <xdr:colOff>44450</xdr:colOff>
      <xdr:row>45</xdr:row>
      <xdr:rowOff>109474</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flipV="1">
          <a:off x="17018000" y="6241796"/>
          <a:ext cx="0" cy="15829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81551</xdr:rowOff>
    </xdr:from>
    <xdr:ext cx="762000" cy="259045"/>
    <xdr:sp macro="" textlink="">
      <xdr:nvSpPr>
        <xdr:cNvPr id="372" name="公債費負担の状況最小値テキスト">
          <a:extLst>
            <a:ext uri="{FF2B5EF4-FFF2-40B4-BE49-F238E27FC236}">
              <a16:creationId xmlns:a16="http://schemas.microsoft.com/office/drawing/2014/main" id="{00000000-0008-0000-0300-000074010000}"/>
            </a:ext>
          </a:extLst>
        </xdr:cNvPr>
        <xdr:cNvSpPr txBox="1"/>
      </xdr:nvSpPr>
      <xdr:spPr>
        <a:xfrm>
          <a:off x="17106900" y="779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109474</xdr:rowOff>
    </xdr:from>
    <xdr:to>
      <xdr:col>81</xdr:col>
      <xdr:colOff>133350</xdr:colOff>
      <xdr:row>45</xdr:row>
      <xdr:rowOff>109474</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7824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155973</xdr:rowOff>
    </xdr:from>
    <xdr:ext cx="762000" cy="259045"/>
    <xdr:sp macro="" textlink="">
      <xdr:nvSpPr>
        <xdr:cNvPr id="374" name="公債費負担の状況最大値テキスト">
          <a:extLst>
            <a:ext uri="{FF2B5EF4-FFF2-40B4-BE49-F238E27FC236}">
              <a16:creationId xmlns:a16="http://schemas.microsoft.com/office/drawing/2014/main" id="{00000000-0008-0000-0300-000076010000}"/>
            </a:ext>
          </a:extLst>
        </xdr:cNvPr>
        <xdr:cNvSpPr txBox="1"/>
      </xdr:nvSpPr>
      <xdr:spPr>
        <a:xfrm>
          <a:off x="171069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69596</xdr:rowOff>
    </xdr:from>
    <xdr:to>
      <xdr:col>81</xdr:col>
      <xdr:colOff>133350</xdr:colOff>
      <xdr:row>36</xdr:row>
      <xdr:rowOff>69596</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624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131572</xdr:rowOff>
    </xdr:from>
    <xdr:to>
      <xdr:col>81</xdr:col>
      <xdr:colOff>44450</xdr:colOff>
      <xdr:row>42</xdr:row>
      <xdr:rowOff>131572</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179800" y="73324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169943</xdr:rowOff>
    </xdr:from>
    <xdr:ext cx="762000" cy="259045"/>
    <xdr:sp macro="" textlink="">
      <xdr:nvSpPr>
        <xdr:cNvPr id="377" name="公債費負担の状況平均値テキスト">
          <a:extLst>
            <a:ext uri="{FF2B5EF4-FFF2-40B4-BE49-F238E27FC236}">
              <a16:creationId xmlns:a16="http://schemas.microsoft.com/office/drawing/2014/main" id="{00000000-0008-0000-0300-000079010000}"/>
            </a:ext>
          </a:extLst>
        </xdr:cNvPr>
        <xdr:cNvSpPr txBox="1"/>
      </xdr:nvSpPr>
      <xdr:spPr>
        <a:xfrm>
          <a:off x="17106900" y="6856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153416</xdr:rowOff>
    </xdr:from>
    <xdr:to>
      <xdr:col>81</xdr:col>
      <xdr:colOff>95250</xdr:colOff>
      <xdr:row>41</xdr:row>
      <xdr:rowOff>83566</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9672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131572</xdr:rowOff>
    </xdr:from>
    <xdr:to>
      <xdr:col>77</xdr:col>
      <xdr:colOff>44450</xdr:colOff>
      <xdr:row>42</xdr:row>
      <xdr:rowOff>150876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5290800" y="7332472"/>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143764</xdr:rowOff>
    </xdr:from>
    <xdr:to>
      <xdr:col>77</xdr:col>
      <xdr:colOff>95250</xdr:colOff>
      <xdr:row>41</xdr:row>
      <xdr:rowOff>73914</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1290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84091</xdr:rowOff>
    </xdr:from>
    <xdr:ext cx="7366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5798800" y="677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150876</xdr:rowOff>
    </xdr:from>
    <xdr:to>
      <xdr:col>72</xdr:col>
      <xdr:colOff>203200</xdr:colOff>
      <xdr:row>43</xdr:row>
      <xdr:rowOff>46990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4401800" y="7351776"/>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134112</xdr:rowOff>
    </xdr:from>
    <xdr:to>
      <xdr:col>73</xdr:col>
      <xdr:colOff>44450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5240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74439</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4909800" y="6760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46990</xdr:rowOff>
    </xdr:from>
    <xdr:to>
      <xdr:col>68</xdr:col>
      <xdr:colOff>152400</xdr:colOff>
      <xdr:row>43</xdr:row>
      <xdr:rowOff>66294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3512800" y="741934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153416</xdr:rowOff>
    </xdr:from>
    <xdr:to>
      <xdr:col>68</xdr:col>
      <xdr:colOff>203200</xdr:colOff>
      <xdr:row>41</xdr:row>
      <xdr:rowOff>83566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4351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93743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020800" y="678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30226</xdr:rowOff>
    </xdr:from>
    <xdr:to>
      <xdr:col>64</xdr:col>
      <xdr:colOff>152400</xdr:colOff>
      <xdr:row>41</xdr:row>
      <xdr:rowOff>131826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3462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142003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3131800" y="68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80772</xdr:rowOff>
    </xdr:from>
    <xdr:to>
      <xdr:col>81</xdr:col>
      <xdr:colOff>95250</xdr:colOff>
      <xdr:row>43</xdr:row>
      <xdr:rowOff>10922</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9672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52849</xdr:rowOff>
    </xdr:from>
    <xdr:ext cx="762000" cy="259045"/>
    <xdr:sp macro="" textlink="">
      <xdr:nvSpPr>
        <xdr:cNvPr id="396" name="公債費負担の状況該当値テキスト">
          <a:extLst>
            <a:ext uri="{FF2B5EF4-FFF2-40B4-BE49-F238E27FC236}">
              <a16:creationId xmlns:a16="http://schemas.microsoft.com/office/drawing/2014/main" id="{00000000-0008-0000-0300-00008C010000}"/>
            </a:ext>
          </a:extLst>
        </xdr:cNvPr>
        <xdr:cNvSpPr txBox="1"/>
      </xdr:nvSpPr>
      <xdr:spPr>
        <a:xfrm>
          <a:off x="17106900" y="72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80772</xdr:rowOff>
    </xdr:from>
    <xdr:to>
      <xdr:col>77</xdr:col>
      <xdr:colOff>95250</xdr:colOff>
      <xdr:row>43</xdr:row>
      <xdr:rowOff>10922</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129000" y="728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167149</xdr:rowOff>
    </xdr:from>
    <xdr:ext cx="7366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798800" y="7368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100076</xdr:rowOff>
    </xdr:from>
    <xdr:to>
      <xdr:col>73</xdr:col>
      <xdr:colOff>44450</xdr:colOff>
      <xdr:row>43</xdr:row>
      <xdr:rowOff>30226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5240000" y="730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15003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909800" y="7387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167640</xdr:rowOff>
    </xdr:from>
    <xdr:to>
      <xdr:col>68</xdr:col>
      <xdr:colOff>203200</xdr:colOff>
      <xdr:row>43</xdr:row>
      <xdr:rowOff>97790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4351000" y="736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82567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020800" y="745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15494</xdr:rowOff>
    </xdr:from>
    <xdr:to>
      <xdr:col>64</xdr:col>
      <xdr:colOff>152400</xdr:colOff>
      <xdr:row>43</xdr:row>
      <xdr:rowOff>117094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3462000" y="738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101871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131800" y="7474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前年度に引き続き将来負担比率は０％となっているが、</a:t>
          </a:r>
          <a:r>
            <a:rPr kumimoji="1" lang="ja-JP" altLang="en-US" sz="1100">
              <a:solidFill>
                <a:schemeClr val="dk1"/>
              </a:solidFill>
              <a:effectLst/>
              <a:latin typeface="+mn-lt"/>
              <a:ea typeface="+mn-ea"/>
              <a:cs typeface="+mn-cs"/>
            </a:rPr>
            <a:t>令和２年か</a:t>
          </a:r>
          <a:r>
            <a:rPr kumimoji="1" lang="ja-JP" altLang="ja-JP" sz="1100">
              <a:solidFill>
                <a:schemeClr val="dk1"/>
              </a:solidFill>
              <a:effectLst/>
              <a:latin typeface="+mn-lt"/>
              <a:ea typeface="+mn-ea"/>
              <a:cs typeface="+mn-cs"/>
            </a:rPr>
            <a:t>ら着手した</a:t>
          </a:r>
          <a:r>
            <a:rPr kumimoji="1" lang="ja-JP" altLang="en-US" sz="1100">
              <a:solidFill>
                <a:schemeClr val="dk1"/>
              </a:solidFill>
              <a:effectLst/>
              <a:latin typeface="+mn-lt"/>
              <a:ea typeface="+mn-ea"/>
              <a:cs typeface="+mn-cs"/>
            </a:rPr>
            <a:t>防災行政無線デジタル化事業の終了</a:t>
          </a:r>
          <a:r>
            <a:rPr kumimoji="1" lang="ja-JP" altLang="ja-JP" sz="1100">
              <a:solidFill>
                <a:schemeClr val="dk1"/>
              </a:solidFill>
              <a:effectLst/>
              <a:latin typeface="+mn-lt"/>
              <a:ea typeface="+mn-ea"/>
              <a:cs typeface="+mn-cs"/>
            </a:rPr>
            <a:t>に加え、令和４年から着手している歴史民俗資料館改修事業</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合わせて、基金を</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２８５</a:t>
          </a:r>
          <a:r>
            <a:rPr kumimoji="1" lang="ja-JP" altLang="ja-JP" sz="1100">
              <a:solidFill>
                <a:schemeClr val="dk1"/>
              </a:solidFill>
              <a:effectLst/>
              <a:latin typeface="+mn-lt"/>
              <a:ea typeface="+mn-ea"/>
              <a:cs typeface="+mn-cs"/>
            </a:rPr>
            <a:t>万円取り崩し、地方債も</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円近く発行することとなった。今後、老朽化に伴う施設改修等が発生していく可能性が高いため、施設の統廃合などを検討しながら、新規発行債や基金の取り崩しの抑制に努め、将来負担比率が上昇しないよう健全な財政運営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a:extLst>
            <a:ext uri="{FF2B5EF4-FFF2-40B4-BE49-F238E27FC236}">
              <a16:creationId xmlns:a16="http://schemas.microsoft.com/office/drawing/2014/main" id="{00000000-0008-0000-0300-0000B0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106363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flipV="1">
          <a:off x="17018000" y="2370667"/>
          <a:ext cx="0" cy="1679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78440</xdr:rowOff>
    </xdr:from>
    <xdr:ext cx="762000" cy="259045"/>
    <xdr:sp macro="" textlink="">
      <xdr:nvSpPr>
        <xdr:cNvPr id="434" name="将来負担の状況最小値テキスト">
          <a:extLst>
            <a:ext uri="{FF2B5EF4-FFF2-40B4-BE49-F238E27FC236}">
              <a16:creationId xmlns:a16="http://schemas.microsoft.com/office/drawing/2014/main" id="{00000000-0008-0000-0300-0000B2010000}"/>
            </a:ext>
          </a:extLst>
        </xdr:cNvPr>
        <xdr:cNvSpPr txBox="1"/>
      </xdr:nvSpPr>
      <xdr:spPr>
        <a:xfrm>
          <a:off x="17106900" y="402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106363</xdr:rowOff>
    </xdr:from>
    <xdr:to>
      <xdr:col>81</xdr:col>
      <xdr:colOff>133350</xdr:colOff>
      <xdr:row>23</xdr:row>
      <xdr:rowOff>106363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6929100" y="404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a:extLst>
            <a:ext uri="{FF2B5EF4-FFF2-40B4-BE49-F238E27FC236}">
              <a16:creationId xmlns:a16="http://schemas.microsoft.com/office/drawing/2014/main" id="{00000000-0008-0000-0300-0000B4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a:extLst>
            <a:ext uri="{FF2B5EF4-FFF2-40B4-BE49-F238E27FC236}">
              <a16:creationId xmlns:a16="http://schemas.microsoft.com/office/drawing/2014/main" id="{00000000-0008-0000-0300-0000B6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159385</xdr:rowOff>
    </xdr:from>
    <xdr:to>
      <xdr:col>64</xdr:col>
      <xdr:colOff>152400</xdr:colOff>
      <xdr:row>14</xdr:row>
      <xdr:rowOff>89535</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38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99712</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15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保育所４施設の運営や消防業務の直営、空港消防業務受託等により他団体より職員数が多いものの、給与水準が低いことで類似団体とほぼ同規模の人件費となっている。</a:t>
          </a:r>
          <a:endParaRPr lang="ja-JP" altLang="ja-JP" sz="1400">
            <a:effectLst/>
          </a:endParaRPr>
        </a:p>
        <a:p>
          <a:r>
            <a:rPr kumimoji="1" lang="ja-JP" altLang="ja-JP" sz="1100">
              <a:solidFill>
                <a:schemeClr val="dk1"/>
              </a:solidFill>
              <a:effectLst/>
              <a:latin typeface="+mn-lt"/>
              <a:ea typeface="+mn-ea"/>
              <a:cs typeface="+mn-cs"/>
            </a:rPr>
            <a:t>　職員不足等により経常収支比率は前年度と同程度だが、令和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年度より昇給や採用条件改定を行った為、人件費総額は今後上昇していくと想定される。機構改革などで適正な人員管理を検討し、行政サービスの質を落とさずに人件費の抑制を目指していく。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24130</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24880"/>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110507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68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24130</xdr:rowOff>
    </xdr:from>
    <xdr:to>
      <xdr:col>24</xdr:col>
      <xdr:colOff>114300</xdr:colOff>
      <xdr:row>35</xdr:row>
      <xdr:rowOff>24130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2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85852</xdr:rowOff>
    </xdr:from>
    <xdr:to>
      <xdr:col>24</xdr:col>
      <xdr:colOff>25400</xdr:colOff>
      <xdr:row>38</xdr:row>
      <xdr:rowOff>159004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0095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85852</xdr:rowOff>
    </xdr:from>
    <xdr:to>
      <xdr:col>19</xdr:col>
      <xdr:colOff>187325</xdr:colOff>
      <xdr:row>38</xdr:row>
      <xdr:rowOff>85852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009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5334</xdr:rowOff>
    </xdr:from>
    <xdr:to>
      <xdr:col>20</xdr:col>
      <xdr:colOff>38100</xdr:colOff>
      <xdr:row>37</xdr:row>
      <xdr:rowOff>106934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117111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17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49276</xdr:rowOff>
    </xdr:from>
    <xdr:to>
      <xdr:col>15</xdr:col>
      <xdr:colOff>98425</xdr:colOff>
      <xdr:row>38</xdr:row>
      <xdr:rowOff>85852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643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5334</xdr:rowOff>
    </xdr:from>
    <xdr:to>
      <xdr:col>15</xdr:col>
      <xdr:colOff>149225</xdr:colOff>
      <xdr:row>37</xdr:row>
      <xdr:rowOff>106934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4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117111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17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49276</xdr:rowOff>
    </xdr:from>
    <xdr:to>
      <xdr:col>11</xdr:col>
      <xdr:colOff>9525</xdr:colOff>
      <xdr:row>38</xdr:row>
      <xdr:rowOff>108712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6437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101346</xdr:rowOff>
    </xdr:from>
    <xdr:to>
      <xdr:col>6</xdr:col>
      <xdr:colOff>171450</xdr:colOff>
      <xdr:row>38</xdr:row>
      <xdr:rowOff>31496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41673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21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108204</xdr:rowOff>
    </xdr:from>
    <xdr:to>
      <xdr:col>24</xdr:col>
      <xdr:colOff>76200</xdr:colOff>
      <xdr:row>39</xdr:row>
      <xdr:rowOff>38354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80281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35052</xdr:rowOff>
    </xdr:from>
    <xdr:to>
      <xdr:col>20</xdr:col>
      <xdr:colOff>38100</xdr:colOff>
      <xdr:row>38</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121429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636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35052</xdr:rowOff>
    </xdr:from>
    <xdr:to>
      <xdr:col>15</xdr:col>
      <xdr:colOff>149225</xdr:colOff>
      <xdr:row>38</xdr:row>
      <xdr:rowOff>136652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121429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169926</xdr:rowOff>
    </xdr:from>
    <xdr:to>
      <xdr:col>11</xdr:col>
      <xdr:colOff>60325</xdr:colOff>
      <xdr:row>38</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84853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59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57912</xdr:rowOff>
    </xdr:from>
    <xdr:to>
      <xdr:col>6</xdr:col>
      <xdr:colOff>171450</xdr:colOff>
      <xdr:row>38</xdr:row>
      <xdr:rowOff>159512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573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144289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65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0" i="0" u="none" strike="noStrike" kern="0" cap="none" spc="0" normalizeH="0" baseline="0" noProof="0">
              <a:ln>
                <a:noFill/>
              </a:ln>
              <a:solidFill>
                <a:schemeClr val="dk1"/>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en-US" sz="1100" b="0" i="0" u="none" strike="noStrike" kern="0" cap="none" spc="0" normalizeH="0" baseline="0" noProof="0">
              <a:ln>
                <a:noFill/>
              </a:ln>
              <a:solidFill>
                <a:prstClr val="black"/>
              </a:solidFill>
              <a:effectLst/>
              <a:uLnTx/>
              <a:uFillTx/>
              <a:latin typeface="+mn-lt"/>
              <a:ea typeface="+mn-ea"/>
              <a:cs typeface="+mn-cs"/>
            </a:rPr>
            <a:t>令和５年度と比較して、物件費総額は２６６，０３８万円増額となっており、経常収支比率も２．３ポイント増加、経常経費充当一財等も１０４，４４８万円増加となった</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r>
            <a:rPr kumimoji="1" lang="ja-JP" altLang="en-US" sz="1100" b="0" i="0" u="none" strike="noStrike" kern="0" cap="none" spc="0" normalizeH="0" baseline="0" noProof="0">
              <a:ln>
                <a:noFill/>
              </a:ln>
              <a:solidFill>
                <a:prstClr val="black"/>
              </a:solidFill>
              <a:effectLst/>
              <a:uLnTx/>
              <a:uFillTx/>
              <a:latin typeface="+mn-lt"/>
              <a:ea typeface="+mn-ea"/>
              <a:cs typeface="+mn-cs"/>
            </a:rPr>
            <a:t>ごみ焼却施設の供用開始に伴い、運転管理に掛かる経費等が増額となったことが主な要因と考えている。</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r>
            <a:rPr kumimoji="1" lang="ja-JP" altLang="ja-JP" sz="1100" b="0" i="0" u="none" strike="noStrike" kern="0" cap="none" spc="0" normalizeH="0" baseline="0" noProof="0">
              <a:ln>
                <a:noFill/>
              </a:ln>
              <a:solidFill>
                <a:prstClr val="black"/>
              </a:solidFill>
              <a:effectLst/>
              <a:uLnTx/>
              <a:uFillTx/>
              <a:latin typeface="+mn-lt"/>
              <a:ea typeface="+mn-ea"/>
              <a:cs typeface="+mn-cs"/>
            </a:rPr>
            <a:t>類似団体に比べて施設数が多</a:t>
          </a:r>
          <a:r>
            <a:rPr kumimoji="1" lang="ja-JP" altLang="en-US" sz="1100" b="0" i="0" u="none" strike="noStrike" kern="0" cap="none" spc="0" normalizeH="0" baseline="0" noProof="0">
              <a:ln>
                <a:noFill/>
              </a:ln>
              <a:solidFill>
                <a:prstClr val="black"/>
              </a:solidFill>
              <a:effectLst/>
              <a:uLnTx/>
              <a:uFillTx/>
              <a:latin typeface="+mn-lt"/>
              <a:ea typeface="+mn-ea"/>
              <a:cs typeface="+mn-cs"/>
            </a:rPr>
            <a:t>く、掛かる経常経費も少なくない状況に加え、</a:t>
          </a:r>
          <a:r>
            <a:rPr kumimoji="1" lang="ja-JP" altLang="ja-JP" sz="1100" b="0" i="0" u="none" strike="noStrike" kern="0" cap="none" spc="0" normalizeH="0" baseline="0" noProof="0">
              <a:ln>
                <a:noFill/>
              </a:ln>
              <a:solidFill>
                <a:prstClr val="black"/>
              </a:solidFill>
              <a:effectLst/>
              <a:uLnTx/>
              <a:uFillTx/>
              <a:latin typeface="+mn-lt"/>
              <a:ea typeface="+mn-ea"/>
              <a:cs typeface="+mn-cs"/>
            </a:rPr>
            <a:t>デジタル化によ</a:t>
          </a:r>
          <a:r>
            <a:rPr kumimoji="1" lang="ja-JP" altLang="en-US" sz="1100" b="0" i="0" u="none" strike="noStrike" kern="0" cap="none" spc="0" normalizeH="0" baseline="0" noProof="0">
              <a:ln>
                <a:noFill/>
              </a:ln>
              <a:solidFill>
                <a:prstClr val="black"/>
              </a:solidFill>
              <a:effectLst/>
              <a:uLnTx/>
              <a:uFillTx/>
              <a:latin typeface="+mn-lt"/>
              <a:ea typeface="+mn-ea"/>
              <a:cs typeface="+mn-cs"/>
            </a:rPr>
            <a:t>り掛かる</a:t>
          </a:r>
          <a:r>
            <a:rPr kumimoji="1" lang="ja-JP" altLang="ja-JP" sz="1100" b="0" i="0" u="none" strike="noStrike" kern="0" cap="none" spc="0" normalizeH="0" baseline="0" noProof="0">
              <a:ln>
                <a:noFill/>
              </a:ln>
              <a:solidFill>
                <a:prstClr val="black"/>
              </a:solidFill>
              <a:effectLst/>
              <a:uLnTx/>
              <a:uFillTx/>
              <a:latin typeface="+mn-lt"/>
              <a:ea typeface="+mn-ea"/>
              <a:cs typeface="+mn-cs"/>
            </a:rPr>
            <a:t>コスト</a:t>
          </a:r>
          <a:r>
            <a:rPr kumimoji="1" lang="ja-JP" altLang="en-US" sz="1100" b="0" i="0" u="none" strike="noStrike" kern="0" cap="none" spc="0" normalizeH="0" baseline="0" noProof="0">
              <a:ln>
                <a:noFill/>
              </a:ln>
              <a:solidFill>
                <a:prstClr val="black"/>
              </a:solidFill>
              <a:effectLst/>
              <a:uLnTx/>
              <a:uFillTx/>
              <a:latin typeface="+mn-lt"/>
              <a:ea typeface="+mn-ea"/>
              <a:cs typeface="+mn-cs"/>
            </a:rPr>
            <a:t>も</a:t>
          </a:r>
          <a:r>
            <a:rPr kumimoji="1" lang="ja-JP" altLang="ja-JP" sz="1100" b="0" i="0" u="none" strike="noStrike" kern="0" cap="none" spc="0" normalizeH="0" baseline="0" noProof="0">
              <a:ln>
                <a:noFill/>
              </a:ln>
              <a:solidFill>
                <a:prstClr val="black"/>
              </a:solidFill>
              <a:effectLst/>
              <a:uLnTx/>
              <a:uFillTx/>
              <a:latin typeface="+mn-lt"/>
              <a:ea typeface="+mn-ea"/>
              <a:cs typeface="+mn-cs"/>
            </a:rPr>
            <a:t>増加が見込まれるが、コスト削減に取り組み同水準を維持していけるよう努め</a:t>
          </a:r>
          <a:r>
            <a:rPr kumimoji="1" lang="ja-JP" altLang="en-US" sz="1100" b="0" i="0" u="none" strike="noStrike" kern="0" cap="none" spc="0" normalizeH="0" baseline="0" noProof="0">
              <a:ln>
                <a:noFill/>
              </a:ln>
              <a:solidFill>
                <a:prstClr val="black"/>
              </a:solidFill>
              <a:effectLst/>
              <a:uLnTx/>
              <a:uFillTx/>
              <a:latin typeface="+mn-lt"/>
              <a:ea typeface="+mn-ea"/>
              <a:cs typeface="+mn-cs"/>
            </a:rPr>
            <a:t>ていく</a:t>
          </a:r>
          <a:r>
            <a:rPr kumimoji="1" lang="ja-JP" altLang="ja-JP" sz="1100" b="0" i="0" u="none" strike="noStrike" kern="0" cap="none" spc="0" normalizeH="0" baseline="0" noProof="0">
              <a:ln>
                <a:noFill/>
              </a:ln>
              <a:solidFill>
                <a:prstClr val="black"/>
              </a:solidFill>
              <a:effectLst/>
              <a:uLnTx/>
              <a:uFillTx/>
              <a:latin typeface="+mn-lt"/>
              <a:ea typeface="+mn-ea"/>
              <a:cs typeface="+mn-cs"/>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69850</xdr:rowOff>
    </xdr:from>
    <xdr:to>
      <xdr:col>82</xdr:col>
      <xdr:colOff>107950</xdr:colOff>
      <xdr:row>20</xdr:row>
      <xdr:rowOff>130810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70150"/>
          <a:ext cx="0" cy="1089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102887</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31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130810</xdr:rowOff>
    </xdr:from>
    <xdr:to>
      <xdr:col>82</xdr:col>
      <xdr:colOff>196850</xdr:colOff>
      <xdr:row>20</xdr:row>
      <xdr:rowOff>130810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9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156227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213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69850</xdr:rowOff>
    </xdr:from>
    <xdr:to>
      <xdr:col>82</xdr:col>
      <xdr:colOff>196850</xdr:colOff>
      <xdr:row>14</xdr:row>
      <xdr:rowOff>69850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70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77470</xdr:rowOff>
    </xdr:from>
    <xdr:to>
      <xdr:col>82</xdr:col>
      <xdr:colOff>107950</xdr:colOff>
      <xdr:row>16</xdr:row>
      <xdr:rowOff>165100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820670"/>
          <a:ext cx="8382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157497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5577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140970</xdr:rowOff>
    </xdr:from>
    <xdr:to>
      <xdr:col>82</xdr:col>
      <xdr:colOff>158750</xdr:colOff>
      <xdr:row>16</xdr:row>
      <xdr:rowOff>71120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71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77470</xdr:rowOff>
    </xdr:from>
    <xdr:to>
      <xdr:col>78</xdr:col>
      <xdr:colOff>69850</xdr:colOff>
      <xdr:row>16</xdr:row>
      <xdr:rowOff>127000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4782800" y="282067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133350</xdr:rowOff>
    </xdr:from>
    <xdr:to>
      <xdr:col>78</xdr:col>
      <xdr:colOff>120650</xdr:colOff>
      <xdr:row>16</xdr:row>
      <xdr:rowOff>63500</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73677</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473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24130</xdr:rowOff>
    </xdr:from>
    <xdr:to>
      <xdr:col>73</xdr:col>
      <xdr:colOff>180975</xdr:colOff>
      <xdr:row>16</xdr:row>
      <xdr:rowOff>127000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673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129540</xdr:rowOff>
    </xdr:from>
    <xdr:to>
      <xdr:col>74</xdr:col>
      <xdr:colOff>31750</xdr:colOff>
      <xdr:row>16</xdr:row>
      <xdr:rowOff>59690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7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69867</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470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24130</xdr:rowOff>
    </xdr:from>
    <xdr:to>
      <xdr:col>69</xdr:col>
      <xdr:colOff>92075</xdr:colOff>
      <xdr:row>16</xdr:row>
      <xdr:rowOff>24130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004800" y="27673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83820</xdr:rowOff>
    </xdr:from>
    <xdr:to>
      <xdr:col>69</xdr:col>
      <xdr:colOff>142875</xdr:colOff>
      <xdr:row>16</xdr:row>
      <xdr:rowOff>13970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655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24147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424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114300</xdr:rowOff>
    </xdr:from>
    <xdr:to>
      <xdr:col>65</xdr:col>
      <xdr:colOff>53975</xdr:colOff>
      <xdr:row>16</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68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45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26670</xdr:rowOff>
    </xdr:from>
    <xdr:to>
      <xdr:col>78</xdr:col>
      <xdr:colOff>120650</xdr:colOff>
      <xdr:row>16</xdr:row>
      <xdr:rowOff>128270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69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113047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856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144780</xdr:rowOff>
    </xdr:from>
    <xdr:to>
      <xdr:col>69</xdr:col>
      <xdr:colOff>142875</xdr:colOff>
      <xdr:row>16</xdr:row>
      <xdr:rowOff>74930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59707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144780</xdr:rowOff>
    </xdr:from>
    <xdr:to>
      <xdr:col>65</xdr:col>
      <xdr:colOff>53975</xdr:colOff>
      <xdr:row>16</xdr:row>
      <xdr:rowOff>74930</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716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59707</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80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は令和５年度とほぼ同水準となっている。</a:t>
          </a:r>
          <a:endParaRPr lang="ja-JP" altLang="ja-JP" sz="1400">
            <a:effectLst/>
          </a:endParaRPr>
        </a:p>
        <a:p>
          <a:r>
            <a:rPr kumimoji="1" lang="ja-JP" altLang="ja-JP" sz="1100">
              <a:solidFill>
                <a:schemeClr val="dk1"/>
              </a:solidFill>
              <a:effectLst/>
              <a:latin typeface="+mn-lt"/>
              <a:ea typeface="+mn-ea"/>
              <a:cs typeface="+mn-cs"/>
            </a:rPr>
            <a:t>　制度上削減が難しい経費であるため、制度改正に注視するとともに資格審査事務を適正に行い、適切な給付に努める。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50800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165100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23290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67327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97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95250</xdr:rowOff>
    </xdr:from>
    <xdr:to>
      <xdr:col>24</xdr:col>
      <xdr:colOff>76200</xdr:colOff>
      <xdr:row>56</xdr:row>
      <xdr:rowOff>25400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107950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098800" y="92329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54</xdr:row>
      <xdr:rowOff>107950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2209800" y="92900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127000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2900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38100</xdr:rowOff>
    </xdr:from>
    <xdr:to>
      <xdr:col>11</xdr:col>
      <xdr:colOff>60325</xdr:colOff>
      <xdr:row>55</xdr:row>
      <xdr:rowOff>139700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124477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114300</xdr:rowOff>
    </xdr:from>
    <xdr:to>
      <xdr:col>24</xdr:col>
      <xdr:colOff>76200</xdr:colOff>
      <xdr:row>54</xdr:row>
      <xdr:rowOff>44450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0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130827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57150</xdr:rowOff>
    </xdr:from>
    <xdr:to>
      <xdr:col>15</xdr:col>
      <xdr:colOff>149225</xdr:colOff>
      <xdr:row>54</xdr:row>
      <xdr:rowOff>158750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168927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前年度と比較して経常収支比率が</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４ポイント減少</a:t>
          </a:r>
          <a:r>
            <a:rPr kumimoji="1" lang="ja-JP" altLang="ja-JP" sz="1100">
              <a:solidFill>
                <a:schemeClr val="dk1"/>
              </a:solidFill>
              <a:effectLst/>
              <a:latin typeface="+mn-lt"/>
              <a:ea typeface="+mn-ea"/>
              <a:cs typeface="+mn-cs"/>
            </a:rPr>
            <a:t>したのは、都支出金の充当が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となったことが大きな要因と考えている。</a:t>
          </a:r>
          <a:endParaRPr lang="ja-JP" altLang="ja-JP" sz="1400">
            <a:effectLst/>
          </a:endParaRPr>
        </a:p>
        <a:p>
          <a:r>
            <a:rPr kumimoji="1" lang="ja-JP" altLang="ja-JP" sz="1100">
              <a:solidFill>
                <a:schemeClr val="dk1"/>
              </a:solidFill>
              <a:effectLst/>
              <a:latin typeface="+mn-lt"/>
              <a:ea typeface="+mn-ea"/>
              <a:cs typeface="+mn-cs"/>
            </a:rPr>
            <a:t>　各特別会計への繰出金の歳出総額</a:t>
          </a:r>
          <a:r>
            <a:rPr kumimoji="1" lang="ja-JP" altLang="en-US" sz="1100">
              <a:solidFill>
                <a:schemeClr val="dk1"/>
              </a:solidFill>
              <a:effectLst/>
              <a:latin typeface="+mn-lt"/>
              <a:ea typeface="+mn-ea"/>
              <a:cs typeface="+mn-cs"/>
            </a:rPr>
            <a:t>も１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１１０</a:t>
          </a:r>
          <a:r>
            <a:rPr kumimoji="1" lang="ja-JP" altLang="ja-JP" sz="1100">
              <a:solidFill>
                <a:schemeClr val="dk1"/>
              </a:solidFill>
              <a:effectLst/>
              <a:latin typeface="+mn-lt"/>
              <a:ea typeface="+mn-ea"/>
              <a:cs typeface="+mn-cs"/>
            </a:rPr>
            <a:t>万円ほど</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して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、以前として一般会計からの補てんに依存している傾向が強いため、段階的に値上げを検討していく。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27940</xdr:rowOff>
    </xdr:from>
    <xdr:to>
      <xdr:col>82</xdr:col>
      <xdr:colOff>107950</xdr:colOff>
      <xdr:row>60</xdr:row>
      <xdr:rowOff>165100</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6510000" y="928624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1" name="その他最小値テキスト">
          <a:extLst>
            <a:ext uri="{FF2B5EF4-FFF2-40B4-BE49-F238E27FC236}">
              <a16:creationId xmlns:a16="http://schemas.microsoft.com/office/drawing/2014/main" id="{00000000-0008-0000-0400-0000F1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114317</xdr:rowOff>
    </xdr:from>
    <xdr:ext cx="762000" cy="259045"/>
    <xdr:sp macro="" textlink="">
      <xdr:nvSpPr>
        <xdr:cNvPr id="243" name="その他最大値テキスト">
          <a:extLst>
            <a:ext uri="{FF2B5EF4-FFF2-40B4-BE49-F238E27FC236}">
              <a16:creationId xmlns:a16="http://schemas.microsoft.com/office/drawing/2014/main" id="{00000000-0008-0000-0400-0000F3000000}"/>
            </a:ext>
          </a:extLst>
        </xdr:cNvPr>
        <xdr:cNvSpPr txBox="1"/>
      </xdr:nvSpPr>
      <xdr:spPr>
        <a:xfrm>
          <a:off x="16598900" y="902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27940</xdr:rowOff>
    </xdr:from>
    <xdr:to>
      <xdr:col>82</xdr:col>
      <xdr:colOff>196850</xdr:colOff>
      <xdr:row>54</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9286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134620</xdr:rowOff>
    </xdr:from>
    <xdr:to>
      <xdr:col>82</xdr:col>
      <xdr:colOff>107950</xdr:colOff>
      <xdr:row>57</xdr:row>
      <xdr:rowOff>69850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flipV="1">
          <a:off x="15671800" y="973582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13987</xdr:rowOff>
    </xdr:from>
    <xdr:ext cx="762000" cy="259045"/>
    <xdr:sp macro="" textlink="">
      <xdr:nvSpPr>
        <xdr:cNvPr id="246" name="その他平均値テキスト">
          <a:extLst>
            <a:ext uri="{FF2B5EF4-FFF2-40B4-BE49-F238E27FC236}">
              <a16:creationId xmlns:a16="http://schemas.microsoft.com/office/drawing/2014/main" id="{00000000-0008-0000-0400-0000F6000000}"/>
            </a:ext>
          </a:extLst>
        </xdr:cNvPr>
        <xdr:cNvSpPr txBox="1"/>
      </xdr:nvSpPr>
      <xdr:spPr>
        <a:xfrm>
          <a:off x="16598900" y="9786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41910</xdr:rowOff>
    </xdr:from>
    <xdr:to>
      <xdr:col>82</xdr:col>
      <xdr:colOff>158750</xdr:colOff>
      <xdr:row>57</xdr:row>
      <xdr:rowOff>143510</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64592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57</xdr:row>
      <xdr:rowOff>69850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4782800" y="966724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15240</xdr:rowOff>
    </xdr:from>
    <xdr:to>
      <xdr:col>78</xdr:col>
      <xdr:colOff>120650</xdr:colOff>
      <xdr:row>58</xdr:row>
      <xdr:rowOff>116840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5621000" y="995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101617</xdr:rowOff>
    </xdr:from>
    <xdr:ext cx="736600" cy="259045"/>
    <xdr:sp macro="" textlink="">
      <xdr:nvSpPr>
        <xdr:cNvPr id="250" name="テキスト ボックス 249">
          <a:extLst>
            <a:ext uri="{FF2B5EF4-FFF2-40B4-BE49-F238E27FC236}">
              <a16:creationId xmlns:a16="http://schemas.microsoft.com/office/drawing/2014/main" id="{00000000-0008-0000-0400-0000FA000000}"/>
            </a:ext>
          </a:extLst>
        </xdr:cNvPr>
        <xdr:cNvSpPr txBox="1"/>
      </xdr:nvSpPr>
      <xdr:spPr>
        <a:xfrm>
          <a:off x="15290800" y="10045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123190</xdr:rowOff>
    </xdr:from>
    <xdr:to>
      <xdr:col>73</xdr:col>
      <xdr:colOff>180975</xdr:colOff>
      <xdr:row>56</xdr:row>
      <xdr:rowOff>66040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3893800" y="955294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45720</xdr:rowOff>
    </xdr:from>
    <xdr:to>
      <xdr:col>74</xdr:col>
      <xdr:colOff>31750</xdr:colOff>
      <xdr:row>58</xdr:row>
      <xdr:rowOff>147320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4732000" y="998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132097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4401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85090</xdr:rowOff>
    </xdr:from>
    <xdr:to>
      <xdr:col>69</xdr:col>
      <xdr:colOff>92075</xdr:colOff>
      <xdr:row>55</xdr:row>
      <xdr:rowOff>123190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3004800" y="951484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xdr:rowOff>
    </xdr:from>
    <xdr:to>
      <xdr:col>69</xdr:col>
      <xdr:colOff>142875</xdr:colOff>
      <xdr:row>58</xdr:row>
      <xdr:rowOff>109220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3843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93997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3512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114300</xdr:rowOff>
    </xdr:from>
    <xdr:to>
      <xdr:col>65</xdr:col>
      <xdr:colOff>53975</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29540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29227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623800" y="1014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83820</xdr:rowOff>
    </xdr:from>
    <xdr:to>
      <xdr:col>82</xdr:col>
      <xdr:colOff>158750</xdr:colOff>
      <xdr:row>57</xdr:row>
      <xdr:rowOff>13970</xdr:rowOff>
    </xdr:to>
    <xdr:sp macro="" textlink="">
      <xdr:nvSpPr>
        <xdr:cNvPr id="264" name="楕円 263">
          <a:extLst>
            <a:ext uri="{FF2B5EF4-FFF2-40B4-BE49-F238E27FC236}">
              <a16:creationId xmlns:a16="http://schemas.microsoft.com/office/drawing/2014/main" id="{00000000-0008-0000-0400-000008010000}"/>
            </a:ext>
          </a:extLst>
        </xdr:cNvPr>
        <xdr:cNvSpPr/>
      </xdr:nvSpPr>
      <xdr:spPr>
        <a:xfrm>
          <a:off x="164592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100347</xdr:rowOff>
    </xdr:from>
    <xdr:ext cx="762000" cy="259045"/>
    <xdr:sp macro="" textlink="">
      <xdr:nvSpPr>
        <xdr:cNvPr id="265" name="その他該当値テキスト">
          <a:extLst>
            <a:ext uri="{FF2B5EF4-FFF2-40B4-BE49-F238E27FC236}">
              <a16:creationId xmlns:a16="http://schemas.microsoft.com/office/drawing/2014/main" id="{00000000-0008-0000-0400-000009010000}"/>
            </a:ext>
          </a:extLst>
        </xdr:cNvPr>
        <xdr:cNvSpPr txBox="1"/>
      </xdr:nvSpPr>
      <xdr:spPr>
        <a:xfrm>
          <a:off x="16598900" y="953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130827</xdr:rowOff>
    </xdr:from>
    <xdr:ext cx="7366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5290800" y="956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72390</xdr:rowOff>
    </xdr:from>
    <xdr:to>
      <xdr:col>69</xdr:col>
      <xdr:colOff>142875</xdr:colOff>
      <xdr:row>56</xdr:row>
      <xdr:rowOff>2540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3843000" y="950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12717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35128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34290</xdr:rowOff>
    </xdr:from>
    <xdr:to>
      <xdr:col>65</xdr:col>
      <xdr:colOff>53975</xdr:colOff>
      <xdr:row>55</xdr:row>
      <xdr:rowOff>135890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2954000" y="9464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146067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623800" y="923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公</a:t>
          </a:r>
          <a:r>
            <a:rPr kumimoji="1" lang="ja-JP" altLang="ja-JP" sz="1100">
              <a:solidFill>
                <a:schemeClr val="dk1"/>
              </a:solidFill>
              <a:effectLst/>
              <a:latin typeface="+mn-lt"/>
              <a:ea typeface="+mn-ea"/>
              <a:cs typeface="+mn-cs"/>
            </a:rPr>
            <a:t>営企業会計への繰出金が前年度より</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１６０</a:t>
          </a:r>
          <a:r>
            <a:rPr kumimoji="1" lang="ja-JP" altLang="ja-JP" sz="1100">
              <a:solidFill>
                <a:schemeClr val="dk1"/>
              </a:solidFill>
              <a:effectLst/>
              <a:latin typeface="+mn-lt"/>
              <a:ea typeface="+mn-ea"/>
              <a:cs typeface="+mn-cs"/>
            </a:rPr>
            <a:t>万円）増となった</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、前年度より経常収支比率は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６ポイント増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令和５年１０月より水道代及び浄化槽手数料の料金改定を行い、経費削減を図ったものの、今後も公営企業会計への繰出は増加傾向にあるため、公営企業の経営健全化を進め、繰出削減に努めていく。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35</xdr:row>
      <xdr:rowOff>10414</xdr:rowOff>
    </xdr:from>
    <xdr:to>
      <xdr:col>82</xdr:col>
      <xdr:colOff>107950</xdr:colOff>
      <xdr:row>41</xdr:row>
      <xdr:rowOff>106426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flipV="1">
          <a:off x="16510000" y="6011164"/>
          <a:ext cx="0" cy="11247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78503</xdr:rowOff>
    </xdr:from>
    <xdr:ext cx="762000" cy="259045"/>
    <xdr:sp macro="" textlink="">
      <xdr:nvSpPr>
        <xdr:cNvPr id="299" name="補助費等最小値テキスト">
          <a:extLst>
            <a:ext uri="{FF2B5EF4-FFF2-40B4-BE49-F238E27FC236}">
              <a16:creationId xmlns:a16="http://schemas.microsoft.com/office/drawing/2014/main" id="{00000000-0008-0000-0400-00002B010000}"/>
            </a:ext>
          </a:extLst>
        </xdr:cNvPr>
        <xdr:cNvSpPr txBox="1"/>
      </xdr:nvSpPr>
      <xdr:spPr>
        <a:xfrm>
          <a:off x="16598900" y="710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106426</xdr:rowOff>
    </xdr:from>
    <xdr:to>
      <xdr:col>82</xdr:col>
      <xdr:colOff>196850</xdr:colOff>
      <xdr:row>41</xdr:row>
      <xdr:rowOff>106426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6421100" y="7135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96791</xdr:rowOff>
    </xdr:from>
    <xdr:ext cx="762000" cy="259045"/>
    <xdr:sp macro="" textlink="">
      <xdr:nvSpPr>
        <xdr:cNvPr id="301" name="補助費等最大値テキスト">
          <a:extLst>
            <a:ext uri="{FF2B5EF4-FFF2-40B4-BE49-F238E27FC236}">
              <a16:creationId xmlns:a16="http://schemas.microsoft.com/office/drawing/2014/main" id="{00000000-0008-0000-0400-00002D010000}"/>
            </a:ext>
          </a:extLst>
        </xdr:cNvPr>
        <xdr:cNvSpPr txBox="1"/>
      </xdr:nvSpPr>
      <xdr:spPr>
        <a:xfrm>
          <a:off x="16598900" y="575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35</xdr:row>
      <xdr:rowOff>10414</xdr:rowOff>
    </xdr:from>
    <xdr:to>
      <xdr:col>82</xdr:col>
      <xdr:colOff>196850</xdr:colOff>
      <xdr:row>35</xdr:row>
      <xdr:rowOff>10414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011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21844</xdr:rowOff>
    </xdr:from>
    <xdr:to>
      <xdr:col>82</xdr:col>
      <xdr:colOff>107950</xdr:colOff>
      <xdr:row>36</xdr:row>
      <xdr:rowOff>140716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5671800" y="6194044"/>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82567</xdr:rowOff>
    </xdr:from>
    <xdr:ext cx="762000" cy="259045"/>
    <xdr:sp macro="" textlink="">
      <xdr:nvSpPr>
        <xdr:cNvPr id="304" name="補助費等平均値テキスト">
          <a:extLst>
            <a:ext uri="{FF2B5EF4-FFF2-40B4-BE49-F238E27FC236}">
              <a16:creationId xmlns:a16="http://schemas.microsoft.com/office/drawing/2014/main" id="{00000000-0008-0000-0400-000030010000}"/>
            </a:ext>
          </a:extLst>
        </xdr:cNvPr>
        <xdr:cNvSpPr txBox="1"/>
      </xdr:nvSpPr>
      <xdr:spPr>
        <a:xfrm>
          <a:off x="16598900" y="64262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110490</xdr:rowOff>
    </xdr:from>
    <xdr:to>
      <xdr:col>82</xdr:col>
      <xdr:colOff>158750</xdr:colOff>
      <xdr:row>38</xdr:row>
      <xdr:rowOff>40640</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6459200" y="645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21844</xdr:rowOff>
    </xdr:from>
    <xdr:to>
      <xdr:col>78</xdr:col>
      <xdr:colOff>69850</xdr:colOff>
      <xdr:row>36</xdr:row>
      <xdr:rowOff>49276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4782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146575</xdr:rowOff>
    </xdr:from>
    <xdr:ext cx="736600" cy="259045"/>
    <xdr:sp macro="" textlink="">
      <xdr:nvSpPr>
        <xdr:cNvPr id="308" name="テキスト ボックス 307">
          <a:extLst>
            <a:ext uri="{FF2B5EF4-FFF2-40B4-BE49-F238E27FC236}">
              <a16:creationId xmlns:a16="http://schemas.microsoft.com/office/drawing/2014/main" id="{00000000-0008-0000-0400-000034010000}"/>
            </a:ext>
          </a:extLst>
        </xdr:cNvPr>
        <xdr:cNvSpPr txBox="1"/>
      </xdr:nvSpPr>
      <xdr:spPr>
        <a:xfrm>
          <a:off x="15290800" y="6490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49276</xdr:rowOff>
    </xdr:from>
    <xdr:to>
      <xdr:col>73</xdr:col>
      <xdr:colOff>180975</xdr:colOff>
      <xdr:row>36</xdr:row>
      <xdr:rowOff>49276</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3893800" y="62214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14478</xdr:rowOff>
    </xdr:from>
    <xdr:to>
      <xdr:col>74</xdr:col>
      <xdr:colOff>31750</xdr:colOff>
      <xdr:row>37</xdr:row>
      <xdr:rowOff>116078</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4732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100855</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4401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49276</xdr:rowOff>
    </xdr:from>
    <xdr:to>
      <xdr:col>69</xdr:col>
      <xdr:colOff>92075</xdr:colOff>
      <xdr:row>37</xdr:row>
      <xdr:rowOff>5842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3004800" y="6221476"/>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153924</xdr:rowOff>
    </xdr:from>
    <xdr:to>
      <xdr:col>69</xdr:col>
      <xdr:colOff>142875</xdr:colOff>
      <xdr:row>37</xdr:row>
      <xdr:rowOff>84074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3843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51054</xdr:rowOff>
    </xdr:from>
    <xdr:to>
      <xdr:col>65</xdr:col>
      <xdr:colOff>53975</xdr:colOff>
      <xdr:row>37</xdr:row>
      <xdr:rowOff>152654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2954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137431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623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89916</xdr:rowOff>
    </xdr:from>
    <xdr:to>
      <xdr:col>82</xdr:col>
      <xdr:colOff>158750</xdr:colOff>
      <xdr:row>37</xdr:row>
      <xdr:rowOff>20066</xdr:rowOff>
    </xdr:to>
    <xdr:sp macro="" textlink="">
      <xdr:nvSpPr>
        <xdr:cNvPr id="322" name="楕円 321">
          <a:extLst>
            <a:ext uri="{FF2B5EF4-FFF2-40B4-BE49-F238E27FC236}">
              <a16:creationId xmlns:a16="http://schemas.microsoft.com/office/drawing/2014/main" id="{00000000-0008-0000-0400-000042010000}"/>
            </a:ext>
          </a:extLst>
        </xdr:cNvPr>
        <xdr:cNvSpPr/>
      </xdr:nvSpPr>
      <xdr:spPr>
        <a:xfrm>
          <a:off x="164592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106443</xdr:rowOff>
    </xdr:from>
    <xdr:ext cx="762000" cy="259045"/>
    <xdr:sp macro="" textlink="">
      <xdr:nvSpPr>
        <xdr:cNvPr id="323" name="補助費等該当値テキスト">
          <a:extLst>
            <a:ext uri="{FF2B5EF4-FFF2-40B4-BE49-F238E27FC236}">
              <a16:creationId xmlns:a16="http://schemas.microsoft.com/office/drawing/2014/main" id="{00000000-0008-0000-0400-000043010000}"/>
            </a:ext>
          </a:extLst>
        </xdr:cNvPr>
        <xdr:cNvSpPr txBox="1"/>
      </xdr:nvSpPr>
      <xdr:spPr>
        <a:xfrm>
          <a:off x="16598900" y="610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142494</xdr:rowOff>
    </xdr:from>
    <xdr:to>
      <xdr:col>78</xdr:col>
      <xdr:colOff>120650</xdr:colOff>
      <xdr:row>36</xdr:row>
      <xdr:rowOff>72644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5621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82821</xdr:rowOff>
    </xdr:from>
    <xdr:ext cx="7366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290800" y="5912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169926</xdr:rowOff>
    </xdr:from>
    <xdr:to>
      <xdr:col>74</xdr:col>
      <xdr:colOff>31750</xdr:colOff>
      <xdr:row>36</xdr:row>
      <xdr:rowOff>100076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4732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110253</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401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169926</xdr:rowOff>
    </xdr:from>
    <xdr:to>
      <xdr:col>69</xdr:col>
      <xdr:colOff>142875</xdr:colOff>
      <xdr:row>36</xdr:row>
      <xdr:rowOff>100076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3843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110253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厳しい財政運営が続いており、起債抑制を続けてきたことにより元利償還金が年々減少してきたが、</a:t>
          </a:r>
          <a:r>
            <a:rPr kumimoji="1" lang="ja-JP" altLang="en-US" sz="1100">
              <a:solidFill>
                <a:schemeClr val="dk1"/>
              </a:solidFill>
              <a:effectLst/>
              <a:latin typeface="+mn-lt"/>
              <a:ea typeface="+mn-ea"/>
              <a:cs typeface="+mn-cs"/>
            </a:rPr>
            <a:t>利率の上昇もあり、</a:t>
          </a:r>
          <a:r>
            <a:rPr kumimoji="1" lang="ja-JP" altLang="ja-JP" sz="1100">
              <a:solidFill>
                <a:schemeClr val="dk1"/>
              </a:solidFill>
              <a:effectLst/>
              <a:latin typeface="+mn-lt"/>
              <a:ea typeface="+mn-ea"/>
              <a:cs typeface="+mn-cs"/>
            </a:rPr>
            <a:t>公債費が</a:t>
          </a:r>
          <a:r>
            <a:rPr kumimoji="1" lang="ja-JP" altLang="en-US" sz="1100">
              <a:solidFill>
                <a:schemeClr val="dk1"/>
              </a:solidFill>
              <a:effectLst/>
              <a:latin typeface="+mn-lt"/>
              <a:ea typeface="+mn-ea"/>
              <a:cs typeface="+mn-cs"/>
            </a:rPr>
            <a:t>１，５９４</a:t>
          </a:r>
          <a:r>
            <a:rPr kumimoji="1" lang="ja-JP" altLang="ja-JP" sz="1100">
              <a:solidFill>
                <a:schemeClr val="dk1"/>
              </a:solidFill>
              <a:effectLst/>
              <a:latin typeface="+mn-lt"/>
              <a:ea typeface="+mn-ea"/>
              <a:cs typeface="+mn-cs"/>
            </a:rPr>
            <a:t>万円ほど増額</a:t>
          </a:r>
          <a:r>
            <a:rPr kumimoji="1" lang="ja-JP" altLang="en-US" sz="1100">
              <a:solidFill>
                <a:schemeClr val="dk1"/>
              </a:solidFill>
              <a:effectLst/>
              <a:latin typeface="+mn-lt"/>
              <a:ea typeface="+mn-ea"/>
              <a:cs typeface="+mn-cs"/>
            </a:rPr>
            <a:t>、充当財源が１，４２４万円ほど減額となり、</a:t>
          </a:r>
          <a:r>
            <a:rPr kumimoji="1" lang="ja-JP" altLang="ja-JP" sz="1100">
              <a:solidFill>
                <a:schemeClr val="dk1"/>
              </a:solidFill>
              <a:effectLst/>
              <a:latin typeface="+mn-lt"/>
              <a:ea typeface="+mn-ea"/>
              <a:cs typeface="+mn-cs"/>
            </a:rPr>
            <a:t>経常収支比率は</a:t>
          </a:r>
          <a:r>
            <a:rPr kumimoji="1" lang="ja-JP" altLang="en-US" sz="1100">
              <a:solidFill>
                <a:schemeClr val="dk1"/>
              </a:solidFill>
              <a:effectLst/>
              <a:latin typeface="+mn-lt"/>
              <a:ea typeface="+mn-ea"/>
              <a:cs typeface="+mn-cs"/>
            </a:rPr>
            <a:t>０．４ポイント</a:t>
          </a:r>
          <a:r>
            <a:rPr kumimoji="1" lang="ja-JP" altLang="ja-JP" sz="1100">
              <a:solidFill>
                <a:schemeClr val="dk1"/>
              </a:solidFill>
              <a:effectLst/>
              <a:latin typeface="+mn-lt"/>
              <a:ea typeface="+mn-ea"/>
              <a:cs typeface="+mn-cs"/>
            </a:rPr>
            <a:t>増加、類似団体と比較して悪化</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今後、更に厳しい財政状況になると想定されるが、建設事業の平準化を図り、新規発行債を抑制していき、健全な財政運営を図っていく。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8890</xdr:rowOff>
    </xdr:from>
    <xdr:to>
      <xdr:col>24</xdr:col>
      <xdr:colOff>25400</xdr:colOff>
      <xdr:row>82</xdr:row>
      <xdr:rowOff>50800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524740"/>
          <a:ext cx="0" cy="1584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95267</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26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8890</xdr:rowOff>
    </xdr:from>
    <xdr:to>
      <xdr:col>24</xdr:col>
      <xdr:colOff>114300</xdr:colOff>
      <xdr:row>73</xdr:row>
      <xdr:rowOff>8890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524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153670</xdr:rowOff>
    </xdr:from>
    <xdr:to>
      <xdr:col>24</xdr:col>
      <xdr:colOff>25400</xdr:colOff>
      <xdr:row>76</xdr:row>
      <xdr:rowOff>168911</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987800" y="13183870"/>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153670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3098800" y="131457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60961</xdr:rowOff>
    </xdr:from>
    <xdr:to>
      <xdr:col>20</xdr:col>
      <xdr:colOff>38100</xdr:colOff>
      <xdr:row>76</xdr:row>
      <xdr:rowOff>162561</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1287</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86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73661</xdr:rowOff>
    </xdr:from>
    <xdr:to>
      <xdr:col>15</xdr:col>
      <xdr:colOff>98425</xdr:colOff>
      <xdr:row>76</xdr:row>
      <xdr:rowOff>115570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3103861"/>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53339</xdr:rowOff>
    </xdr:from>
    <xdr:to>
      <xdr:col>15</xdr:col>
      <xdr:colOff>149225</xdr:colOff>
      <xdr:row>76</xdr:row>
      <xdr:rowOff>154939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165117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73661</xdr:rowOff>
    </xdr:from>
    <xdr:to>
      <xdr:col>11</xdr:col>
      <xdr:colOff>9525</xdr:colOff>
      <xdr:row>76</xdr:row>
      <xdr:rowOff>157480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1320800" y="13103861"/>
          <a:ext cx="889000" cy="8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120666</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150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34289</xdr:rowOff>
    </xdr:from>
    <xdr:to>
      <xdr:col>6</xdr:col>
      <xdr:colOff>171450</xdr:colOff>
      <xdr:row>76</xdr:row>
      <xdr:rowOff>135889</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146067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90188</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120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102870</xdr:rowOff>
    </xdr:from>
    <xdr:to>
      <xdr:col>20</xdr:col>
      <xdr:colOff>38100</xdr:colOff>
      <xdr:row>77</xdr:row>
      <xdr:rowOff>33020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1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151147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181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22861</xdr:rowOff>
    </xdr:from>
    <xdr:to>
      <xdr:col>11</xdr:col>
      <xdr:colOff>60325</xdr:colOff>
      <xdr:row>76</xdr:row>
      <xdr:rowOff>124461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05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134637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82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106680</xdr:rowOff>
    </xdr:from>
    <xdr:to>
      <xdr:col>6</xdr:col>
      <xdr:colOff>171450</xdr:colOff>
      <xdr:row>77</xdr:row>
      <xdr:rowOff>36830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21607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令和５年度までは</a:t>
          </a:r>
          <a:r>
            <a:rPr kumimoji="1" lang="ja-JP" altLang="ja-JP" sz="1100">
              <a:solidFill>
                <a:schemeClr val="dk1"/>
              </a:solidFill>
              <a:effectLst/>
              <a:latin typeface="+mn-lt"/>
              <a:ea typeface="+mn-ea"/>
              <a:cs typeface="+mn-cs"/>
            </a:rPr>
            <a:t>全体として類似団体平均を下回ってい</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が、</a:t>
          </a:r>
          <a:r>
            <a:rPr kumimoji="1" lang="ja-JP" altLang="en-US" sz="1100">
              <a:solidFill>
                <a:schemeClr val="dk1"/>
              </a:solidFill>
              <a:effectLst/>
              <a:latin typeface="+mn-lt"/>
              <a:ea typeface="+mn-ea"/>
              <a:cs typeface="+mn-cs"/>
            </a:rPr>
            <a:t>高い水準の</a:t>
          </a:r>
          <a:r>
            <a:rPr kumimoji="1" lang="ja-JP" altLang="ja-JP" sz="1100">
              <a:solidFill>
                <a:schemeClr val="dk1"/>
              </a:solidFill>
              <a:effectLst/>
              <a:latin typeface="+mn-lt"/>
              <a:ea typeface="+mn-ea"/>
              <a:cs typeface="+mn-cs"/>
            </a:rPr>
            <a:t>人件費に</a:t>
          </a:r>
          <a:r>
            <a:rPr kumimoji="1" lang="ja-JP" altLang="en-US" sz="1100">
              <a:solidFill>
                <a:schemeClr val="dk1"/>
              </a:solidFill>
              <a:effectLst/>
              <a:latin typeface="+mn-lt"/>
              <a:ea typeface="+mn-ea"/>
              <a:cs typeface="+mn-cs"/>
            </a:rPr>
            <a:t>加え、物件費及び補助費等での経常収支比率が増となったことにより、</a:t>
          </a:r>
          <a:r>
            <a:rPr kumimoji="1" lang="ja-JP" altLang="ja-JP" sz="1100">
              <a:solidFill>
                <a:schemeClr val="dk1"/>
              </a:solidFill>
              <a:effectLst/>
              <a:latin typeface="+mn-lt"/>
              <a:ea typeface="+mn-ea"/>
              <a:cs typeface="+mn-cs"/>
            </a:rPr>
            <a:t>類似団体を上回ってしまう</a:t>
          </a:r>
          <a:r>
            <a:rPr kumimoji="1" lang="ja-JP" altLang="en-US" sz="1100">
              <a:solidFill>
                <a:schemeClr val="dk1"/>
              </a:solidFill>
              <a:effectLst/>
              <a:latin typeface="+mn-lt"/>
              <a:ea typeface="+mn-ea"/>
              <a:cs typeface="+mn-cs"/>
            </a:rPr>
            <a:t>結果となった</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類似団体が０．５ポイント増となったものの、</a:t>
          </a:r>
          <a:r>
            <a:rPr kumimoji="1" lang="ja-JP" altLang="ja-JP" sz="1100">
              <a:solidFill>
                <a:schemeClr val="dk1"/>
              </a:solidFill>
              <a:effectLst/>
              <a:latin typeface="+mn-lt"/>
              <a:ea typeface="+mn-ea"/>
              <a:cs typeface="+mn-cs"/>
            </a:rPr>
            <a:t>前年度と比較し</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２ポイント増となったことにより、</a:t>
          </a:r>
          <a:r>
            <a:rPr kumimoji="1" lang="ja-JP" altLang="ja-JP" sz="1100">
              <a:solidFill>
                <a:schemeClr val="dk1"/>
              </a:solidFill>
              <a:effectLst/>
              <a:latin typeface="+mn-lt"/>
              <a:ea typeface="+mn-ea"/>
              <a:cs typeface="+mn-cs"/>
            </a:rPr>
            <a:t>経常収支比率の順位は</a:t>
          </a:r>
          <a:r>
            <a:rPr kumimoji="1" lang="ja-JP" altLang="en-US" sz="1100">
              <a:solidFill>
                <a:schemeClr val="dk1"/>
              </a:solidFill>
              <a:effectLst/>
              <a:latin typeface="+mn-lt"/>
              <a:ea typeface="+mn-ea"/>
              <a:cs typeface="+mn-cs"/>
            </a:rPr>
            <a:t>大幅に下がることとなった。</a:t>
          </a:r>
          <a:r>
            <a:rPr kumimoji="1" lang="ja-JP" altLang="ja-JP" sz="1100">
              <a:solidFill>
                <a:schemeClr val="dk1"/>
              </a:solidFill>
              <a:effectLst/>
              <a:latin typeface="+mn-lt"/>
              <a:ea typeface="+mn-ea"/>
              <a:cs typeface="+mn-cs"/>
            </a:rPr>
            <a:t>より健全な財政運営を行っていくために、歳出削減</a:t>
          </a:r>
          <a:r>
            <a:rPr kumimoji="1" lang="ja-JP" altLang="en-US" sz="1100">
              <a:solidFill>
                <a:schemeClr val="dk1"/>
              </a:solidFill>
              <a:effectLst/>
              <a:latin typeface="+mn-lt"/>
              <a:ea typeface="+mn-ea"/>
              <a:cs typeface="+mn-cs"/>
            </a:rPr>
            <a:t>及び自主財源の確保</a:t>
          </a:r>
          <a:r>
            <a:rPr kumimoji="1" lang="ja-JP" altLang="ja-JP" sz="1100">
              <a:solidFill>
                <a:schemeClr val="dk1"/>
              </a:solidFill>
              <a:effectLst/>
              <a:latin typeface="+mn-lt"/>
              <a:ea typeface="+mn-ea"/>
              <a:cs typeface="+mn-cs"/>
            </a:rPr>
            <a:t>を図っていく必要がある。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77470</xdr:rowOff>
    </xdr:from>
    <xdr:to>
      <xdr:col>82</xdr:col>
      <xdr:colOff>107950</xdr:colOff>
      <xdr:row>81</xdr:row>
      <xdr:rowOff>149861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421870"/>
          <a:ext cx="0" cy="1615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121938</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400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149861</xdr:rowOff>
    </xdr:from>
    <xdr:to>
      <xdr:col>82</xdr:col>
      <xdr:colOff>196850</xdr:colOff>
      <xdr:row>81</xdr:row>
      <xdr:rowOff>149861</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4037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163847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165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77470</xdr:rowOff>
    </xdr:from>
    <xdr:to>
      <xdr:col>82</xdr:col>
      <xdr:colOff>196850</xdr:colOff>
      <xdr:row>72</xdr:row>
      <xdr:rowOff>77470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421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157480</xdr:rowOff>
    </xdr:from>
    <xdr:to>
      <xdr:col>82</xdr:col>
      <xdr:colOff>107950</xdr:colOff>
      <xdr:row>78</xdr:row>
      <xdr:rowOff>12700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87680"/>
          <a:ext cx="8382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100347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1305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83820</xdr:rowOff>
    </xdr:from>
    <xdr:to>
      <xdr:col>82</xdr:col>
      <xdr:colOff>158750</xdr:colOff>
      <xdr:row>78</xdr:row>
      <xdr:rowOff>13970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157480</xdr:rowOff>
    </xdr:from>
    <xdr:to>
      <xdr:col>78</xdr:col>
      <xdr:colOff>69850</xdr:colOff>
      <xdr:row>76</xdr:row>
      <xdr:rowOff>168911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876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134620</xdr:rowOff>
    </xdr:from>
    <xdr:to>
      <xdr:col>73</xdr:col>
      <xdr:colOff>180975</xdr:colOff>
      <xdr:row>76</xdr:row>
      <xdr:rowOff>168911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993370"/>
          <a:ext cx="889000" cy="20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38100</xdr:rowOff>
    </xdr:from>
    <xdr:to>
      <xdr:col>74</xdr:col>
      <xdr:colOff>31750</xdr:colOff>
      <xdr:row>77</xdr:row>
      <xdr:rowOff>139700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134620</xdr:rowOff>
    </xdr:from>
    <xdr:to>
      <xdr:col>69</xdr:col>
      <xdr:colOff>92075</xdr:colOff>
      <xdr:row>76</xdr:row>
      <xdr:rowOff>119380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993370"/>
          <a:ext cx="889000" cy="15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102870</xdr:rowOff>
    </xdr:from>
    <xdr:to>
      <xdr:col>69</xdr:col>
      <xdr:colOff>142875</xdr:colOff>
      <xdr:row>77</xdr:row>
      <xdr:rowOff>33020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17797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xdr:rowOff>
    </xdr:from>
    <xdr:to>
      <xdr:col>65</xdr:col>
      <xdr:colOff>53975</xdr:colOff>
      <xdr:row>78</xdr:row>
      <xdr:rowOff>113030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97807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133350</xdr:rowOff>
    </xdr:from>
    <xdr:to>
      <xdr:col>82</xdr:col>
      <xdr:colOff>158750</xdr:colOff>
      <xdr:row>78</xdr:row>
      <xdr:rowOff>63500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105427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106680</xdr:rowOff>
    </xdr:from>
    <xdr:to>
      <xdr:col>78</xdr:col>
      <xdr:colOff>120650</xdr:colOff>
      <xdr:row>77</xdr:row>
      <xdr:rowOff>36830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58437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83820</xdr:rowOff>
    </xdr:from>
    <xdr:to>
      <xdr:col>69</xdr:col>
      <xdr:colOff>142875</xdr:colOff>
      <xdr:row>76</xdr:row>
      <xdr:rowOff>13970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24147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711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68580</xdr:rowOff>
    </xdr:from>
    <xdr:to>
      <xdr:col>65</xdr:col>
      <xdr:colOff>53975</xdr:colOff>
      <xdr:row>76</xdr:row>
      <xdr:rowOff>170180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a:extLst>
            <a:ext uri="{FF2B5EF4-FFF2-40B4-BE49-F238E27FC236}">
              <a16:creationId xmlns:a16="http://schemas.microsoft.com/office/drawing/2014/main" id="{00000000-0008-0000-0500-000028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127208</xdr:rowOff>
    </xdr:from>
    <xdr:to>
      <xdr:col>29</xdr:col>
      <xdr:colOff>127000</xdr:colOff>
      <xdr:row>19</xdr:row>
      <xdr:rowOff>80316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flipV="1">
          <a:off x="5651500" y="2232233"/>
          <a:ext cx="0" cy="11532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52393</xdr:rowOff>
    </xdr:from>
    <xdr:ext cx="762000" cy="259045"/>
    <xdr:sp macro="" textlink="">
      <xdr:nvSpPr>
        <xdr:cNvPr id="42" name="人口1人当たり決算額の推移最小値テキスト130">
          <a:extLst>
            <a:ext uri="{FF2B5EF4-FFF2-40B4-BE49-F238E27FC236}">
              <a16:creationId xmlns:a16="http://schemas.microsoft.com/office/drawing/2014/main" id="{00000000-0008-0000-0500-00002A000000}"/>
            </a:ext>
          </a:extLst>
        </xdr:cNvPr>
        <xdr:cNvSpPr txBox="1"/>
      </xdr:nvSpPr>
      <xdr:spPr>
        <a:xfrm>
          <a:off x="5740400" y="3357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80316</xdr:rowOff>
    </xdr:from>
    <xdr:to>
      <xdr:col>30</xdr:col>
      <xdr:colOff>25400</xdr:colOff>
      <xdr:row>19</xdr:row>
      <xdr:rowOff>80316</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5562600" y="33854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42135</xdr:rowOff>
    </xdr:from>
    <xdr:ext cx="762000" cy="259045"/>
    <xdr:sp macro="" textlink="">
      <xdr:nvSpPr>
        <xdr:cNvPr id="44" name="人口1人当たり決算額の推移最大値テキスト130">
          <a:extLst>
            <a:ext uri="{FF2B5EF4-FFF2-40B4-BE49-F238E27FC236}">
              <a16:creationId xmlns:a16="http://schemas.microsoft.com/office/drawing/2014/main" id="{00000000-0008-0000-0500-00002C000000}"/>
            </a:ext>
          </a:extLst>
        </xdr:cNvPr>
        <xdr:cNvSpPr txBox="1"/>
      </xdr:nvSpPr>
      <xdr:spPr>
        <a:xfrm>
          <a:off x="5740400" y="1975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127208</xdr:rowOff>
    </xdr:from>
    <xdr:to>
      <xdr:col>30</xdr:col>
      <xdr:colOff>25400</xdr:colOff>
      <xdr:row>12</xdr:row>
      <xdr:rowOff>127208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232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107479</xdr:rowOff>
    </xdr:from>
    <xdr:to>
      <xdr:col>29</xdr:col>
      <xdr:colOff>127000</xdr:colOff>
      <xdr:row>16</xdr:row>
      <xdr:rowOff>47981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003800" y="2726854"/>
          <a:ext cx="647700" cy="111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49468</xdr:rowOff>
    </xdr:from>
    <xdr:ext cx="762000" cy="259045"/>
    <xdr:sp macro="" textlink="">
      <xdr:nvSpPr>
        <xdr:cNvPr id="47" name="人口1人当たり決算額の推移平均値テキスト130">
          <a:extLst>
            <a:ext uri="{FF2B5EF4-FFF2-40B4-BE49-F238E27FC236}">
              <a16:creationId xmlns:a16="http://schemas.microsoft.com/office/drawing/2014/main" id="{00000000-0008-0000-0500-00002F000000}"/>
            </a:ext>
          </a:extLst>
        </xdr:cNvPr>
        <xdr:cNvSpPr txBox="1"/>
      </xdr:nvSpPr>
      <xdr:spPr>
        <a:xfrm>
          <a:off x="5740400" y="28402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77391</xdr:rowOff>
    </xdr:from>
    <xdr:to>
      <xdr:col>29</xdr:col>
      <xdr:colOff>177800</xdr:colOff>
      <xdr:row>17</xdr:row>
      <xdr:rowOff>7541</xdr:rowOff>
    </xdr:to>
    <xdr:sp macro="" textlink="">
      <xdr:nvSpPr>
        <xdr:cNvPr id="48" name="フローチャート: 判断 47">
          <a:extLst>
            <a:ext uri="{FF2B5EF4-FFF2-40B4-BE49-F238E27FC236}">
              <a16:creationId xmlns:a16="http://schemas.microsoft.com/office/drawing/2014/main" id="{00000000-0008-0000-0500-000030000000}"/>
            </a:ext>
          </a:extLst>
        </xdr:cNvPr>
        <xdr:cNvSpPr/>
      </xdr:nvSpPr>
      <xdr:spPr bwMode="auto">
        <a:xfrm>
          <a:off x="5600700" y="2868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47981</xdr:rowOff>
    </xdr:from>
    <xdr:to>
      <xdr:col>26</xdr:col>
      <xdr:colOff>50800</xdr:colOff>
      <xdr:row>16</xdr:row>
      <xdr:rowOff>64406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4305300" y="2838806"/>
          <a:ext cx="698500" cy="164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159081</xdr:rowOff>
    </xdr:from>
    <xdr:to>
      <xdr:col>26</xdr:col>
      <xdr:colOff>101600</xdr:colOff>
      <xdr:row>17</xdr:row>
      <xdr:rowOff>89231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4953000" y="2949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74008</xdr:rowOff>
    </xdr:from>
    <xdr:ext cx="736600" cy="259045"/>
    <xdr:sp macro="" textlink="">
      <xdr:nvSpPr>
        <xdr:cNvPr id="51" name="テキスト ボックス 50">
          <a:extLst>
            <a:ext uri="{FF2B5EF4-FFF2-40B4-BE49-F238E27FC236}">
              <a16:creationId xmlns:a16="http://schemas.microsoft.com/office/drawing/2014/main" id="{00000000-0008-0000-0500-000033000000}"/>
            </a:ext>
          </a:extLst>
        </xdr:cNvPr>
        <xdr:cNvSpPr txBox="1"/>
      </xdr:nvSpPr>
      <xdr:spPr>
        <a:xfrm>
          <a:off x="4622800" y="30362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62222</xdr:rowOff>
    </xdr:from>
    <xdr:to>
      <xdr:col>22</xdr:col>
      <xdr:colOff>114300</xdr:colOff>
      <xdr:row>16</xdr:row>
      <xdr:rowOff>64406</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3606800" y="2853047"/>
          <a:ext cx="698500" cy="21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27150</xdr:rowOff>
    </xdr:from>
    <xdr:to>
      <xdr:col>22</xdr:col>
      <xdr:colOff>165100</xdr:colOff>
      <xdr:row>17</xdr:row>
      <xdr:rowOff>128750</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254500" y="29894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113527</xdr:rowOff>
    </xdr:from>
    <xdr:ext cx="7620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3924300" y="3075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62222</xdr:rowOff>
    </xdr:from>
    <xdr:to>
      <xdr:col>18</xdr:col>
      <xdr:colOff>177800</xdr:colOff>
      <xdr:row>16</xdr:row>
      <xdr:rowOff>104016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2908300" y="2853047"/>
          <a:ext cx="698500" cy="41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40386</xdr:rowOff>
    </xdr:from>
    <xdr:to>
      <xdr:col>19</xdr:col>
      <xdr:colOff>38100</xdr:colOff>
      <xdr:row>17</xdr:row>
      <xdr:rowOff>141986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3556000" y="30026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126763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225800" y="308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69167</xdr:rowOff>
    </xdr:from>
    <xdr:to>
      <xdr:col>15</xdr:col>
      <xdr:colOff>101600</xdr:colOff>
      <xdr:row>17</xdr:row>
      <xdr:rowOff>170767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2857500" y="30314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155544</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2527300" y="3117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56679</xdr:rowOff>
    </xdr:from>
    <xdr:to>
      <xdr:col>29</xdr:col>
      <xdr:colOff>177800</xdr:colOff>
      <xdr:row>15</xdr:row>
      <xdr:rowOff>158279</xdr:rowOff>
    </xdr:to>
    <xdr:sp macro="" textlink="">
      <xdr:nvSpPr>
        <xdr:cNvPr id="65" name="楕円 64">
          <a:extLst>
            <a:ext uri="{FF2B5EF4-FFF2-40B4-BE49-F238E27FC236}">
              <a16:creationId xmlns:a16="http://schemas.microsoft.com/office/drawing/2014/main" id="{00000000-0008-0000-0500-000041000000}"/>
            </a:ext>
          </a:extLst>
        </xdr:cNvPr>
        <xdr:cNvSpPr/>
      </xdr:nvSpPr>
      <xdr:spPr bwMode="auto">
        <a:xfrm>
          <a:off x="5600700" y="26760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73206</xdr:rowOff>
    </xdr:from>
    <xdr:ext cx="762000" cy="259045"/>
    <xdr:sp macro="" textlink="">
      <xdr:nvSpPr>
        <xdr:cNvPr id="66" name="人口1人当たり決算額の推移該当値テキスト130">
          <a:extLst>
            <a:ext uri="{FF2B5EF4-FFF2-40B4-BE49-F238E27FC236}">
              <a16:creationId xmlns:a16="http://schemas.microsoft.com/office/drawing/2014/main" id="{00000000-0008-0000-0500-000042000000}"/>
            </a:ext>
          </a:extLst>
        </xdr:cNvPr>
        <xdr:cNvSpPr txBox="1"/>
      </xdr:nvSpPr>
      <xdr:spPr>
        <a:xfrm>
          <a:off x="5740400" y="252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168631</xdr:rowOff>
    </xdr:from>
    <xdr:to>
      <xdr:col>26</xdr:col>
      <xdr:colOff>101600</xdr:colOff>
      <xdr:row>16</xdr:row>
      <xdr:rowOff>98781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4953000" y="2788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108958</xdr:rowOff>
    </xdr:from>
    <xdr:ext cx="7366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622800" y="25568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13606</xdr:rowOff>
    </xdr:from>
    <xdr:to>
      <xdr:col>22</xdr:col>
      <xdr:colOff>165100</xdr:colOff>
      <xdr:row>16</xdr:row>
      <xdr:rowOff>115206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254500" y="28044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125383</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924300" y="257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11422</xdr:rowOff>
    </xdr:from>
    <xdr:to>
      <xdr:col>19</xdr:col>
      <xdr:colOff>38100</xdr:colOff>
      <xdr:row>16</xdr:row>
      <xdr:rowOff>113022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3556000" y="28022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123199</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225800" y="25711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53216</xdr:rowOff>
    </xdr:from>
    <xdr:to>
      <xdr:col>15</xdr:col>
      <xdr:colOff>101600</xdr:colOff>
      <xdr:row>16</xdr:row>
      <xdr:rowOff>154816</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2857500" y="2844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164993</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2527300" y="2612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a:extLst>
            <a:ext uri="{FF2B5EF4-FFF2-40B4-BE49-F238E27FC236}">
              <a16:creationId xmlns:a16="http://schemas.microsoft.com/office/drawing/2014/main" id="{00000000-0008-0000-0500-00004B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a:extLst>
            <a:ext uri="{FF2B5EF4-FFF2-40B4-BE49-F238E27FC236}">
              <a16:creationId xmlns:a16="http://schemas.microsoft.com/office/drawing/2014/main" id="{00000000-0008-0000-0500-00004C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a:extLst>
            <a:ext uri="{FF2B5EF4-FFF2-40B4-BE49-F238E27FC236}">
              <a16:creationId xmlns:a16="http://schemas.microsoft.com/office/drawing/2014/main" id="{00000000-0008-0000-0500-000050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a:extLst>
            <a:ext uri="{FF2B5EF4-FFF2-40B4-BE49-F238E27FC236}">
              <a16:creationId xmlns:a16="http://schemas.microsoft.com/office/drawing/2014/main" id="{00000000-0008-0000-0500-000055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a:extLst>
            <a:ext uri="{FF2B5EF4-FFF2-40B4-BE49-F238E27FC236}">
              <a16:creationId xmlns:a16="http://schemas.microsoft.com/office/drawing/2014/main" id="{00000000-0008-0000-0500-000056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a:extLst>
            <a:ext uri="{FF2B5EF4-FFF2-40B4-BE49-F238E27FC236}">
              <a16:creationId xmlns:a16="http://schemas.microsoft.com/office/drawing/2014/main" id="{00000000-0008-0000-0500-000058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329793</xdr:rowOff>
    </xdr:from>
    <xdr:to>
      <xdr:col>29</xdr:col>
      <xdr:colOff>127000</xdr:colOff>
      <xdr:row>38</xdr:row>
      <xdr:rowOff>118949</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254343"/>
          <a:ext cx="0" cy="13322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91026</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8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118949</xdr:rowOff>
    </xdr:from>
    <xdr:to>
      <xdr:col>30</xdr:col>
      <xdr:colOff>25400</xdr:colOff>
      <xdr:row>38</xdr:row>
      <xdr:rowOff>118949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65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73270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9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329793</xdr:rowOff>
    </xdr:from>
    <xdr:to>
      <xdr:col>30</xdr:col>
      <xdr:colOff>25400</xdr:colOff>
      <xdr:row>33</xdr:row>
      <xdr:rowOff>329793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2543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181115</xdr:rowOff>
    </xdr:from>
    <xdr:to>
      <xdr:col>29</xdr:col>
      <xdr:colOff>127000</xdr:colOff>
      <xdr:row>35</xdr:row>
      <xdr:rowOff>245542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791465"/>
          <a:ext cx="647700" cy="6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84167</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37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112090</xdr:rowOff>
    </xdr:from>
    <xdr:to>
      <xdr:col>29</xdr:col>
      <xdr:colOff>177800</xdr:colOff>
      <xdr:row>37</xdr:row>
      <xdr:rowOff>42240</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0653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245542</xdr:rowOff>
    </xdr:from>
    <xdr:to>
      <xdr:col>26</xdr:col>
      <xdr:colOff>50800</xdr:colOff>
      <xdr:row>35</xdr:row>
      <xdr:rowOff>310718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855892"/>
          <a:ext cx="698500" cy="651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102464</xdr:rowOff>
    </xdr:from>
    <xdr:to>
      <xdr:col>26</xdr:col>
      <xdr:colOff>101600</xdr:colOff>
      <xdr:row>37</xdr:row>
      <xdr:rowOff>32614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0557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17391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7142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182905</xdr:rowOff>
    </xdr:from>
    <xdr:to>
      <xdr:col>22</xdr:col>
      <xdr:colOff>114300</xdr:colOff>
      <xdr:row>35</xdr:row>
      <xdr:rowOff>310718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93255"/>
          <a:ext cx="698500" cy="1278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120879</xdr:rowOff>
    </xdr:from>
    <xdr:to>
      <xdr:col>22</xdr:col>
      <xdr:colOff>165100</xdr:colOff>
      <xdr:row>37</xdr:row>
      <xdr:rowOff>51029</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0741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35806</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7160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182905</xdr:rowOff>
    </xdr:from>
    <xdr:to>
      <xdr:col>18</xdr:col>
      <xdr:colOff>177800</xdr:colOff>
      <xdr:row>35</xdr:row>
      <xdr:rowOff>273863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93255"/>
          <a:ext cx="698500" cy="909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141389</xdr:rowOff>
    </xdr:from>
    <xdr:to>
      <xdr:col>19</xdr:col>
      <xdr:colOff>38100</xdr:colOff>
      <xdr:row>37</xdr:row>
      <xdr:rowOff>71539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0946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56316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71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152527</xdr:rowOff>
    </xdr:from>
    <xdr:to>
      <xdr:col>15</xdr:col>
      <xdr:colOff>101600</xdr:colOff>
      <xdr:row>37</xdr:row>
      <xdr:rowOff>82677</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105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67454</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192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130315</xdr:rowOff>
    </xdr:from>
    <xdr:to>
      <xdr:col>29</xdr:col>
      <xdr:colOff>177800</xdr:colOff>
      <xdr:row>35</xdr:row>
      <xdr:rowOff>231915</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7406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318292</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585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194742</xdr:rowOff>
    </xdr:from>
    <xdr:to>
      <xdr:col>26</xdr:col>
      <xdr:colOff>101600</xdr:colOff>
      <xdr:row>35</xdr:row>
      <xdr:rowOff>296342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8050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306519</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573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259918</xdr:rowOff>
    </xdr:from>
    <xdr:to>
      <xdr:col>22</xdr:col>
      <xdr:colOff>165100</xdr:colOff>
      <xdr:row>36</xdr:row>
      <xdr:rowOff>18618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70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28795</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639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132105</xdr:rowOff>
    </xdr:from>
    <xdr:to>
      <xdr:col>19</xdr:col>
      <xdr:colOff>38100</xdr:colOff>
      <xdr:row>35</xdr:row>
      <xdr:rowOff>233705</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424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243882</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511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223063</xdr:rowOff>
    </xdr:from>
    <xdr:to>
      <xdr:col>15</xdr:col>
      <xdr:colOff>101600</xdr:colOff>
      <xdr:row>35</xdr:row>
      <xdr:rowOff>324663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833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334840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602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133246</xdr:rowOff>
    </xdr:from>
    <xdr:to>
      <xdr:col>24</xdr:col>
      <xdr:colOff>62865</xdr:colOff>
      <xdr:row>37</xdr:row>
      <xdr:rowOff>162209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05296"/>
          <a:ext cx="1270" cy="1400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166036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0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162209</xdr:rowOff>
    </xdr:from>
    <xdr:to>
      <xdr:col>24</xdr:col>
      <xdr:colOff>152400</xdr:colOff>
      <xdr:row>37</xdr:row>
      <xdr:rowOff>162209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05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79923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80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133246</xdr:rowOff>
    </xdr:from>
    <xdr:to>
      <xdr:col>24</xdr:col>
      <xdr:colOff>152400</xdr:colOff>
      <xdr:row>29</xdr:row>
      <xdr:rowOff>133246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0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23358</xdr:rowOff>
    </xdr:from>
    <xdr:to>
      <xdr:col>24</xdr:col>
      <xdr:colOff>63500</xdr:colOff>
      <xdr:row>32</xdr:row>
      <xdr:rowOff>167680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509758"/>
          <a:ext cx="838200" cy="14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18795</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480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40368</xdr:rowOff>
    </xdr:from>
    <xdr:to>
      <xdr:col>24</xdr:col>
      <xdr:colOff>114300</xdr:colOff>
      <xdr:row>34</xdr:row>
      <xdr:rowOff>141968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6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152311</xdr:rowOff>
    </xdr:from>
    <xdr:to>
      <xdr:col>19</xdr:col>
      <xdr:colOff>177800</xdr:colOff>
      <xdr:row>32</xdr:row>
      <xdr:rowOff>167680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5638711"/>
          <a:ext cx="889000" cy="1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139139</xdr:rowOff>
    </xdr:from>
    <xdr:to>
      <xdr:col>20</xdr:col>
      <xdr:colOff>38100</xdr:colOff>
      <xdr:row>35</xdr:row>
      <xdr:rowOff>69289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60416</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6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138732</xdr:rowOff>
    </xdr:from>
    <xdr:to>
      <xdr:col>15</xdr:col>
      <xdr:colOff>50800</xdr:colOff>
      <xdr:row>32</xdr:row>
      <xdr:rowOff>152311</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562513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127</xdr:rowOff>
    </xdr:from>
    <xdr:to>
      <xdr:col>15</xdr:col>
      <xdr:colOff>101600</xdr:colOff>
      <xdr:row>35</xdr:row>
      <xdr:rowOff>101727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92854</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138732</xdr:rowOff>
    </xdr:from>
    <xdr:to>
      <xdr:col>10</xdr:col>
      <xdr:colOff>114300</xdr:colOff>
      <xdr:row>33</xdr:row>
      <xdr:rowOff>63386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625132"/>
          <a:ext cx="889000" cy="9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8852</xdr:rowOff>
    </xdr:from>
    <xdr:to>
      <xdr:col>10</xdr:col>
      <xdr:colOff>165100</xdr:colOff>
      <xdr:row>35</xdr:row>
      <xdr:rowOff>110452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101579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44902</xdr:rowOff>
    </xdr:from>
    <xdr:to>
      <xdr:col>6</xdr:col>
      <xdr:colOff>38100</xdr:colOff>
      <xdr:row>35</xdr:row>
      <xdr:rowOff>146502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137629</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30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144008</xdr:rowOff>
    </xdr:from>
    <xdr:to>
      <xdr:col>24</xdr:col>
      <xdr:colOff>114300</xdr:colOff>
      <xdr:row>32</xdr:row>
      <xdr:rowOff>74158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45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166885</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310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116880</xdr:rowOff>
    </xdr:from>
    <xdr:to>
      <xdr:col>20</xdr:col>
      <xdr:colOff>38100</xdr:colOff>
      <xdr:row>33</xdr:row>
      <xdr:rowOff>47030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0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63557</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378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101511</xdr:rowOff>
    </xdr:from>
    <xdr:to>
      <xdr:col>15</xdr:col>
      <xdr:colOff>101600</xdr:colOff>
      <xdr:row>33</xdr:row>
      <xdr:rowOff>31661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58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48188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363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87932</xdr:rowOff>
    </xdr:from>
    <xdr:to>
      <xdr:col>10</xdr:col>
      <xdr:colOff>165100</xdr:colOff>
      <xdr:row>33</xdr:row>
      <xdr:rowOff>18082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7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34609</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349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12586</xdr:rowOff>
    </xdr:from>
    <xdr:to>
      <xdr:col>6</xdr:col>
      <xdr:colOff>38100</xdr:colOff>
      <xdr:row>33</xdr:row>
      <xdr:rowOff>114186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7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31</xdr:row>
      <xdr:rowOff>130713</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445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123042</xdr:rowOff>
    </xdr:from>
    <xdr:to>
      <xdr:col>24</xdr:col>
      <xdr:colOff>62865</xdr:colOff>
      <xdr:row>58</xdr:row>
      <xdr:rowOff>112706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866992"/>
          <a:ext cx="1270" cy="1189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116533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1006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112706</xdr:rowOff>
    </xdr:from>
    <xdr:to>
      <xdr:col>24</xdr:col>
      <xdr:colOff>152400</xdr:colOff>
      <xdr:row>58</xdr:row>
      <xdr:rowOff>112706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10056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69719</xdr:rowOff>
    </xdr:from>
    <xdr:ext cx="690189"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6422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2,661,435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123042</xdr:rowOff>
    </xdr:from>
    <xdr:to>
      <xdr:col>24</xdr:col>
      <xdr:colOff>152400</xdr:colOff>
      <xdr:row>51</xdr:row>
      <xdr:rowOff>123042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86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7647</xdr:rowOff>
    </xdr:from>
    <xdr:to>
      <xdr:col>24</xdr:col>
      <xdr:colOff>63500</xdr:colOff>
      <xdr:row>58</xdr:row>
      <xdr:rowOff>27567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951747"/>
          <a:ext cx="838200" cy="1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149172</xdr:rowOff>
    </xdr:from>
    <xdr:ext cx="599010"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9218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170745</xdr:rowOff>
    </xdr:from>
    <xdr:to>
      <xdr:col>24</xdr:col>
      <xdr:colOff>114300</xdr:colOff>
      <xdr:row>58</xdr:row>
      <xdr:rowOff>100895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94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27567</xdr:rowOff>
    </xdr:from>
    <xdr:to>
      <xdr:col>19</xdr:col>
      <xdr:colOff>177800</xdr:colOff>
      <xdr:row>58</xdr:row>
      <xdr:rowOff>35271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971667"/>
          <a:ext cx="889000" cy="7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19851</xdr:rowOff>
    </xdr:from>
    <xdr:to>
      <xdr:col>20</xdr:col>
      <xdr:colOff>38100</xdr:colOff>
      <xdr:row>58</xdr:row>
      <xdr:rowOff>121451</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963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112578</xdr:rowOff>
    </xdr:from>
    <xdr:ext cx="599010"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497795" y="10056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35271</xdr:rowOff>
    </xdr:from>
    <xdr:to>
      <xdr:col>15</xdr:col>
      <xdr:colOff>50800</xdr:colOff>
      <xdr:row>58</xdr:row>
      <xdr:rowOff>54096</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979371"/>
          <a:ext cx="889000" cy="18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20772</xdr:rowOff>
    </xdr:from>
    <xdr:to>
      <xdr:col>15</xdr:col>
      <xdr:colOff>101600</xdr:colOff>
      <xdr:row>58</xdr:row>
      <xdr:rowOff>122372</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96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113499</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08795" y="1005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44813</xdr:rowOff>
    </xdr:from>
    <xdr:to>
      <xdr:col>10</xdr:col>
      <xdr:colOff>114300</xdr:colOff>
      <xdr:row>58</xdr:row>
      <xdr:rowOff>54096</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988913"/>
          <a:ext cx="889000" cy="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27578</xdr:rowOff>
    </xdr:from>
    <xdr:to>
      <xdr:col>10</xdr:col>
      <xdr:colOff>165100</xdr:colOff>
      <xdr:row>58</xdr:row>
      <xdr:rowOff>129178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97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120305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19795" y="10064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29545</xdr:rowOff>
    </xdr:from>
    <xdr:to>
      <xdr:col>6</xdr:col>
      <xdr:colOff>38100</xdr:colOff>
      <xdr:row>58</xdr:row>
      <xdr:rowOff>131145</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97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122272</xdr:rowOff>
    </xdr:from>
    <xdr:ext cx="59901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30795" y="10066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128297</xdr:rowOff>
    </xdr:from>
    <xdr:to>
      <xdr:col>24</xdr:col>
      <xdr:colOff>114300</xdr:colOff>
      <xdr:row>58</xdr:row>
      <xdr:rowOff>58447</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90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87674</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688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148217</xdr:rowOff>
    </xdr:from>
    <xdr:to>
      <xdr:col>20</xdr:col>
      <xdr:colOff>38100</xdr:colOff>
      <xdr:row>58</xdr:row>
      <xdr:rowOff>78367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92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94894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69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155921</xdr:rowOff>
    </xdr:from>
    <xdr:to>
      <xdr:col>15</xdr:col>
      <xdr:colOff>101600</xdr:colOff>
      <xdr:row>58</xdr:row>
      <xdr:rowOff>86071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92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102598</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703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3296</xdr:rowOff>
    </xdr:from>
    <xdr:to>
      <xdr:col>10</xdr:col>
      <xdr:colOff>165100</xdr:colOff>
      <xdr:row>58</xdr:row>
      <xdr:rowOff>104896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94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121423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19795" y="9722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165463</xdr:rowOff>
    </xdr:from>
    <xdr:to>
      <xdr:col>6</xdr:col>
      <xdr:colOff>38100</xdr:colOff>
      <xdr:row>58</xdr:row>
      <xdr:rowOff>95613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93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112140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713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7" name="維持補修費グラフ枠">
          <a:extLst>
            <a:ext uri="{FF2B5EF4-FFF2-40B4-BE49-F238E27FC236}">
              <a16:creationId xmlns:a16="http://schemas.microsoft.com/office/drawing/2014/main" id="{00000000-0008-0000-0600-0000A7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21075</xdr:rowOff>
    </xdr:from>
    <xdr:to>
      <xdr:col>24</xdr:col>
      <xdr:colOff>62865</xdr:colOff>
      <xdr:row>79</xdr:row>
      <xdr:rowOff>32238</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flipV="1">
          <a:off x="4633595" y="12022575"/>
          <a:ext cx="1270" cy="1554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36065</xdr:rowOff>
    </xdr:from>
    <xdr:ext cx="378565" cy="259045"/>
    <xdr:sp macro="" textlink="">
      <xdr:nvSpPr>
        <xdr:cNvPr id="169" name="維持補修費最小値テキスト">
          <a:extLst>
            <a:ext uri="{FF2B5EF4-FFF2-40B4-BE49-F238E27FC236}">
              <a16:creationId xmlns:a16="http://schemas.microsoft.com/office/drawing/2014/main" id="{00000000-0008-0000-0600-0000A9000000}"/>
            </a:ext>
          </a:extLst>
        </xdr:cNvPr>
        <xdr:cNvSpPr txBox="1"/>
      </xdr:nvSpPr>
      <xdr:spPr>
        <a:xfrm>
          <a:off x="4686300" y="135806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32238</xdr:rowOff>
    </xdr:from>
    <xdr:to>
      <xdr:col>24</xdr:col>
      <xdr:colOff>152400</xdr:colOff>
      <xdr:row>79</xdr:row>
      <xdr:rowOff>32238</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357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139202</xdr:rowOff>
    </xdr:from>
    <xdr:ext cx="534377" cy="259045"/>
    <xdr:sp macro="" textlink="">
      <xdr:nvSpPr>
        <xdr:cNvPr id="171" name="維持補修費最大値テキスト">
          <a:extLst>
            <a:ext uri="{FF2B5EF4-FFF2-40B4-BE49-F238E27FC236}">
              <a16:creationId xmlns:a16="http://schemas.microsoft.com/office/drawing/2014/main" id="{00000000-0008-0000-0600-0000AB000000}"/>
            </a:ext>
          </a:extLst>
        </xdr:cNvPr>
        <xdr:cNvSpPr txBox="1"/>
      </xdr:nvSpPr>
      <xdr:spPr>
        <a:xfrm>
          <a:off x="4686300" y="11797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21075</xdr:rowOff>
    </xdr:from>
    <xdr:to>
      <xdr:col>24</xdr:col>
      <xdr:colOff>152400</xdr:colOff>
      <xdr:row>70</xdr:row>
      <xdr:rowOff>21075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2022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108991</xdr:rowOff>
    </xdr:from>
    <xdr:to>
      <xdr:col>24</xdr:col>
      <xdr:colOff>63500</xdr:colOff>
      <xdr:row>74</xdr:row>
      <xdr:rowOff>22257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3797300" y="12624841"/>
          <a:ext cx="838200" cy="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24713</xdr:rowOff>
    </xdr:from>
    <xdr:ext cx="534377" cy="259045"/>
    <xdr:sp macro="" textlink="">
      <xdr:nvSpPr>
        <xdr:cNvPr id="174" name="維持補修費平均値テキスト">
          <a:extLst>
            <a:ext uri="{FF2B5EF4-FFF2-40B4-BE49-F238E27FC236}">
              <a16:creationId xmlns:a16="http://schemas.microsoft.com/office/drawing/2014/main" id="{00000000-0008-0000-0600-0000AE000000}"/>
            </a:ext>
          </a:extLst>
        </xdr:cNvPr>
        <xdr:cNvSpPr txBox="1"/>
      </xdr:nvSpPr>
      <xdr:spPr>
        <a:xfrm>
          <a:off x="4686300" y="13226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46286</xdr:rowOff>
    </xdr:from>
    <xdr:to>
      <xdr:col>24</xdr:col>
      <xdr:colOff>114300</xdr:colOff>
      <xdr:row>77</xdr:row>
      <xdr:rowOff>147886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4584700" y="1324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111582</xdr:rowOff>
    </xdr:from>
    <xdr:to>
      <xdr:col>19</xdr:col>
      <xdr:colOff>177800</xdr:colOff>
      <xdr:row>74</xdr:row>
      <xdr:rowOff>22257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908300" y="12627432"/>
          <a:ext cx="889000" cy="82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94386</xdr:rowOff>
    </xdr:from>
    <xdr:to>
      <xdr:col>20</xdr:col>
      <xdr:colOff>38100</xdr:colOff>
      <xdr:row>78</xdr:row>
      <xdr:rowOff>24536</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37465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15663</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3530111" y="13388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111582</xdr:rowOff>
    </xdr:from>
    <xdr:to>
      <xdr:col>15</xdr:col>
      <xdr:colOff>50800</xdr:colOff>
      <xdr:row>74</xdr:row>
      <xdr:rowOff>118955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019300" y="12627432"/>
          <a:ext cx="889000" cy="17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110350</xdr:rowOff>
    </xdr:from>
    <xdr:to>
      <xdr:col>15</xdr:col>
      <xdr:colOff>101600</xdr:colOff>
      <xdr:row>78</xdr:row>
      <xdr:rowOff>40500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2857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31627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2641111" y="1340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118955</xdr:rowOff>
    </xdr:from>
    <xdr:to>
      <xdr:col>10</xdr:col>
      <xdr:colOff>114300</xdr:colOff>
      <xdr:row>75</xdr:row>
      <xdr:rowOff>26238</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1130300" y="12806255"/>
          <a:ext cx="889000" cy="78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116027</xdr:rowOff>
    </xdr:from>
    <xdr:to>
      <xdr:col>10</xdr:col>
      <xdr:colOff>165100</xdr:colOff>
      <xdr:row>78</xdr:row>
      <xdr:rowOff>46177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968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37304</xdr:rowOff>
    </xdr:from>
    <xdr:ext cx="534377"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752111" y="1341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140773</xdr:rowOff>
    </xdr:from>
    <xdr:to>
      <xdr:col>6</xdr:col>
      <xdr:colOff>38100</xdr:colOff>
      <xdr:row>78</xdr:row>
      <xdr:rowOff>70923</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079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62050</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863111" y="1343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58191</xdr:rowOff>
    </xdr:from>
    <xdr:to>
      <xdr:col>24</xdr:col>
      <xdr:colOff>114300</xdr:colOff>
      <xdr:row>73</xdr:row>
      <xdr:rowOff>159791</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4584700" y="12574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81068</xdr:rowOff>
    </xdr:from>
    <xdr:ext cx="534377" cy="259045"/>
    <xdr:sp macro="" textlink="">
      <xdr:nvSpPr>
        <xdr:cNvPr id="193" name="維持補修費該当値テキスト">
          <a:extLst>
            <a:ext uri="{FF2B5EF4-FFF2-40B4-BE49-F238E27FC236}">
              <a16:creationId xmlns:a16="http://schemas.microsoft.com/office/drawing/2014/main" id="{00000000-0008-0000-0600-0000C1000000}"/>
            </a:ext>
          </a:extLst>
        </xdr:cNvPr>
        <xdr:cNvSpPr txBox="1"/>
      </xdr:nvSpPr>
      <xdr:spPr>
        <a:xfrm>
          <a:off x="4686300" y="1242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142907</xdr:rowOff>
    </xdr:from>
    <xdr:to>
      <xdr:col>20</xdr:col>
      <xdr:colOff>38100</xdr:colOff>
      <xdr:row>74</xdr:row>
      <xdr:rowOff>73057</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3746500" y="12658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89584</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530111" y="12433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60782</xdr:rowOff>
    </xdr:from>
    <xdr:to>
      <xdr:col>15</xdr:col>
      <xdr:colOff>101600</xdr:colOff>
      <xdr:row>73</xdr:row>
      <xdr:rowOff>162382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2857500" y="12576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7459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2641111" y="123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68155</xdr:rowOff>
    </xdr:from>
    <xdr:to>
      <xdr:col>10</xdr:col>
      <xdr:colOff>165100</xdr:colOff>
      <xdr:row>74</xdr:row>
      <xdr:rowOff>169755</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968500" y="1275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14832</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1752111" y="12530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146888</xdr:rowOff>
    </xdr:from>
    <xdr:to>
      <xdr:col>6</xdr:col>
      <xdr:colOff>38100</xdr:colOff>
      <xdr:row>75</xdr:row>
      <xdr:rowOff>77038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079500" y="128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73</xdr:row>
      <xdr:rowOff>93565</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863111" y="1260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75006</xdr:rowOff>
    </xdr:from>
    <xdr:to>
      <xdr:col>24</xdr:col>
      <xdr:colOff>62865</xdr:colOff>
      <xdr:row>99</xdr:row>
      <xdr:rowOff>35252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676956"/>
          <a:ext cx="1270" cy="1331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39079</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7012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35252</xdr:rowOff>
    </xdr:from>
    <xdr:to>
      <xdr:col>24</xdr:col>
      <xdr:colOff>152400</xdr:colOff>
      <xdr:row>99</xdr:row>
      <xdr:rowOff>35252</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700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21683</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452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75006</xdr:rowOff>
    </xdr:from>
    <xdr:to>
      <xdr:col>24</xdr:col>
      <xdr:colOff>152400</xdr:colOff>
      <xdr:row>91</xdr:row>
      <xdr:rowOff>75006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676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141467</xdr:rowOff>
    </xdr:from>
    <xdr:to>
      <xdr:col>24</xdr:col>
      <xdr:colOff>63500</xdr:colOff>
      <xdr:row>97</xdr:row>
      <xdr:rowOff>165905</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3797300" y="16772117"/>
          <a:ext cx="838200" cy="24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27142</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486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4265</xdr:rowOff>
    </xdr:from>
    <xdr:to>
      <xdr:col>24</xdr:col>
      <xdr:colOff>114300</xdr:colOff>
      <xdr:row>97</xdr:row>
      <xdr:rowOff>105865</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4584700" y="16634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141467</xdr:rowOff>
    </xdr:from>
    <xdr:to>
      <xdr:col>19</xdr:col>
      <xdr:colOff>177800</xdr:colOff>
      <xdr:row>98</xdr:row>
      <xdr:rowOff>14670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772117"/>
          <a:ext cx="889000" cy="4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47561</xdr:rowOff>
    </xdr:from>
    <xdr:to>
      <xdr:col>20</xdr:col>
      <xdr:colOff>38100</xdr:colOff>
      <xdr:row>97</xdr:row>
      <xdr:rowOff>149161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3746500" y="1667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165688</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453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37584</xdr:rowOff>
    </xdr:from>
    <xdr:to>
      <xdr:col>15</xdr:col>
      <xdr:colOff>50800</xdr:colOff>
      <xdr:row>98</xdr:row>
      <xdr:rowOff>14670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019300" y="16668234"/>
          <a:ext cx="889000" cy="14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88054</xdr:rowOff>
    </xdr:from>
    <xdr:to>
      <xdr:col>15</xdr:col>
      <xdr:colOff>101600</xdr:colOff>
      <xdr:row>98</xdr:row>
      <xdr:rowOff>18204</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2857500" y="1671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34731</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93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37584</xdr:rowOff>
    </xdr:from>
    <xdr:to>
      <xdr:col>10</xdr:col>
      <xdr:colOff>114300</xdr:colOff>
      <xdr:row>98</xdr:row>
      <xdr:rowOff>76674</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1130300" y="16668234"/>
          <a:ext cx="889000" cy="21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169032</xdr:rowOff>
    </xdr:from>
    <xdr:to>
      <xdr:col>10</xdr:col>
      <xdr:colOff>165100</xdr:colOff>
      <xdr:row>97</xdr:row>
      <xdr:rowOff>99182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968500" y="1662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90309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72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11221</xdr:rowOff>
    </xdr:from>
    <xdr:to>
      <xdr:col>6</xdr:col>
      <xdr:colOff>38100</xdr:colOff>
      <xdr:row>98</xdr:row>
      <xdr:rowOff>112821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079500" y="16813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129348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88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115105</xdr:rowOff>
    </xdr:from>
    <xdr:to>
      <xdr:col>24</xdr:col>
      <xdr:colOff>114300</xdr:colOff>
      <xdr:row>98</xdr:row>
      <xdr:rowOff>45255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4584700" y="16745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93532</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6724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90667</xdr:rowOff>
    </xdr:from>
    <xdr:to>
      <xdr:col>20</xdr:col>
      <xdr:colOff>38100</xdr:colOff>
      <xdr:row>98</xdr:row>
      <xdr:rowOff>20817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3746500" y="1672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11944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681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135320</xdr:rowOff>
    </xdr:from>
    <xdr:to>
      <xdr:col>15</xdr:col>
      <xdr:colOff>101600</xdr:colOff>
      <xdr:row>98</xdr:row>
      <xdr:rowOff>65470</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2857500" y="1676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56597</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85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158234</xdr:rowOff>
    </xdr:from>
    <xdr:to>
      <xdr:col>10</xdr:col>
      <xdr:colOff>165100</xdr:colOff>
      <xdr:row>97</xdr:row>
      <xdr:rowOff>88384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968500" y="1661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104911</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39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25874</xdr:rowOff>
    </xdr:from>
    <xdr:to>
      <xdr:col>6</xdr:col>
      <xdr:colOff>38100</xdr:colOff>
      <xdr:row>98</xdr:row>
      <xdr:rowOff>127474</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079500" y="16827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118601</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92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a:extLst>
            <a:ext uri="{FF2B5EF4-FFF2-40B4-BE49-F238E27FC236}">
              <a16:creationId xmlns:a16="http://schemas.microsoft.com/office/drawing/2014/main" id="{00000000-0008-0000-0600-00001B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40632</xdr:rowOff>
    </xdr:from>
    <xdr:to>
      <xdr:col>54</xdr:col>
      <xdr:colOff>189865</xdr:colOff>
      <xdr:row>39</xdr:row>
      <xdr:rowOff>128822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10475595" y="5184132"/>
          <a:ext cx="1270" cy="1631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132649</xdr:rowOff>
    </xdr:from>
    <xdr:ext cx="534377" cy="259045"/>
    <xdr:sp macro="" textlink="">
      <xdr:nvSpPr>
        <xdr:cNvPr id="285" name="補助費等最小値テキスト">
          <a:extLst>
            <a:ext uri="{FF2B5EF4-FFF2-40B4-BE49-F238E27FC236}">
              <a16:creationId xmlns:a16="http://schemas.microsoft.com/office/drawing/2014/main" id="{00000000-0008-0000-0600-00001D010000}"/>
            </a:ext>
          </a:extLst>
        </xdr:cNvPr>
        <xdr:cNvSpPr txBox="1"/>
      </xdr:nvSpPr>
      <xdr:spPr>
        <a:xfrm>
          <a:off x="10528300" y="681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128822</xdr:rowOff>
    </xdr:from>
    <xdr:to>
      <xdr:col>55</xdr:col>
      <xdr:colOff>88900</xdr:colOff>
      <xdr:row>39</xdr:row>
      <xdr:rowOff>128822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10388600" y="6815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158759</xdr:rowOff>
    </xdr:from>
    <xdr:ext cx="599010" cy="259045"/>
    <xdr:sp macro="" textlink="">
      <xdr:nvSpPr>
        <xdr:cNvPr id="287" name="補助費等最大値テキスト">
          <a:extLst>
            <a:ext uri="{FF2B5EF4-FFF2-40B4-BE49-F238E27FC236}">
              <a16:creationId xmlns:a16="http://schemas.microsoft.com/office/drawing/2014/main" id="{00000000-0008-0000-0600-00001F010000}"/>
            </a:ext>
          </a:extLst>
        </xdr:cNvPr>
        <xdr:cNvSpPr txBox="1"/>
      </xdr:nvSpPr>
      <xdr:spPr>
        <a:xfrm>
          <a:off x="10528300" y="4959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40632</xdr:rowOff>
    </xdr:from>
    <xdr:to>
      <xdr:col>55</xdr:col>
      <xdr:colOff>88900</xdr:colOff>
      <xdr:row>30</xdr:row>
      <xdr:rowOff>40632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5184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46267</xdr:rowOff>
    </xdr:from>
    <xdr:to>
      <xdr:col>55</xdr:col>
      <xdr:colOff>0</xdr:colOff>
      <xdr:row>38</xdr:row>
      <xdr:rowOff>985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9639300" y="6389917"/>
          <a:ext cx="838200" cy="12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17843</xdr:rowOff>
    </xdr:from>
    <xdr:ext cx="599010" cy="259045"/>
    <xdr:sp macro="" textlink="">
      <xdr:nvSpPr>
        <xdr:cNvPr id="290" name="補助費等平均値テキスト">
          <a:extLst>
            <a:ext uri="{FF2B5EF4-FFF2-40B4-BE49-F238E27FC236}">
              <a16:creationId xmlns:a16="http://schemas.microsoft.com/office/drawing/2014/main" id="{00000000-0008-0000-0600-000022010000}"/>
            </a:ext>
          </a:extLst>
        </xdr:cNvPr>
        <xdr:cNvSpPr txBox="1"/>
      </xdr:nvSpPr>
      <xdr:spPr>
        <a:xfrm>
          <a:off x="10528300" y="63614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39416</xdr:rowOff>
    </xdr:from>
    <xdr:to>
      <xdr:col>55</xdr:col>
      <xdr:colOff>50800</xdr:colOff>
      <xdr:row>37</xdr:row>
      <xdr:rowOff>141016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10426700" y="63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985</xdr:rowOff>
    </xdr:from>
    <xdr:to>
      <xdr:col>50</xdr:col>
      <xdr:colOff>114300</xdr:colOff>
      <xdr:row>38</xdr:row>
      <xdr:rowOff>20672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8750300" y="6516085"/>
          <a:ext cx="8890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111619</xdr:rowOff>
    </xdr:from>
    <xdr:to>
      <xdr:col>50</xdr:col>
      <xdr:colOff>165100</xdr:colOff>
      <xdr:row>38</xdr:row>
      <xdr:rowOff>41770</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9588500" y="645526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58296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9339795" y="6230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146650</xdr:rowOff>
    </xdr:from>
    <xdr:to>
      <xdr:col>45</xdr:col>
      <xdr:colOff>177800</xdr:colOff>
      <xdr:row>38</xdr:row>
      <xdr:rowOff>20672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7861300" y="6490300"/>
          <a:ext cx="889000" cy="45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143132</xdr:rowOff>
    </xdr:from>
    <xdr:to>
      <xdr:col>46</xdr:col>
      <xdr:colOff>38100</xdr:colOff>
      <xdr:row>38</xdr:row>
      <xdr:rowOff>73282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8699500" y="6486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64409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8450795" y="6579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2932</xdr:rowOff>
    </xdr:from>
    <xdr:to>
      <xdr:col>41</xdr:col>
      <xdr:colOff>50800</xdr:colOff>
      <xdr:row>37</xdr:row>
      <xdr:rowOff>146650</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6972300" y="6003682"/>
          <a:ext cx="889000" cy="48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13695</xdr:rowOff>
    </xdr:from>
    <xdr:to>
      <xdr:col>41</xdr:col>
      <xdr:colOff>101600</xdr:colOff>
      <xdr:row>38</xdr:row>
      <xdr:rowOff>115295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7810500" y="65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106422</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561795" y="662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167157</xdr:rowOff>
    </xdr:from>
    <xdr:to>
      <xdr:col>36</xdr:col>
      <xdr:colOff>165100</xdr:colOff>
      <xdr:row>36</xdr:row>
      <xdr:rowOff>97307</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6921500" y="6167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88434</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672795" y="6260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166917</xdr:rowOff>
    </xdr:from>
    <xdr:to>
      <xdr:col>55</xdr:col>
      <xdr:colOff>50800</xdr:colOff>
      <xdr:row>37</xdr:row>
      <xdr:rowOff>97067</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10426700" y="633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18344</xdr:rowOff>
    </xdr:from>
    <xdr:ext cx="599010" cy="259045"/>
    <xdr:sp macro="" textlink="">
      <xdr:nvSpPr>
        <xdr:cNvPr id="309" name="補助費等該当値テキスト">
          <a:extLst>
            <a:ext uri="{FF2B5EF4-FFF2-40B4-BE49-F238E27FC236}">
              <a16:creationId xmlns:a16="http://schemas.microsoft.com/office/drawing/2014/main" id="{00000000-0008-0000-0600-000035010000}"/>
            </a:ext>
          </a:extLst>
        </xdr:cNvPr>
        <xdr:cNvSpPr txBox="1"/>
      </xdr:nvSpPr>
      <xdr:spPr>
        <a:xfrm>
          <a:off x="10528300" y="6190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121636</xdr:rowOff>
    </xdr:from>
    <xdr:to>
      <xdr:col>50</xdr:col>
      <xdr:colOff>165100</xdr:colOff>
      <xdr:row>38</xdr:row>
      <xdr:rowOff>51786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9588500" y="646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42912</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339795" y="6558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141322</xdr:rowOff>
    </xdr:from>
    <xdr:to>
      <xdr:col>46</xdr:col>
      <xdr:colOff>38100</xdr:colOff>
      <xdr:row>38</xdr:row>
      <xdr:rowOff>71472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8699500" y="648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87999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450795" y="6260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95850</xdr:rowOff>
    </xdr:from>
    <xdr:to>
      <xdr:col>41</xdr:col>
      <xdr:colOff>101600</xdr:colOff>
      <xdr:row>38</xdr:row>
      <xdr:rowOff>26000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7810500" y="643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42527</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561795" y="62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123582</xdr:rowOff>
    </xdr:from>
    <xdr:to>
      <xdr:col>36</xdr:col>
      <xdr:colOff>165100</xdr:colOff>
      <xdr:row>35</xdr:row>
      <xdr:rowOff>53732</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6921500" y="5952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70259</xdr:rowOff>
    </xdr:from>
    <xdr:ext cx="59901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672795" y="5728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a:extLst>
            <a:ext uri="{FF2B5EF4-FFF2-40B4-BE49-F238E27FC236}">
              <a16:creationId xmlns:a16="http://schemas.microsoft.com/office/drawing/2014/main" id="{00000000-0008-0000-06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121846</xdr:rowOff>
    </xdr:from>
    <xdr:to>
      <xdr:col>54</xdr:col>
      <xdr:colOff>189865</xdr:colOff>
      <xdr:row>58</xdr:row>
      <xdr:rowOff>135971</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flipV="1">
          <a:off x="10475595" y="8865796"/>
          <a:ext cx="1270" cy="1214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139798</xdr:rowOff>
    </xdr:from>
    <xdr:ext cx="469744" cy="259045"/>
    <xdr:sp macro="" textlink="">
      <xdr:nvSpPr>
        <xdr:cNvPr id="340" name="普通建設事業費最小値テキスト">
          <a:extLst>
            <a:ext uri="{FF2B5EF4-FFF2-40B4-BE49-F238E27FC236}">
              <a16:creationId xmlns:a16="http://schemas.microsoft.com/office/drawing/2014/main" id="{00000000-0008-0000-0600-000054010000}"/>
            </a:ext>
          </a:extLst>
        </xdr:cNvPr>
        <xdr:cNvSpPr txBox="1"/>
      </xdr:nvSpPr>
      <xdr:spPr>
        <a:xfrm>
          <a:off x="10528300" y="10083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135971</xdr:rowOff>
    </xdr:from>
    <xdr:to>
      <xdr:col>55</xdr:col>
      <xdr:colOff>88900</xdr:colOff>
      <xdr:row>58</xdr:row>
      <xdr:rowOff>135971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1008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68523</xdr:rowOff>
    </xdr:from>
    <xdr:ext cx="690189" cy="259045"/>
    <xdr:sp macro="" textlink="">
      <xdr:nvSpPr>
        <xdr:cNvPr id="342" name="普通建設事業費最大値テキスト">
          <a:extLst>
            <a:ext uri="{FF2B5EF4-FFF2-40B4-BE49-F238E27FC236}">
              <a16:creationId xmlns:a16="http://schemas.microsoft.com/office/drawing/2014/main" id="{00000000-0008-0000-0600-000056010000}"/>
            </a:ext>
          </a:extLst>
        </xdr:cNvPr>
        <xdr:cNvSpPr txBox="1"/>
      </xdr:nvSpPr>
      <xdr:spPr>
        <a:xfrm>
          <a:off x="10528300" y="8641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2,664,051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121846</xdr:rowOff>
    </xdr:from>
    <xdr:to>
      <xdr:col>55</xdr:col>
      <xdr:colOff>88900</xdr:colOff>
      <xdr:row>51</xdr:row>
      <xdr:rowOff>121846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8865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61082</xdr:rowOff>
    </xdr:from>
    <xdr:to>
      <xdr:col>55</xdr:col>
      <xdr:colOff>0</xdr:colOff>
      <xdr:row>57</xdr:row>
      <xdr:rowOff>153083</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9639300" y="9833732"/>
          <a:ext cx="838200" cy="9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162775</xdr:rowOff>
    </xdr:from>
    <xdr:ext cx="599010" cy="259045"/>
    <xdr:sp macro="" textlink="">
      <xdr:nvSpPr>
        <xdr:cNvPr id="345" name="普通建設事業費平均値テキスト">
          <a:extLst>
            <a:ext uri="{FF2B5EF4-FFF2-40B4-BE49-F238E27FC236}">
              <a16:creationId xmlns:a16="http://schemas.microsoft.com/office/drawing/2014/main" id="{00000000-0008-0000-0600-000059010000}"/>
            </a:ext>
          </a:extLst>
        </xdr:cNvPr>
        <xdr:cNvSpPr txBox="1"/>
      </xdr:nvSpPr>
      <xdr:spPr>
        <a:xfrm>
          <a:off x="10528300" y="99354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12898</xdr:rowOff>
    </xdr:from>
    <xdr:to>
      <xdr:col>55</xdr:col>
      <xdr:colOff>50800</xdr:colOff>
      <xdr:row>58</xdr:row>
      <xdr:rowOff>114498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10426700" y="995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61082</xdr:rowOff>
    </xdr:from>
    <xdr:to>
      <xdr:col>50</xdr:col>
      <xdr:colOff>114300</xdr:colOff>
      <xdr:row>57</xdr:row>
      <xdr:rowOff>144125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8750300" y="9833732"/>
          <a:ext cx="889000" cy="8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13379</xdr:rowOff>
    </xdr:from>
    <xdr:to>
      <xdr:col>50</xdr:col>
      <xdr:colOff>165100</xdr:colOff>
      <xdr:row>58</xdr:row>
      <xdr:rowOff>114979</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95885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106106</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9339795" y="10050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144125</xdr:rowOff>
    </xdr:from>
    <xdr:to>
      <xdr:col>45</xdr:col>
      <xdr:colOff>177800</xdr:colOff>
      <xdr:row>58</xdr:row>
      <xdr:rowOff>38203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7861300" y="9916775"/>
          <a:ext cx="889000" cy="6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21981</xdr:rowOff>
    </xdr:from>
    <xdr:to>
      <xdr:col>46</xdr:col>
      <xdr:colOff>38100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8699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8450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29401</xdr:rowOff>
    </xdr:from>
    <xdr:to>
      <xdr:col>41</xdr:col>
      <xdr:colOff>50800</xdr:colOff>
      <xdr:row>58</xdr:row>
      <xdr:rowOff>38203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6972300" y="9973501"/>
          <a:ext cx="889000" cy="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25622</xdr:rowOff>
    </xdr:from>
    <xdr:to>
      <xdr:col>41</xdr:col>
      <xdr:colOff>101600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7810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561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31571</xdr:rowOff>
    </xdr:from>
    <xdr:to>
      <xdr:col>36</xdr:col>
      <xdr:colOff>165100</xdr:colOff>
      <xdr:row>58</xdr:row>
      <xdr:rowOff>133171</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6921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124298</xdr:rowOff>
    </xdr:from>
    <xdr:ext cx="59901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672795" y="1006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102283</xdr:rowOff>
    </xdr:from>
    <xdr:to>
      <xdr:col>55</xdr:col>
      <xdr:colOff>50800</xdr:colOff>
      <xdr:row>58</xdr:row>
      <xdr:rowOff>32433</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10426700" y="9874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125160</xdr:rowOff>
    </xdr:from>
    <xdr:ext cx="599010" cy="259045"/>
    <xdr:sp macro="" textlink="">
      <xdr:nvSpPr>
        <xdr:cNvPr id="364" name="普通建設事業費該当値テキスト">
          <a:extLst>
            <a:ext uri="{FF2B5EF4-FFF2-40B4-BE49-F238E27FC236}">
              <a16:creationId xmlns:a16="http://schemas.microsoft.com/office/drawing/2014/main" id="{00000000-0008-0000-0600-00006C010000}"/>
            </a:ext>
          </a:extLst>
        </xdr:cNvPr>
        <xdr:cNvSpPr txBox="1"/>
      </xdr:nvSpPr>
      <xdr:spPr>
        <a:xfrm>
          <a:off x="10528300" y="9726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10282</xdr:rowOff>
    </xdr:from>
    <xdr:to>
      <xdr:col>50</xdr:col>
      <xdr:colOff>165100</xdr:colOff>
      <xdr:row>57</xdr:row>
      <xdr:rowOff>111882</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9588500" y="9782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128409</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339795" y="955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93325</xdr:rowOff>
    </xdr:from>
    <xdr:to>
      <xdr:col>46</xdr:col>
      <xdr:colOff>38100</xdr:colOff>
      <xdr:row>58</xdr:row>
      <xdr:rowOff>23475</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8699500" y="986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40002</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8450795" y="9641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158853</xdr:rowOff>
    </xdr:from>
    <xdr:to>
      <xdr:col>41</xdr:col>
      <xdr:colOff>101600</xdr:colOff>
      <xdr:row>58</xdr:row>
      <xdr:rowOff>89003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7810500" y="9931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105530</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561795" y="9706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150051</xdr:rowOff>
    </xdr:from>
    <xdr:to>
      <xdr:col>36</xdr:col>
      <xdr:colOff>165100</xdr:colOff>
      <xdr:row>58</xdr:row>
      <xdr:rowOff>80201</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6921500" y="992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96728</xdr:rowOff>
    </xdr:from>
    <xdr:ext cx="59901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672795" y="969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140091</xdr:rowOff>
    </xdr:from>
    <xdr:to>
      <xdr:col>54</xdr:col>
      <xdr:colOff>189865</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313041"/>
          <a:ext cx="1270" cy="11997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166448</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395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86768</xdr:rowOff>
    </xdr:from>
    <xdr:ext cx="690189"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8826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2,624,144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140091</xdr:rowOff>
    </xdr:from>
    <xdr:to>
      <xdr:col>55</xdr:col>
      <xdr:colOff>88900</xdr:colOff>
      <xdr:row>71</xdr:row>
      <xdr:rowOff>140091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313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129989</xdr:rowOff>
    </xdr:from>
    <xdr:to>
      <xdr:col>55</xdr:col>
      <xdr:colOff>0</xdr:colOff>
      <xdr:row>78</xdr:row>
      <xdr:rowOff>131794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503089"/>
          <a:ext cx="838200" cy="1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83898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85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61021</xdr:rowOff>
    </xdr:from>
    <xdr:to>
      <xdr:col>55</xdr:col>
      <xdr:colOff>50800</xdr:colOff>
      <xdr:row>78</xdr:row>
      <xdr:rowOff>162621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43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131794</xdr:rowOff>
    </xdr:from>
    <xdr:to>
      <xdr:col>50</xdr:col>
      <xdr:colOff>114300</xdr:colOff>
      <xdr:row>78</xdr:row>
      <xdr:rowOff>139700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3504894"/>
          <a:ext cx="889000" cy="7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60468</xdr:rowOff>
    </xdr:from>
    <xdr:to>
      <xdr:col>50</xdr:col>
      <xdr:colOff>165100</xdr:colOff>
      <xdr:row>78</xdr:row>
      <xdr:rowOff>162068</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7145</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2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137418</xdr:rowOff>
    </xdr:from>
    <xdr:to>
      <xdr:col>45</xdr:col>
      <xdr:colOff>177800</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3510518"/>
          <a:ext cx="889000" cy="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63246</xdr:rowOff>
    </xdr:from>
    <xdr:to>
      <xdr:col>46</xdr:col>
      <xdr:colOff>38100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9923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321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137418</xdr:rowOff>
    </xdr:from>
    <xdr:to>
      <xdr:col>41</xdr:col>
      <xdr:colOff>50800</xdr:colOff>
      <xdr:row>78</xdr:row>
      <xdr:rowOff>138765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3510518"/>
          <a:ext cx="889000" cy="1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69791</xdr:rowOff>
    </xdr:from>
    <xdr:to>
      <xdr:col>41</xdr:col>
      <xdr:colOff>101600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16468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218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71045</xdr:rowOff>
    </xdr:from>
    <xdr:to>
      <xdr:col>36</xdr:col>
      <xdr:colOff>165100</xdr:colOff>
      <xdr:row>79</xdr:row>
      <xdr:rowOff>1195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17722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79189</xdr:rowOff>
    </xdr:from>
    <xdr:to>
      <xdr:col>55</xdr:col>
      <xdr:colOff>50800</xdr:colOff>
      <xdr:row>79</xdr:row>
      <xdr:rowOff>9339</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45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39447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412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80994</xdr:rowOff>
    </xdr:from>
    <xdr:to>
      <xdr:col>50</xdr:col>
      <xdr:colOff>165100</xdr:colOff>
      <xdr:row>79</xdr:row>
      <xdr:rowOff>11144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4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2271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5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88900</xdr:rowOff>
    </xdr:from>
    <xdr:to>
      <xdr:col>46</xdr:col>
      <xdr:colOff>38100</xdr:colOff>
      <xdr:row>79</xdr:row>
      <xdr:rowOff>19050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10177</xdr:rowOff>
    </xdr:from>
    <xdr:ext cx="249299"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625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86618</xdr:rowOff>
    </xdr:from>
    <xdr:to>
      <xdr:col>41</xdr:col>
      <xdr:colOff>101600</xdr:colOff>
      <xdr:row>79</xdr:row>
      <xdr:rowOff>16768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7895</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55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87965</xdr:rowOff>
    </xdr:from>
    <xdr:to>
      <xdr:col>36</xdr:col>
      <xdr:colOff>165100</xdr:colOff>
      <xdr:row>79</xdr:row>
      <xdr:rowOff>18115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4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9242</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37428" y="135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110341</xdr:rowOff>
    </xdr:from>
    <xdr:to>
      <xdr:col>54</xdr:col>
      <xdr:colOff>189865</xdr:colOff>
      <xdr:row>98</xdr:row>
      <xdr:rowOff>126684</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12291"/>
          <a:ext cx="1270" cy="12164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130511</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3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126684</xdr:rowOff>
    </xdr:from>
    <xdr:to>
      <xdr:col>55</xdr:col>
      <xdr:colOff>88900</xdr:colOff>
      <xdr:row>98</xdr:row>
      <xdr:rowOff>126684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8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57018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487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110341</xdr:rowOff>
    </xdr:from>
    <xdr:to>
      <xdr:col>55</xdr:col>
      <xdr:colOff>88900</xdr:colOff>
      <xdr:row>91</xdr:row>
      <xdr:rowOff>110341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12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15170</xdr:rowOff>
    </xdr:from>
    <xdr:to>
      <xdr:col>55</xdr:col>
      <xdr:colOff>0</xdr:colOff>
      <xdr:row>94</xdr:row>
      <xdr:rowOff>165371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9639300" y="15788570"/>
          <a:ext cx="838200" cy="49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27249</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65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48822</xdr:rowOff>
    </xdr:from>
    <xdr:to>
      <xdr:col>55</xdr:col>
      <xdr:colOff>50800</xdr:colOff>
      <xdr:row>97</xdr:row>
      <xdr:rowOff>150422</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679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15170</xdr:rowOff>
    </xdr:from>
    <xdr:to>
      <xdr:col>50</xdr:col>
      <xdr:colOff>114300</xdr:colOff>
      <xdr:row>94</xdr:row>
      <xdr:rowOff>49881</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8750300" y="15788570"/>
          <a:ext cx="889000" cy="37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56285</xdr:rowOff>
    </xdr:from>
    <xdr:to>
      <xdr:col>50</xdr:col>
      <xdr:colOff>165100</xdr:colOff>
      <xdr:row>97</xdr:row>
      <xdr:rowOff>157885</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68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149012</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779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49881</xdr:rowOff>
    </xdr:from>
    <xdr:to>
      <xdr:col>45</xdr:col>
      <xdr:colOff>177800</xdr:colOff>
      <xdr:row>96</xdr:row>
      <xdr:rowOff>35424</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7861300" y="16166181"/>
          <a:ext cx="889000" cy="32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79666</xdr:rowOff>
    </xdr:from>
    <xdr:to>
      <xdr:col>46</xdr:col>
      <xdr:colOff>38100</xdr:colOff>
      <xdr:row>98</xdr:row>
      <xdr:rowOff>9816</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10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943</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803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160948</xdr:rowOff>
    </xdr:from>
    <xdr:to>
      <xdr:col>41</xdr:col>
      <xdr:colOff>50800</xdr:colOff>
      <xdr:row>96</xdr:row>
      <xdr:rowOff>35424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972300" y="16448698"/>
          <a:ext cx="889000" cy="4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79944</xdr:rowOff>
    </xdr:from>
    <xdr:to>
      <xdr:col>41</xdr:col>
      <xdr:colOff>101600</xdr:colOff>
      <xdr:row>98</xdr:row>
      <xdr:rowOff>10094</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10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1221</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80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94166</xdr:rowOff>
    </xdr:from>
    <xdr:to>
      <xdr:col>36</xdr:col>
      <xdr:colOff>165100</xdr:colOff>
      <xdr:row>98</xdr:row>
      <xdr:rowOff>24316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2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15443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81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114571</xdr:rowOff>
    </xdr:from>
    <xdr:to>
      <xdr:col>55</xdr:col>
      <xdr:colOff>50800</xdr:colOff>
      <xdr:row>95</xdr:row>
      <xdr:rowOff>44721</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23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137448</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082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135820</xdr:rowOff>
    </xdr:from>
    <xdr:to>
      <xdr:col>50</xdr:col>
      <xdr:colOff>165100</xdr:colOff>
      <xdr:row>92</xdr:row>
      <xdr:rowOff>65970</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7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82497</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512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170531</xdr:rowOff>
    </xdr:from>
    <xdr:to>
      <xdr:col>46</xdr:col>
      <xdr:colOff>38100</xdr:colOff>
      <xdr:row>94</xdr:row>
      <xdr:rowOff>100681</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115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117208</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5890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156074</xdr:rowOff>
    </xdr:from>
    <xdr:to>
      <xdr:col>41</xdr:col>
      <xdr:colOff>101600</xdr:colOff>
      <xdr:row>96</xdr:row>
      <xdr:rowOff>86224</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44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102751</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6219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110148</xdr:rowOff>
    </xdr:from>
    <xdr:to>
      <xdr:col>36</xdr:col>
      <xdr:colOff>165100</xdr:colOff>
      <xdr:row>96</xdr:row>
      <xdr:rowOff>40298</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397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56825</xdr:rowOff>
    </xdr:from>
    <xdr:ext cx="59901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672795" y="16173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108386</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423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55063</xdr:rowOff>
    </xdr:from>
    <xdr:ext cx="599010"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98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269,349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108386</xdr:rowOff>
    </xdr:from>
    <xdr:to>
      <xdr:col>86</xdr:col>
      <xdr:colOff>25400</xdr:colOff>
      <xdr:row>31</xdr:row>
      <xdr:rowOff>108386</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423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111139</xdr:rowOff>
    </xdr:from>
    <xdr:to>
      <xdr:col>85</xdr:col>
      <xdr:colOff>127000</xdr:colOff>
      <xdr:row>38</xdr:row>
      <xdr:rowOff>131631</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626239"/>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51317</xdr:rowOff>
    </xdr:from>
    <xdr:ext cx="534377"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28440</xdr:rowOff>
    </xdr:from>
    <xdr:to>
      <xdr:col>85</xdr:col>
      <xdr:colOff>177800</xdr:colOff>
      <xdr:row>38</xdr:row>
      <xdr:rowOff>130040</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111139</xdr:rowOff>
    </xdr:from>
    <xdr:to>
      <xdr:col>81</xdr:col>
      <xdr:colOff>50800</xdr:colOff>
      <xdr:row>38</xdr:row>
      <xdr:rowOff>120306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626239"/>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35654</xdr:rowOff>
    </xdr:from>
    <xdr:to>
      <xdr:col>81</xdr:col>
      <xdr:colOff>101600</xdr:colOff>
      <xdr:row>38</xdr:row>
      <xdr:rowOff>137254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550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153781</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14111" y="6325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113809</xdr:rowOff>
    </xdr:from>
    <xdr:to>
      <xdr:col>76</xdr:col>
      <xdr:colOff>114300</xdr:colOff>
      <xdr:row>38</xdr:row>
      <xdr:rowOff>120306</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28909"/>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50797</xdr:rowOff>
    </xdr:from>
    <xdr:to>
      <xdr:col>76</xdr:col>
      <xdr:colOff>165100</xdr:colOff>
      <xdr:row>38</xdr:row>
      <xdr:rowOff>152397</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56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168924</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341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113809</xdr:rowOff>
    </xdr:from>
    <xdr:to>
      <xdr:col>71</xdr:col>
      <xdr:colOff>177800</xdr:colOff>
      <xdr:row>38</xdr:row>
      <xdr:rowOff>125559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2814300" y="6628909"/>
          <a:ext cx="889000" cy="1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42782</xdr:rowOff>
    </xdr:from>
    <xdr:to>
      <xdr:col>72</xdr:col>
      <xdr:colOff>38100</xdr:colOff>
      <xdr:row>38</xdr:row>
      <xdr:rowOff>144382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5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160909</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36111" y="6333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28728</xdr:rowOff>
    </xdr:from>
    <xdr:to>
      <xdr:col>67</xdr:col>
      <xdr:colOff>101600</xdr:colOff>
      <xdr:row>38</xdr:row>
      <xdr:rowOff>130328</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5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146855</xdr:rowOff>
    </xdr:from>
    <xdr:ext cx="534377"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47111" y="631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80831</xdr:rowOff>
    </xdr:from>
    <xdr:to>
      <xdr:col>85</xdr:col>
      <xdr:colOff>177800</xdr:colOff>
      <xdr:row>39</xdr:row>
      <xdr:rowOff>10981</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9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6867</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60339</xdr:rowOff>
    </xdr:from>
    <xdr:to>
      <xdr:col>81</xdr:col>
      <xdr:colOff>101600</xdr:colOff>
      <xdr:row>38</xdr:row>
      <xdr:rowOff>161939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7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153066</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6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69506</xdr:rowOff>
    </xdr:from>
    <xdr:to>
      <xdr:col>76</xdr:col>
      <xdr:colOff>165100</xdr:colOff>
      <xdr:row>38</xdr:row>
      <xdr:rowOff>171106</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584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162233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357428" y="6677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63009</xdr:rowOff>
    </xdr:from>
    <xdr:to>
      <xdr:col>72</xdr:col>
      <xdr:colOff>38100</xdr:colOff>
      <xdr:row>38</xdr:row>
      <xdr:rowOff>164609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578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155736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670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74759</xdr:rowOff>
    </xdr:from>
    <xdr:to>
      <xdr:col>67</xdr:col>
      <xdr:colOff>101600</xdr:colOff>
      <xdr:row>39</xdr:row>
      <xdr:rowOff>4909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9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167486</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682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134447</xdr:rowOff>
    </xdr:from>
    <xdr:to>
      <xdr:col>85</xdr:col>
      <xdr:colOff>126364</xdr:colOff>
      <xdr:row>78</xdr:row>
      <xdr:rowOff>134136</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307397"/>
          <a:ext cx="1269" cy="119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137963</xdr:rowOff>
    </xdr:from>
    <xdr:ext cx="469744"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51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134136</xdr:rowOff>
    </xdr:from>
    <xdr:to>
      <xdr:col>86</xdr:col>
      <xdr:colOff>25400</xdr:colOff>
      <xdr:row>78</xdr:row>
      <xdr:rowOff>134136</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50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81124</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082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134447</xdr:rowOff>
    </xdr:from>
    <xdr:to>
      <xdr:col>86</xdr:col>
      <xdr:colOff>25400</xdr:colOff>
      <xdr:row>71</xdr:row>
      <xdr:rowOff>134447</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307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63965</xdr:rowOff>
    </xdr:from>
    <xdr:to>
      <xdr:col>85</xdr:col>
      <xdr:colOff>127000</xdr:colOff>
      <xdr:row>77</xdr:row>
      <xdr:rowOff>73808</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265615"/>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26012</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227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47585</xdr:rowOff>
    </xdr:from>
    <xdr:to>
      <xdr:col>85</xdr:col>
      <xdr:colOff>177800</xdr:colOff>
      <xdr:row>77</xdr:row>
      <xdr:rowOff>149185</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249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73808</xdr:rowOff>
    </xdr:from>
    <xdr:to>
      <xdr:col>81</xdr:col>
      <xdr:colOff>50800</xdr:colOff>
      <xdr:row>77</xdr:row>
      <xdr:rowOff>81212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27545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56294</xdr:rowOff>
    </xdr:from>
    <xdr:to>
      <xdr:col>81</xdr:col>
      <xdr:colOff>101600</xdr:colOff>
      <xdr:row>77</xdr:row>
      <xdr:rowOff>157894</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25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149021</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335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81212</xdr:rowOff>
    </xdr:from>
    <xdr:to>
      <xdr:col>76</xdr:col>
      <xdr:colOff>114300</xdr:colOff>
      <xdr:row>77</xdr:row>
      <xdr:rowOff>83476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282862"/>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61080</xdr:rowOff>
    </xdr:from>
    <xdr:to>
      <xdr:col>76</xdr:col>
      <xdr:colOff>165100</xdr:colOff>
      <xdr:row>77</xdr:row>
      <xdr:rowOff>162680</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26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153807</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335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81407</xdr:rowOff>
    </xdr:from>
    <xdr:to>
      <xdr:col>71</xdr:col>
      <xdr:colOff>177800</xdr:colOff>
      <xdr:row>77</xdr:row>
      <xdr:rowOff>83476</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328305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68486</xdr:rowOff>
    </xdr:from>
    <xdr:to>
      <xdr:col>72</xdr:col>
      <xdr:colOff>38100</xdr:colOff>
      <xdr:row>77</xdr:row>
      <xdr:rowOff>170086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2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161213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336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94411</xdr:rowOff>
    </xdr:from>
    <xdr:to>
      <xdr:col>67</xdr:col>
      <xdr:colOff>101600</xdr:colOff>
      <xdr:row>78</xdr:row>
      <xdr:rowOff>24561</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296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15688</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338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13165</xdr:rowOff>
    </xdr:from>
    <xdr:to>
      <xdr:col>85</xdr:col>
      <xdr:colOff>177800</xdr:colOff>
      <xdr:row>77</xdr:row>
      <xdr:rowOff>114765</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214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36042</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066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23008</xdr:rowOff>
    </xdr:from>
    <xdr:to>
      <xdr:col>81</xdr:col>
      <xdr:colOff>101600</xdr:colOff>
      <xdr:row>77</xdr:row>
      <xdr:rowOff>124608</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22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141135</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99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30412</xdr:rowOff>
    </xdr:from>
    <xdr:to>
      <xdr:col>76</xdr:col>
      <xdr:colOff>165100</xdr:colOff>
      <xdr:row>77</xdr:row>
      <xdr:rowOff>132012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232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148539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3007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32676</xdr:rowOff>
    </xdr:from>
    <xdr:to>
      <xdr:col>72</xdr:col>
      <xdr:colOff>38100</xdr:colOff>
      <xdr:row>77</xdr:row>
      <xdr:rowOff>134276</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23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150803</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0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30607</xdr:rowOff>
    </xdr:from>
    <xdr:to>
      <xdr:col>67</xdr:col>
      <xdr:colOff>101600</xdr:colOff>
      <xdr:row>77</xdr:row>
      <xdr:rowOff>132207</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23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148734</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3007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積立金グラフ枠">
          <a:extLst>
            <a:ext uri="{FF2B5EF4-FFF2-40B4-BE49-F238E27FC236}">
              <a16:creationId xmlns:a16="http://schemas.microsoft.com/office/drawing/2014/main" id="{00000000-0008-0000-0600-00009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23555</xdr:rowOff>
    </xdr:from>
    <xdr:to>
      <xdr:col>85</xdr:col>
      <xdr:colOff>126364</xdr:colOff>
      <xdr:row>99</xdr:row>
      <xdr:rowOff>97899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6317595" y="15625505"/>
          <a:ext cx="1269" cy="1445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101726</xdr:rowOff>
    </xdr:from>
    <xdr:ext cx="378565" cy="259045"/>
    <xdr:sp macro="" textlink="">
      <xdr:nvSpPr>
        <xdr:cNvPr id="668" name="積立金最小値テキスト">
          <a:extLst>
            <a:ext uri="{FF2B5EF4-FFF2-40B4-BE49-F238E27FC236}">
              <a16:creationId xmlns:a16="http://schemas.microsoft.com/office/drawing/2014/main" id="{00000000-0008-0000-0600-00009C020000}"/>
            </a:ext>
          </a:extLst>
        </xdr:cNvPr>
        <xdr:cNvSpPr txBox="1"/>
      </xdr:nvSpPr>
      <xdr:spPr>
        <a:xfrm>
          <a:off x="16370300" y="170752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97899</xdr:rowOff>
    </xdr:from>
    <xdr:to>
      <xdr:col>86</xdr:col>
      <xdr:colOff>25400</xdr:colOff>
      <xdr:row>99</xdr:row>
      <xdr:rowOff>97899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707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141682</xdr:rowOff>
    </xdr:from>
    <xdr:ext cx="599010" cy="259045"/>
    <xdr:sp macro="" textlink="">
      <xdr:nvSpPr>
        <xdr:cNvPr id="670" name="積立金最大値テキスト">
          <a:extLst>
            <a:ext uri="{FF2B5EF4-FFF2-40B4-BE49-F238E27FC236}">
              <a16:creationId xmlns:a16="http://schemas.microsoft.com/office/drawing/2014/main" id="{00000000-0008-0000-0600-00009E020000}"/>
            </a:ext>
          </a:extLst>
        </xdr:cNvPr>
        <xdr:cNvSpPr txBox="1"/>
      </xdr:nvSpPr>
      <xdr:spPr>
        <a:xfrm>
          <a:off x="16370300" y="1540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23555</xdr:rowOff>
    </xdr:from>
    <xdr:to>
      <xdr:col>86</xdr:col>
      <xdr:colOff>25400</xdr:colOff>
      <xdr:row>91</xdr:row>
      <xdr:rowOff>23555</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562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56699</xdr:rowOff>
    </xdr:from>
    <xdr:to>
      <xdr:col>85</xdr:col>
      <xdr:colOff>127000</xdr:colOff>
      <xdr:row>99</xdr:row>
      <xdr:rowOff>89326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5481300" y="17030249"/>
          <a:ext cx="838200" cy="3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7582</xdr:rowOff>
    </xdr:from>
    <xdr:ext cx="534377" cy="259045"/>
    <xdr:sp macro="" textlink="">
      <xdr:nvSpPr>
        <xdr:cNvPr id="673" name="積立金平均値テキスト">
          <a:extLst>
            <a:ext uri="{FF2B5EF4-FFF2-40B4-BE49-F238E27FC236}">
              <a16:creationId xmlns:a16="http://schemas.microsoft.com/office/drawing/2014/main" id="{00000000-0008-0000-0600-0000A1020000}"/>
            </a:ext>
          </a:extLst>
        </xdr:cNvPr>
        <xdr:cNvSpPr txBox="1"/>
      </xdr:nvSpPr>
      <xdr:spPr>
        <a:xfrm>
          <a:off x="16370300" y="166382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156155</xdr:rowOff>
    </xdr:from>
    <xdr:to>
      <xdr:col>85</xdr:col>
      <xdr:colOff>177800</xdr:colOff>
      <xdr:row>98</xdr:row>
      <xdr:rowOff>86305</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6268700" y="1678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44776</xdr:rowOff>
    </xdr:from>
    <xdr:to>
      <xdr:col>81</xdr:col>
      <xdr:colOff>50800</xdr:colOff>
      <xdr:row>99</xdr:row>
      <xdr:rowOff>56699</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4592300" y="17018326"/>
          <a:ext cx="889000" cy="11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147295</xdr:rowOff>
    </xdr:from>
    <xdr:to>
      <xdr:col>81</xdr:col>
      <xdr:colOff>101600</xdr:colOff>
      <xdr:row>98</xdr:row>
      <xdr:rowOff>77445</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5430500" y="1677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93972</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5214111" y="16553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17301</xdr:rowOff>
    </xdr:from>
    <xdr:to>
      <xdr:col>76</xdr:col>
      <xdr:colOff>114300</xdr:colOff>
      <xdr:row>99</xdr:row>
      <xdr:rowOff>44776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3703300" y="16647951"/>
          <a:ext cx="889000" cy="37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148532</xdr:rowOff>
    </xdr:from>
    <xdr:to>
      <xdr:col>76</xdr:col>
      <xdr:colOff>165100</xdr:colOff>
      <xdr:row>98</xdr:row>
      <xdr:rowOff>78682</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4541500" y="16779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95209</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4325111" y="1655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42267</xdr:rowOff>
    </xdr:from>
    <xdr:to>
      <xdr:col>71</xdr:col>
      <xdr:colOff>177800</xdr:colOff>
      <xdr:row>97</xdr:row>
      <xdr:rowOff>17301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814300" y="16501467"/>
          <a:ext cx="889000" cy="146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129973</xdr:rowOff>
    </xdr:from>
    <xdr:to>
      <xdr:col>72</xdr:col>
      <xdr:colOff>38100</xdr:colOff>
      <xdr:row>98</xdr:row>
      <xdr:rowOff>60123</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3652500" y="16760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51250</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3436111" y="16853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50851</xdr:rowOff>
    </xdr:from>
    <xdr:to>
      <xdr:col>67</xdr:col>
      <xdr:colOff>101600</xdr:colOff>
      <xdr:row>98</xdr:row>
      <xdr:rowOff>152451</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2763500" y="168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143578</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547111" y="1694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38526</xdr:rowOff>
    </xdr:from>
    <xdr:to>
      <xdr:col>85</xdr:col>
      <xdr:colOff>177800</xdr:colOff>
      <xdr:row>99</xdr:row>
      <xdr:rowOff>140126</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6268700" y="1701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124903</xdr:rowOff>
    </xdr:from>
    <xdr:ext cx="469744" cy="259045"/>
    <xdr:sp macro="" textlink="">
      <xdr:nvSpPr>
        <xdr:cNvPr id="692" name="積立金該当値テキスト">
          <a:extLst>
            <a:ext uri="{FF2B5EF4-FFF2-40B4-BE49-F238E27FC236}">
              <a16:creationId xmlns:a16="http://schemas.microsoft.com/office/drawing/2014/main" id="{00000000-0008-0000-0600-0000B4020000}"/>
            </a:ext>
          </a:extLst>
        </xdr:cNvPr>
        <xdr:cNvSpPr txBox="1"/>
      </xdr:nvSpPr>
      <xdr:spPr>
        <a:xfrm>
          <a:off x="16370300" y="169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5899</xdr:rowOff>
    </xdr:from>
    <xdr:to>
      <xdr:col>81</xdr:col>
      <xdr:colOff>101600</xdr:colOff>
      <xdr:row>99</xdr:row>
      <xdr:rowOff>107499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5430500" y="1697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98626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707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165426</xdr:rowOff>
    </xdr:from>
    <xdr:to>
      <xdr:col>76</xdr:col>
      <xdr:colOff>165100</xdr:colOff>
      <xdr:row>99</xdr:row>
      <xdr:rowOff>95576</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4541500" y="1696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86703</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7060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137951</xdr:rowOff>
    </xdr:from>
    <xdr:to>
      <xdr:col>72</xdr:col>
      <xdr:colOff>38100</xdr:colOff>
      <xdr:row>97</xdr:row>
      <xdr:rowOff>68101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3652500" y="1659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84628</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03795" y="1637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162917</xdr:rowOff>
    </xdr:from>
    <xdr:to>
      <xdr:col>67</xdr:col>
      <xdr:colOff>101600</xdr:colOff>
      <xdr:row>96</xdr:row>
      <xdr:rowOff>93067</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2763500" y="16450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109594</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14795" y="1622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1" name="投資及び出資金グラフ枠">
          <a:extLst>
            <a:ext uri="{FF2B5EF4-FFF2-40B4-BE49-F238E27FC236}">
              <a16:creationId xmlns:a16="http://schemas.microsoft.com/office/drawing/2014/main" id="{00000000-0008-0000-0600-0000D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48763</xdr:rowOff>
    </xdr:from>
    <xdr:to>
      <xdr:col>116</xdr:col>
      <xdr:colOff>62864</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flipV="1">
          <a:off x="22159595" y="5878063"/>
          <a:ext cx="1269" cy="776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3" name="投資及び出資金最小値テキスト">
          <a:extLst>
            <a:ext uri="{FF2B5EF4-FFF2-40B4-BE49-F238E27FC236}">
              <a16:creationId xmlns:a16="http://schemas.microsoft.com/office/drawing/2014/main" id="{00000000-0008-0000-0600-0000D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166890</xdr:rowOff>
    </xdr:from>
    <xdr:ext cx="534377" cy="259045"/>
    <xdr:sp macro="" textlink="">
      <xdr:nvSpPr>
        <xdr:cNvPr id="725" name="投資及び出資金最大値テキスト">
          <a:extLst>
            <a:ext uri="{FF2B5EF4-FFF2-40B4-BE49-F238E27FC236}">
              <a16:creationId xmlns:a16="http://schemas.microsoft.com/office/drawing/2014/main" id="{00000000-0008-0000-0600-0000D5020000}"/>
            </a:ext>
          </a:extLst>
        </xdr:cNvPr>
        <xdr:cNvSpPr txBox="1"/>
      </xdr:nvSpPr>
      <xdr:spPr>
        <a:xfrm>
          <a:off x="22212300" y="5653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48763</xdr:rowOff>
    </xdr:from>
    <xdr:to>
      <xdr:col>116</xdr:col>
      <xdr:colOff>152400</xdr:colOff>
      <xdr:row>34</xdr:row>
      <xdr:rowOff>48763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5878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122509</xdr:rowOff>
    </xdr:from>
    <xdr:to>
      <xdr:col>116</xdr:col>
      <xdr:colOff>63500</xdr:colOff>
      <xdr:row>36</xdr:row>
      <xdr:rowOff>19571</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1323300" y="5437459"/>
          <a:ext cx="838200" cy="754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115745</xdr:rowOff>
    </xdr:from>
    <xdr:ext cx="469744" cy="259045"/>
    <xdr:sp macro="" textlink="">
      <xdr:nvSpPr>
        <xdr:cNvPr id="728" name="投資及び出資金平均値テキスト">
          <a:extLst>
            <a:ext uri="{FF2B5EF4-FFF2-40B4-BE49-F238E27FC236}">
              <a16:creationId xmlns:a16="http://schemas.microsoft.com/office/drawing/2014/main" id="{00000000-0008-0000-0600-0000D8020000}"/>
            </a:ext>
          </a:extLst>
        </xdr:cNvPr>
        <xdr:cNvSpPr txBox="1"/>
      </xdr:nvSpPr>
      <xdr:spPr>
        <a:xfrm>
          <a:off x="22212300" y="64593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137318</xdr:rowOff>
    </xdr:from>
    <xdr:to>
      <xdr:col>116</xdr:col>
      <xdr:colOff>114300</xdr:colOff>
      <xdr:row>38</xdr:row>
      <xdr:rowOff>67467</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2110700" y="64809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31</xdr:row>
      <xdr:rowOff>122509</xdr:rowOff>
    </xdr:from>
    <xdr:to>
      <xdr:col>111</xdr:col>
      <xdr:colOff>177800</xdr:colOff>
      <xdr:row>35</xdr:row>
      <xdr:rowOff>85773</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flipV="1">
          <a:off x="20434300" y="5437459"/>
          <a:ext cx="889000" cy="649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12250</xdr:rowOff>
    </xdr:from>
    <xdr:to>
      <xdr:col>112</xdr:col>
      <xdr:colOff>38100</xdr:colOff>
      <xdr:row>38</xdr:row>
      <xdr:rowOff>113850</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12725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104977</xdr:rowOff>
    </xdr:from>
    <xdr:ext cx="469744"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21088428" y="662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35</xdr:row>
      <xdr:rowOff>85773</xdr:rowOff>
    </xdr:from>
    <xdr:to>
      <xdr:col>107</xdr:col>
      <xdr:colOff>50800</xdr:colOff>
      <xdr:row>38</xdr:row>
      <xdr:rowOff>22840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19545300" y="6086523"/>
          <a:ext cx="889000" cy="451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30242</xdr:rowOff>
    </xdr:from>
    <xdr:to>
      <xdr:col>107</xdr:col>
      <xdr:colOff>101600</xdr:colOff>
      <xdr:row>38</xdr:row>
      <xdr:rowOff>131842</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0383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122969</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0199428" y="6638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22840</xdr:rowOff>
    </xdr:from>
    <xdr:to>
      <xdr:col>102</xdr:col>
      <xdr:colOff>114300</xdr:colOff>
      <xdr:row>38</xdr:row>
      <xdr:rowOff>117549</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18656300" y="6537940"/>
          <a:ext cx="889000" cy="94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38745</xdr:rowOff>
    </xdr:from>
    <xdr:to>
      <xdr:col>102</xdr:col>
      <xdr:colOff>165100</xdr:colOff>
      <xdr:row>38</xdr:row>
      <xdr:rowOff>140345</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9494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131472</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9310428" y="66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40825</xdr:rowOff>
    </xdr:from>
    <xdr:to>
      <xdr:col>98</xdr:col>
      <xdr:colOff>38100</xdr:colOff>
      <xdr:row>38</xdr:row>
      <xdr:rowOff>142425</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8605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158952</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8421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140221</xdr:rowOff>
    </xdr:from>
    <xdr:to>
      <xdr:col>116</xdr:col>
      <xdr:colOff>114300</xdr:colOff>
      <xdr:row>36</xdr:row>
      <xdr:rowOff>70371</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2110700" y="614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163098</xdr:rowOff>
    </xdr:from>
    <xdr:ext cx="534377" cy="259045"/>
    <xdr:sp macro="" textlink="">
      <xdr:nvSpPr>
        <xdr:cNvPr id="747" name="投資及び出資金該当値テキスト">
          <a:extLst>
            <a:ext uri="{FF2B5EF4-FFF2-40B4-BE49-F238E27FC236}">
              <a16:creationId xmlns:a16="http://schemas.microsoft.com/office/drawing/2014/main" id="{00000000-0008-0000-0600-0000EB020000}"/>
            </a:ext>
          </a:extLst>
        </xdr:cNvPr>
        <xdr:cNvSpPr txBox="1"/>
      </xdr:nvSpPr>
      <xdr:spPr>
        <a:xfrm>
          <a:off x="22212300" y="599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71709</xdr:rowOff>
    </xdr:from>
    <xdr:to>
      <xdr:col>112</xdr:col>
      <xdr:colOff>38100</xdr:colOff>
      <xdr:row>32</xdr:row>
      <xdr:rowOff>1859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1272500" y="5386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18386</xdr:rowOff>
    </xdr:from>
    <xdr:ext cx="534377"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56111" y="5161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34973</xdr:rowOff>
    </xdr:from>
    <xdr:to>
      <xdr:col>107</xdr:col>
      <xdr:colOff>101600</xdr:colOff>
      <xdr:row>35</xdr:row>
      <xdr:rowOff>136573</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0383500" y="603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33</xdr:row>
      <xdr:rowOff>153100</xdr:rowOff>
    </xdr:from>
    <xdr:ext cx="534377"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67111" y="58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143490</xdr:rowOff>
    </xdr:from>
    <xdr:to>
      <xdr:col>102</xdr:col>
      <xdr:colOff>165100</xdr:colOff>
      <xdr:row>38</xdr:row>
      <xdr:rowOff>73640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9494500" y="648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90167</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62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66749</xdr:rowOff>
    </xdr:from>
    <xdr:to>
      <xdr:col>98</xdr:col>
      <xdr:colOff>38100</xdr:colOff>
      <xdr:row>38</xdr:row>
      <xdr:rowOff>168349</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8605500" y="65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159476</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67017" y="66745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70869</xdr:rowOff>
    </xdr:from>
    <xdr:to>
      <xdr:col>116</xdr:col>
      <xdr:colOff>62864</xdr:colOff>
      <xdr:row>58</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369"/>
          <a:ext cx="1269" cy="144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17546</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70869</xdr:rowOff>
    </xdr:from>
    <xdr:to>
      <xdr:col>116</xdr:col>
      <xdr:colOff>152400</xdr:colOff>
      <xdr:row>50</xdr:row>
      <xdr:rowOff>70869</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134191</xdr:rowOff>
    </xdr:from>
    <xdr:to>
      <xdr:col>116</xdr:col>
      <xdr:colOff>63500</xdr:colOff>
      <xdr:row>58</xdr:row>
      <xdr:rowOff>52101</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9735391"/>
          <a:ext cx="838200" cy="260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153532</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926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3655</xdr:rowOff>
    </xdr:from>
    <xdr:to>
      <xdr:col>116</xdr:col>
      <xdr:colOff>114300</xdr:colOff>
      <xdr:row>58</xdr:row>
      <xdr:rowOff>105255</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947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134191</xdr:rowOff>
    </xdr:from>
    <xdr:to>
      <xdr:col>111</xdr:col>
      <xdr:colOff>177800</xdr:colOff>
      <xdr:row>58</xdr:row>
      <xdr:rowOff>54775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flipV="1">
          <a:off x="20434300" y="9735391"/>
          <a:ext cx="889000" cy="26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63526</xdr:rowOff>
    </xdr:from>
    <xdr:to>
      <xdr:col>112</xdr:col>
      <xdr:colOff>38100</xdr:colOff>
      <xdr:row>57</xdr:row>
      <xdr:rowOff>165126</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3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156253</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928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54775</xdr:rowOff>
    </xdr:from>
    <xdr:to>
      <xdr:col>107</xdr:col>
      <xdr:colOff>50800</xdr:colOff>
      <xdr:row>58</xdr:row>
      <xdr:rowOff>55666</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19545300" y="9998875"/>
          <a:ext cx="8890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170030</xdr:rowOff>
    </xdr:from>
    <xdr:to>
      <xdr:col>107</xdr:col>
      <xdr:colOff>101600</xdr:colOff>
      <xdr:row>57</xdr:row>
      <xdr:rowOff>100180</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77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116707</xdr:rowOff>
    </xdr:from>
    <xdr:ext cx="534377"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67111" y="9546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55666</xdr:rowOff>
    </xdr:from>
    <xdr:to>
      <xdr:col>102</xdr:col>
      <xdr:colOff>114300</xdr:colOff>
      <xdr:row>58</xdr:row>
      <xdr:rowOff>56786</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18656300" y="9999766"/>
          <a:ext cx="889000" cy="1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152291</xdr:rowOff>
    </xdr:from>
    <xdr:to>
      <xdr:col>102</xdr:col>
      <xdr:colOff>165100</xdr:colOff>
      <xdr:row>58</xdr:row>
      <xdr:rowOff>82441</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24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98968</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00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8570</xdr:rowOff>
    </xdr:from>
    <xdr:to>
      <xdr:col>98</xdr:col>
      <xdr:colOff>38100</xdr:colOff>
      <xdr:row>58</xdr:row>
      <xdr:rowOff>110170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9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101297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10045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1301</xdr:rowOff>
    </xdr:from>
    <xdr:to>
      <xdr:col>116</xdr:col>
      <xdr:colOff>114300</xdr:colOff>
      <xdr:row>58</xdr:row>
      <xdr:rowOff>102901</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4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132128</xdr:rowOff>
    </xdr:from>
    <xdr:ext cx="469744"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733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83391</xdr:rowOff>
    </xdr:from>
    <xdr:to>
      <xdr:col>112</xdr:col>
      <xdr:colOff>38100</xdr:colOff>
      <xdr:row>57</xdr:row>
      <xdr:rowOff>13541</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68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30068</xdr:rowOff>
    </xdr:from>
    <xdr:ext cx="534377"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56111" y="945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3975</xdr:rowOff>
    </xdr:from>
    <xdr:to>
      <xdr:col>107</xdr:col>
      <xdr:colOff>101600</xdr:colOff>
      <xdr:row>58</xdr:row>
      <xdr:rowOff>105575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4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96702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10040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4866</xdr:rowOff>
    </xdr:from>
    <xdr:to>
      <xdr:col>102</xdr:col>
      <xdr:colOff>165100</xdr:colOff>
      <xdr:row>58</xdr:row>
      <xdr:rowOff>106466</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4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97593</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10428" y="10041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5986</xdr:rowOff>
    </xdr:from>
    <xdr:to>
      <xdr:col>98</xdr:col>
      <xdr:colOff>38100</xdr:colOff>
      <xdr:row>58</xdr:row>
      <xdr:rowOff>107586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5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124113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21428" y="9725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6" name="繰出金グラフ枠">
          <a:extLst>
            <a:ext uri="{FF2B5EF4-FFF2-40B4-BE49-F238E27FC236}">
              <a16:creationId xmlns:a16="http://schemas.microsoft.com/office/drawing/2014/main" id="{00000000-0008-0000-0600-00004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98977</xdr:rowOff>
    </xdr:from>
    <xdr:to>
      <xdr:col>116</xdr:col>
      <xdr:colOff>62864</xdr:colOff>
      <xdr:row>78</xdr:row>
      <xdr:rowOff>159489</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flipV="1">
          <a:off x="22159595" y="12100477"/>
          <a:ext cx="1269" cy="1432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163316</xdr:rowOff>
    </xdr:from>
    <xdr:ext cx="534377" cy="259045"/>
    <xdr:sp macro="" textlink="">
      <xdr:nvSpPr>
        <xdr:cNvPr id="838" name="繰出金最小値テキスト">
          <a:extLst>
            <a:ext uri="{FF2B5EF4-FFF2-40B4-BE49-F238E27FC236}">
              <a16:creationId xmlns:a16="http://schemas.microsoft.com/office/drawing/2014/main" id="{00000000-0008-0000-0600-000046030000}"/>
            </a:ext>
          </a:extLst>
        </xdr:cNvPr>
        <xdr:cNvSpPr txBox="1"/>
      </xdr:nvSpPr>
      <xdr:spPr>
        <a:xfrm>
          <a:off x="22212300" y="1353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159489</xdr:rowOff>
    </xdr:from>
    <xdr:to>
      <xdr:col>116</xdr:col>
      <xdr:colOff>152400</xdr:colOff>
      <xdr:row>78</xdr:row>
      <xdr:rowOff>159489</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3532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45654</xdr:rowOff>
    </xdr:from>
    <xdr:ext cx="599010" cy="259045"/>
    <xdr:sp macro="" textlink="">
      <xdr:nvSpPr>
        <xdr:cNvPr id="840" name="繰出金最大値テキスト">
          <a:extLst>
            <a:ext uri="{FF2B5EF4-FFF2-40B4-BE49-F238E27FC236}">
              <a16:creationId xmlns:a16="http://schemas.microsoft.com/office/drawing/2014/main" id="{00000000-0008-0000-0600-000048030000}"/>
            </a:ext>
          </a:extLst>
        </xdr:cNvPr>
        <xdr:cNvSpPr txBox="1"/>
      </xdr:nvSpPr>
      <xdr:spPr>
        <a:xfrm>
          <a:off x="22212300" y="11875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98977</xdr:rowOff>
    </xdr:from>
    <xdr:to>
      <xdr:col>116</xdr:col>
      <xdr:colOff>152400</xdr:colOff>
      <xdr:row>70</xdr:row>
      <xdr:rowOff>98977</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2100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115697</xdr:rowOff>
    </xdr:from>
    <xdr:to>
      <xdr:col>116</xdr:col>
      <xdr:colOff>63500</xdr:colOff>
      <xdr:row>75</xdr:row>
      <xdr:rowOff>160291</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1323300" y="12974447"/>
          <a:ext cx="838200" cy="4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61011</xdr:rowOff>
    </xdr:from>
    <xdr:ext cx="534377" cy="259045"/>
    <xdr:sp macro="" textlink="">
      <xdr:nvSpPr>
        <xdr:cNvPr id="843" name="繰出金平均値テキスト">
          <a:extLst>
            <a:ext uri="{FF2B5EF4-FFF2-40B4-BE49-F238E27FC236}">
              <a16:creationId xmlns:a16="http://schemas.microsoft.com/office/drawing/2014/main" id="{00000000-0008-0000-0600-00004B030000}"/>
            </a:ext>
          </a:extLst>
        </xdr:cNvPr>
        <xdr:cNvSpPr txBox="1"/>
      </xdr:nvSpPr>
      <xdr:spPr>
        <a:xfrm>
          <a:off x="22212300" y="12748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38134</xdr:rowOff>
    </xdr:from>
    <xdr:to>
      <xdr:col>116</xdr:col>
      <xdr:colOff>114300</xdr:colOff>
      <xdr:row>75</xdr:row>
      <xdr:rowOff>139734</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2110700" y="1289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128058</xdr:rowOff>
    </xdr:from>
    <xdr:to>
      <xdr:col>111</xdr:col>
      <xdr:colOff>177800</xdr:colOff>
      <xdr:row>75</xdr:row>
      <xdr:rowOff>160291</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0434300" y="12986808"/>
          <a:ext cx="889000" cy="3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23537</xdr:rowOff>
    </xdr:from>
    <xdr:to>
      <xdr:col>112</xdr:col>
      <xdr:colOff>38100</xdr:colOff>
      <xdr:row>74</xdr:row>
      <xdr:rowOff>125137</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1272500" y="12710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141664</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1056111" y="12486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128058</xdr:rowOff>
    </xdr:from>
    <xdr:to>
      <xdr:col>107</xdr:col>
      <xdr:colOff>50800</xdr:colOff>
      <xdr:row>75</xdr:row>
      <xdr:rowOff>159147</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19545300" y="12986808"/>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24500</xdr:rowOff>
    </xdr:from>
    <xdr:to>
      <xdr:col>107</xdr:col>
      <xdr:colOff>101600</xdr:colOff>
      <xdr:row>74</xdr:row>
      <xdr:rowOff>126100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0383500" y="1271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142627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0167111" y="1248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159147</xdr:rowOff>
    </xdr:from>
    <xdr:to>
      <xdr:col>102</xdr:col>
      <xdr:colOff>114300</xdr:colOff>
      <xdr:row>76</xdr:row>
      <xdr:rowOff>13790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8656300" y="13017897"/>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49695</xdr:rowOff>
    </xdr:from>
    <xdr:to>
      <xdr:col>102</xdr:col>
      <xdr:colOff>165100</xdr:colOff>
      <xdr:row>74</xdr:row>
      <xdr:rowOff>151295</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9494500" y="1273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167822</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9278111" y="12512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497</xdr:rowOff>
    </xdr:from>
    <xdr:to>
      <xdr:col>98</xdr:col>
      <xdr:colOff>38100</xdr:colOff>
      <xdr:row>74</xdr:row>
      <xdr:rowOff>102097</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8605500" y="12687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118624</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8389111" y="1246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64897</xdr:rowOff>
    </xdr:from>
    <xdr:to>
      <xdr:col>116</xdr:col>
      <xdr:colOff>114300</xdr:colOff>
      <xdr:row>75</xdr:row>
      <xdr:rowOff>166497</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2110700" y="1292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43324</xdr:rowOff>
    </xdr:from>
    <xdr:ext cx="534377" cy="259045"/>
    <xdr:sp macro="" textlink="">
      <xdr:nvSpPr>
        <xdr:cNvPr id="862" name="繰出金該当値テキスト">
          <a:extLst>
            <a:ext uri="{FF2B5EF4-FFF2-40B4-BE49-F238E27FC236}">
              <a16:creationId xmlns:a16="http://schemas.microsoft.com/office/drawing/2014/main" id="{00000000-0008-0000-0600-00005E030000}"/>
            </a:ext>
          </a:extLst>
        </xdr:cNvPr>
        <xdr:cNvSpPr txBox="1"/>
      </xdr:nvSpPr>
      <xdr:spPr>
        <a:xfrm>
          <a:off x="22212300" y="12902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109490</xdr:rowOff>
    </xdr:from>
    <xdr:to>
      <xdr:col>112</xdr:col>
      <xdr:colOff>38100</xdr:colOff>
      <xdr:row>76</xdr:row>
      <xdr:rowOff>39641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1272500" y="129682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30768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3060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77258</xdr:rowOff>
    </xdr:from>
    <xdr:to>
      <xdr:col>107</xdr:col>
      <xdr:colOff>101600</xdr:colOff>
      <xdr:row>76</xdr:row>
      <xdr:rowOff>7407</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0383500" y="129360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169984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67111" y="1302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108348</xdr:rowOff>
    </xdr:from>
    <xdr:to>
      <xdr:col>102</xdr:col>
      <xdr:colOff>165100</xdr:colOff>
      <xdr:row>76</xdr:row>
      <xdr:rowOff>38497</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9494500" y="129670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29624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305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134441</xdr:rowOff>
    </xdr:from>
    <xdr:to>
      <xdr:col>98</xdr:col>
      <xdr:colOff>38100</xdr:colOff>
      <xdr:row>76</xdr:row>
      <xdr:rowOff>64591</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8605500" y="12993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55717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308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5" name="前年度繰上充用金グラフ枠">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7" name="前年度繰上充用金最小値テキスト">
          <a:extLst>
            <a:ext uri="{FF2B5EF4-FFF2-40B4-BE49-F238E27FC236}">
              <a16:creationId xmlns:a16="http://schemas.microsoft.com/office/drawing/2014/main" id="{00000000-0008-0000-0600-00007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9" name="前年度繰上充用金最大値テキスト">
          <a:extLst>
            <a:ext uri="{FF2B5EF4-FFF2-40B4-BE49-F238E27FC236}">
              <a16:creationId xmlns:a16="http://schemas.microsoft.com/office/drawing/2014/main" id="{00000000-0008-0000-0600-00007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2" name="前年度繰上充用金平均値テキスト">
          <a:extLst>
            <a:ext uri="{FF2B5EF4-FFF2-40B4-BE49-F238E27FC236}">
              <a16:creationId xmlns:a16="http://schemas.microsoft.com/office/drawing/2014/main" id="{00000000-0008-0000-0600-00007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1" name="前年度繰上充用金該当値テキスト">
          <a:extLst>
            <a:ext uri="{FF2B5EF4-FFF2-40B4-BE49-F238E27FC236}">
              <a16:creationId xmlns:a16="http://schemas.microsoft.com/office/drawing/2014/main" id="{00000000-0008-0000-0600-00008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年度の歳出決算総額からみると住民一人当たり１，</a:t>
          </a:r>
          <a:r>
            <a:rPr kumimoji="1" lang="ja-JP" altLang="en-US" sz="1100">
              <a:solidFill>
                <a:schemeClr val="dk1"/>
              </a:solidFill>
              <a:effectLst/>
              <a:latin typeface="+mn-lt"/>
              <a:ea typeface="+mn-ea"/>
              <a:cs typeface="+mn-cs"/>
            </a:rPr>
            <a:t>３６１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９００</a:t>
          </a:r>
          <a:r>
            <a:rPr kumimoji="1" lang="ja-JP" altLang="ja-JP" sz="1100">
              <a:solidFill>
                <a:schemeClr val="dk1"/>
              </a:solidFill>
              <a:effectLst/>
              <a:latin typeface="+mn-lt"/>
              <a:ea typeface="+mn-ea"/>
              <a:cs typeface="+mn-cs"/>
            </a:rPr>
            <a:t>円となり、平成２７年度は９８８，４２６円で住民一人当たり</a:t>
          </a:r>
          <a:r>
            <a:rPr kumimoji="1" lang="ja-JP" altLang="en-US" sz="1100">
              <a:solidFill>
                <a:schemeClr val="dk1"/>
              </a:solidFill>
              <a:effectLst/>
              <a:latin typeface="+mn-lt"/>
              <a:ea typeface="+mn-ea"/>
              <a:cs typeface="+mn-cs"/>
            </a:rPr>
            <a:t>３７３，４７４</a:t>
          </a:r>
          <a:r>
            <a:rPr kumimoji="1" lang="ja-JP" altLang="ja-JP" sz="1100">
              <a:solidFill>
                <a:schemeClr val="dk1"/>
              </a:solidFill>
              <a:effectLst/>
              <a:latin typeface="+mn-lt"/>
              <a:ea typeface="+mn-ea"/>
              <a:cs typeface="+mn-cs"/>
            </a:rPr>
            <a:t>円増（</a:t>
          </a:r>
          <a:r>
            <a:rPr kumimoji="1" lang="ja-JP" altLang="en-US" sz="1100">
              <a:solidFill>
                <a:schemeClr val="dk1"/>
              </a:solidFill>
              <a:effectLst/>
              <a:latin typeface="+mn-lt"/>
              <a:ea typeface="+mn-ea"/>
              <a:cs typeface="+mn-cs"/>
            </a:rPr>
            <a:t>３７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）と増加している。この背景には歳出決算総額の増加もあるが、令和２年度の国勢調査における人口が前回の平成２７年度と比較して５７１名減（△７．５</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）となったことも影響している。</a:t>
          </a:r>
          <a:r>
            <a:rPr kumimoji="1" lang="ja-JP" altLang="en-US" sz="1100">
              <a:solidFill>
                <a:schemeClr val="dk1"/>
              </a:solidFill>
              <a:effectLst/>
              <a:latin typeface="+mn-lt"/>
              <a:ea typeface="+mn-ea"/>
              <a:cs typeface="+mn-cs"/>
            </a:rPr>
            <a:t>令和５年度はごみ焼却施設完成により歳出増となった為、住民一人当たり１，５１８，１０６円と令和６年度よりも増であったが、</a:t>
          </a:r>
          <a:r>
            <a:rPr kumimoji="1" lang="ja-JP" altLang="ja-JP" sz="1100">
              <a:solidFill>
                <a:schemeClr val="dk1"/>
              </a:solidFill>
              <a:effectLst/>
              <a:latin typeface="+mn-lt"/>
              <a:ea typeface="+mn-ea"/>
              <a:cs typeface="+mn-cs"/>
            </a:rPr>
            <a:t>令和４年度</a:t>
          </a:r>
          <a:r>
            <a:rPr kumimoji="1" lang="ja-JP" altLang="en-US" sz="1100">
              <a:solidFill>
                <a:schemeClr val="dk1"/>
              </a:solidFill>
              <a:effectLst/>
              <a:latin typeface="+mn-lt"/>
              <a:ea typeface="+mn-ea"/>
              <a:cs typeface="+mn-cs"/>
            </a:rPr>
            <a:t>と比較すると、</a:t>
          </a:r>
          <a:r>
            <a:rPr kumimoji="1" lang="ja-JP" altLang="ja-JP" sz="1100">
              <a:solidFill>
                <a:schemeClr val="dk1"/>
              </a:solidFill>
              <a:effectLst/>
              <a:latin typeface="+mn-lt"/>
              <a:ea typeface="+mn-ea"/>
              <a:cs typeface="+mn-cs"/>
            </a:rPr>
            <a:t>住民一人当たり１，２７５，３８５円となっており、住民一人当たり</a:t>
          </a:r>
          <a:r>
            <a:rPr kumimoji="1" lang="ja-JP" altLang="en-US" sz="1100">
              <a:solidFill>
                <a:schemeClr val="dk1"/>
              </a:solidFill>
              <a:effectLst/>
              <a:latin typeface="+mn-lt"/>
              <a:ea typeface="+mn-ea"/>
              <a:cs typeface="+mn-cs"/>
            </a:rPr>
            <a:t>８６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５１５</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７８％</a:t>
          </a:r>
          <a:r>
            <a:rPr kumimoji="1" lang="ja-JP" altLang="ja-JP" sz="1100">
              <a:solidFill>
                <a:schemeClr val="dk1"/>
              </a:solidFill>
              <a:effectLst/>
              <a:latin typeface="+mn-lt"/>
              <a:ea typeface="+mn-ea"/>
              <a:cs typeface="+mn-cs"/>
            </a:rPr>
            <a:t>）増加している。</a:t>
          </a:r>
          <a:r>
            <a:rPr kumimoji="1" lang="ja-JP" altLang="en-US" sz="1100">
              <a:solidFill>
                <a:schemeClr val="dk1"/>
              </a:solidFill>
              <a:effectLst/>
              <a:latin typeface="+mn-lt"/>
              <a:ea typeface="+mn-ea"/>
              <a:cs typeface="+mn-cs"/>
            </a:rPr>
            <a:t>ごみ焼却施設の完成に伴う歳出の一時的増加や農業協同組合への出捐金などによる投資及び出資金の一時的な増により、令和６年度は減少しているものも多いが、普通建設事業や物件費等で高い水準を推移していること、最低賃金改定による会計年度任用職員の報酬（人件費）の増や病院事業会計への人件費相当分の繰出金の増額などが主な要因であ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なお</a:t>
          </a:r>
          <a:r>
            <a:rPr kumimoji="1" lang="ja-JP" altLang="ja-JP" sz="1100">
              <a:solidFill>
                <a:schemeClr val="dk1"/>
              </a:solidFill>
              <a:effectLst/>
              <a:latin typeface="+mn-lt"/>
              <a:ea typeface="+mn-ea"/>
              <a:cs typeface="+mn-cs"/>
            </a:rPr>
            <a:t>、人件費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高い水準で推移し続けているが、各所に設置している保育所の直営や消防業務及び空港消防の受託事業により職員が多いことが要因となっている。どれも必要な行政サービスであるものの、人材確保のために昇給制度の見直しなどを行うなどより高い水準となる可能性があるため、適正な町政を維持していく為に機構改革や施設の統廃合などを検討し、人件費の抑制を図っ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6,838
6,709
72.24
9,569,930
9,312,675
189,340
3,933,580
5,993,632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11.1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114808</xdr:rowOff>
    </xdr:from>
    <xdr:to>
      <xdr:col>24</xdr:col>
      <xdr:colOff>62865</xdr:colOff>
      <xdr:row>39</xdr:row>
      <xdr:rowOff>102489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9758"/>
          <a:ext cx="1270" cy="1359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106316</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92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102489</xdr:rowOff>
    </xdr:from>
    <xdr:to>
      <xdr:col>24</xdr:col>
      <xdr:colOff>152400</xdr:colOff>
      <xdr:row>39</xdr:row>
      <xdr:rowOff>102489</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89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61485</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4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16,246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114808</xdr:rowOff>
    </xdr:from>
    <xdr:to>
      <xdr:col>24</xdr:col>
      <xdr:colOff>152400</xdr:colOff>
      <xdr:row>31</xdr:row>
      <xdr:rowOff>114808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9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121285</xdr:rowOff>
    </xdr:from>
    <xdr:to>
      <xdr:col>24</xdr:col>
      <xdr:colOff>63500</xdr:colOff>
      <xdr:row>36</xdr:row>
      <xdr:rowOff>2794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22035"/>
          <a:ext cx="838200" cy="5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168927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69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19050</xdr:rowOff>
    </xdr:from>
    <xdr:to>
      <xdr:col>24</xdr:col>
      <xdr:colOff>114300</xdr:colOff>
      <xdr:row>36</xdr:row>
      <xdr:rowOff>120650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48260</xdr:rowOff>
    </xdr:from>
    <xdr:to>
      <xdr:col>19</xdr:col>
      <xdr:colOff>177800</xdr:colOff>
      <xdr:row>36</xdr:row>
      <xdr:rowOff>2794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049010"/>
          <a:ext cx="889000" cy="12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57912</xdr:rowOff>
    </xdr:from>
    <xdr:to>
      <xdr:col>20</xdr:col>
      <xdr:colOff>38100</xdr:colOff>
      <xdr:row>36</xdr:row>
      <xdr:rowOff>159512</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150639</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22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15621</xdr:rowOff>
    </xdr:from>
    <xdr:to>
      <xdr:col>15</xdr:col>
      <xdr:colOff>50800</xdr:colOff>
      <xdr:row>35</xdr:row>
      <xdr:rowOff>48260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6371"/>
          <a:ext cx="889000" cy="32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84074</xdr:rowOff>
    </xdr:from>
    <xdr:to>
      <xdr:col>15</xdr:col>
      <xdr:colOff>101600</xdr:colOff>
      <xdr:row>37</xdr:row>
      <xdr:rowOff>14224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56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5351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49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160782</xdr:rowOff>
    </xdr:from>
    <xdr:to>
      <xdr:col>10</xdr:col>
      <xdr:colOff>114300</xdr:colOff>
      <xdr:row>35</xdr:row>
      <xdr:rowOff>15621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90082"/>
          <a:ext cx="889000" cy="26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79756</xdr:rowOff>
    </xdr:from>
    <xdr:to>
      <xdr:col>10</xdr:col>
      <xdr:colOff>165100</xdr:colOff>
      <xdr:row>37</xdr:row>
      <xdr:rowOff>9906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1033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44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87630</xdr:rowOff>
    </xdr:from>
    <xdr:to>
      <xdr:col>6</xdr:col>
      <xdr:colOff>38100</xdr:colOff>
      <xdr:row>37</xdr:row>
      <xdr:rowOff>17780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8907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52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70485</xdr:rowOff>
    </xdr:from>
    <xdr:to>
      <xdr:col>24</xdr:col>
      <xdr:colOff>114300</xdr:colOff>
      <xdr:row>36</xdr:row>
      <xdr:rowOff>635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93362</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2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123444</xdr:rowOff>
    </xdr:from>
    <xdr:to>
      <xdr:col>20</xdr:col>
      <xdr:colOff>38100</xdr:colOff>
      <xdr:row>36</xdr:row>
      <xdr:rowOff>53594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70121</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589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168910</xdr:rowOff>
    </xdr:from>
    <xdr:to>
      <xdr:col>15</xdr:col>
      <xdr:colOff>101600</xdr:colOff>
      <xdr:row>35</xdr:row>
      <xdr:rowOff>99060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115587</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577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136271</xdr:rowOff>
    </xdr:from>
    <xdr:to>
      <xdr:col>10</xdr:col>
      <xdr:colOff>165100</xdr:colOff>
      <xdr:row>35</xdr:row>
      <xdr:rowOff>66421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82948</xdr:rowOff>
    </xdr:from>
    <xdr:ext cx="534377"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52111" y="574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109982</xdr:rowOff>
    </xdr:from>
    <xdr:to>
      <xdr:col>6</xdr:col>
      <xdr:colOff>38100</xdr:colOff>
      <xdr:row>35</xdr:row>
      <xdr:rowOff>40132</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56659</xdr:rowOff>
    </xdr:from>
    <xdr:ext cx="534377"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63111" y="571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55945</xdr:rowOff>
    </xdr:from>
    <xdr:to>
      <xdr:col>24</xdr:col>
      <xdr:colOff>62865</xdr:colOff>
      <xdr:row>58</xdr:row>
      <xdr:rowOff>105911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28445"/>
          <a:ext cx="1270" cy="1421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109738</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105911</xdr:rowOff>
    </xdr:from>
    <xdr:to>
      <xdr:col>24</xdr:col>
      <xdr:colOff>152400</xdr:colOff>
      <xdr:row>58</xdr:row>
      <xdr:rowOff>105911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0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2622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036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1,205,949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55945</xdr:rowOff>
    </xdr:from>
    <xdr:to>
      <xdr:col>24</xdr:col>
      <xdr:colOff>152400</xdr:colOff>
      <xdr:row>50</xdr:row>
      <xdr:rowOff>55945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28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151833</xdr:rowOff>
    </xdr:from>
    <xdr:to>
      <xdr:col>24</xdr:col>
      <xdr:colOff>63500</xdr:colOff>
      <xdr:row>58</xdr:row>
      <xdr:rowOff>12752</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24483"/>
          <a:ext cx="838200" cy="3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66147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73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43270</xdr:rowOff>
    </xdr:from>
    <xdr:to>
      <xdr:col>24</xdr:col>
      <xdr:colOff>114300</xdr:colOff>
      <xdr:row>57</xdr:row>
      <xdr:rowOff>144870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12752</xdr:rowOff>
    </xdr:from>
    <xdr:to>
      <xdr:col>19</xdr:col>
      <xdr:colOff>177800</xdr:colOff>
      <xdr:row>58</xdr:row>
      <xdr:rowOff>28585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56852"/>
          <a:ext cx="889000" cy="1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43135</xdr:rowOff>
    </xdr:from>
    <xdr:to>
      <xdr:col>20</xdr:col>
      <xdr:colOff>38100</xdr:colOff>
      <xdr:row>57</xdr:row>
      <xdr:rowOff>144735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15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161262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591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63096</xdr:rowOff>
    </xdr:from>
    <xdr:to>
      <xdr:col>15</xdr:col>
      <xdr:colOff>50800</xdr:colOff>
      <xdr:row>58</xdr:row>
      <xdr:rowOff>28585</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35746"/>
          <a:ext cx="889000" cy="136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32032</xdr:rowOff>
    </xdr:from>
    <xdr:to>
      <xdr:col>15</xdr:col>
      <xdr:colOff>101600</xdr:colOff>
      <xdr:row>57</xdr:row>
      <xdr:rowOff>133632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04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150159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7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68980</xdr:rowOff>
    </xdr:from>
    <xdr:to>
      <xdr:col>10</xdr:col>
      <xdr:colOff>114300</xdr:colOff>
      <xdr:row>57</xdr:row>
      <xdr:rowOff>63096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670180"/>
          <a:ext cx="889000" cy="16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53999</xdr:rowOff>
    </xdr:from>
    <xdr:to>
      <xdr:col>10</xdr:col>
      <xdr:colOff>165100</xdr:colOff>
      <xdr:row>57</xdr:row>
      <xdr:rowOff>155599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26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146726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19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143100</xdr:rowOff>
    </xdr:from>
    <xdr:to>
      <xdr:col>6</xdr:col>
      <xdr:colOff>38100</xdr:colOff>
      <xdr:row>57</xdr:row>
      <xdr:rowOff>73250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74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64377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837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101033</xdr:rowOff>
    </xdr:from>
    <xdr:to>
      <xdr:col>24</xdr:col>
      <xdr:colOff>114300</xdr:colOff>
      <xdr:row>58</xdr:row>
      <xdr:rowOff>31183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21698</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94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133402</xdr:rowOff>
    </xdr:from>
    <xdr:to>
      <xdr:col>20</xdr:col>
      <xdr:colOff>38100</xdr:colOff>
      <xdr:row>58</xdr:row>
      <xdr:rowOff>63552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06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54679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99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149235</xdr:rowOff>
    </xdr:from>
    <xdr:to>
      <xdr:col>15</xdr:col>
      <xdr:colOff>101600</xdr:colOff>
      <xdr:row>58</xdr:row>
      <xdr:rowOff>79385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70512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10014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12296</xdr:rowOff>
    </xdr:from>
    <xdr:to>
      <xdr:col>10</xdr:col>
      <xdr:colOff>165100</xdr:colOff>
      <xdr:row>57</xdr:row>
      <xdr:rowOff>113896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84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130423</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60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18180</xdr:rowOff>
    </xdr:from>
    <xdr:to>
      <xdr:col>6</xdr:col>
      <xdr:colOff>38100</xdr:colOff>
      <xdr:row>56</xdr:row>
      <xdr:rowOff>119780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136307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83469</xdr:rowOff>
    </xdr:from>
    <xdr:to>
      <xdr:col>24</xdr:col>
      <xdr:colOff>62865</xdr:colOff>
      <xdr:row>78</xdr:row>
      <xdr:rowOff>40077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084969"/>
          <a:ext cx="1270" cy="132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43904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7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40077</xdr:rowOff>
    </xdr:from>
    <xdr:to>
      <xdr:col>24</xdr:col>
      <xdr:colOff>152400</xdr:colOff>
      <xdr:row>78</xdr:row>
      <xdr:rowOff>40077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30146</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860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83469</xdr:rowOff>
    </xdr:from>
    <xdr:to>
      <xdr:col>24</xdr:col>
      <xdr:colOff>152400</xdr:colOff>
      <xdr:row>70</xdr:row>
      <xdr:rowOff>83469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084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122323</xdr:rowOff>
    </xdr:from>
    <xdr:to>
      <xdr:col>24</xdr:col>
      <xdr:colOff>63500</xdr:colOff>
      <xdr:row>76</xdr:row>
      <xdr:rowOff>132812</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3152523"/>
          <a:ext cx="838200" cy="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72797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315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49919</xdr:rowOff>
    </xdr:from>
    <xdr:to>
      <xdr:col>24</xdr:col>
      <xdr:colOff>114300</xdr:colOff>
      <xdr:row>76</xdr:row>
      <xdr:rowOff>151519</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8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122323</xdr:rowOff>
    </xdr:from>
    <xdr:to>
      <xdr:col>19</xdr:col>
      <xdr:colOff>177800</xdr:colOff>
      <xdr:row>77</xdr:row>
      <xdr:rowOff>11881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152523"/>
          <a:ext cx="889000" cy="6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95999</xdr:rowOff>
    </xdr:from>
    <xdr:to>
      <xdr:col>20</xdr:col>
      <xdr:colOff>38100</xdr:colOff>
      <xdr:row>77</xdr:row>
      <xdr:rowOff>26149</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17276</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218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16683</xdr:rowOff>
    </xdr:from>
    <xdr:to>
      <xdr:col>15</xdr:col>
      <xdr:colOff>50800</xdr:colOff>
      <xdr:row>77</xdr:row>
      <xdr:rowOff>11881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46883"/>
          <a:ext cx="889000" cy="166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148107</xdr:rowOff>
    </xdr:from>
    <xdr:to>
      <xdr:col>15</xdr:col>
      <xdr:colOff>101600</xdr:colOff>
      <xdr:row>77</xdr:row>
      <xdr:rowOff>78257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69384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16683</xdr:rowOff>
    </xdr:from>
    <xdr:to>
      <xdr:col>10</xdr:col>
      <xdr:colOff>114300</xdr:colOff>
      <xdr:row>76</xdr:row>
      <xdr:rowOff>142447</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46883"/>
          <a:ext cx="889000" cy="12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114934</xdr:rowOff>
    </xdr:from>
    <xdr:to>
      <xdr:col>10</xdr:col>
      <xdr:colOff>165100</xdr:colOff>
      <xdr:row>77</xdr:row>
      <xdr:rowOff>45084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36211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55194</xdr:rowOff>
    </xdr:from>
    <xdr:to>
      <xdr:col>6</xdr:col>
      <xdr:colOff>38100</xdr:colOff>
      <xdr:row>77</xdr:row>
      <xdr:rowOff>156794</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147921</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82012</xdr:rowOff>
    </xdr:from>
    <xdr:to>
      <xdr:col>24</xdr:col>
      <xdr:colOff>114300</xdr:colOff>
      <xdr:row>77</xdr:row>
      <xdr:rowOff>12162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60439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0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71523</xdr:rowOff>
    </xdr:from>
    <xdr:to>
      <xdr:col>20</xdr:col>
      <xdr:colOff>38100</xdr:colOff>
      <xdr:row>77</xdr:row>
      <xdr:rowOff>1673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0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18200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876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132531</xdr:rowOff>
    </xdr:from>
    <xdr:to>
      <xdr:col>15</xdr:col>
      <xdr:colOff>101600</xdr:colOff>
      <xdr:row>77</xdr:row>
      <xdr:rowOff>62681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79209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937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137333</xdr:rowOff>
    </xdr:from>
    <xdr:to>
      <xdr:col>10</xdr:col>
      <xdr:colOff>165100</xdr:colOff>
      <xdr:row>76</xdr:row>
      <xdr:rowOff>67483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9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84010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1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91647</xdr:rowOff>
    </xdr:from>
    <xdr:to>
      <xdr:col>6</xdr:col>
      <xdr:colOff>38100</xdr:colOff>
      <xdr:row>77</xdr:row>
      <xdr:rowOff>21797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2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38324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7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142073</xdr:rowOff>
    </xdr:from>
    <xdr:to>
      <xdr:col>24</xdr:col>
      <xdr:colOff>62865</xdr:colOff>
      <xdr:row>98</xdr:row>
      <xdr:rowOff>126842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44023"/>
          <a:ext cx="1270" cy="11849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130669</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2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126842</xdr:rowOff>
    </xdr:from>
    <xdr:to>
      <xdr:col>24</xdr:col>
      <xdr:colOff>152400</xdr:colOff>
      <xdr:row>98</xdr:row>
      <xdr:rowOff>126842</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8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88750</xdr:rowOff>
    </xdr:from>
    <xdr:ext cx="690189"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19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2,619,809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142073</xdr:rowOff>
    </xdr:from>
    <xdr:to>
      <xdr:col>24</xdr:col>
      <xdr:colOff>152400</xdr:colOff>
      <xdr:row>91</xdr:row>
      <xdr:rowOff>142073</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44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69115</xdr:rowOff>
    </xdr:from>
    <xdr:to>
      <xdr:col>24</xdr:col>
      <xdr:colOff>63500</xdr:colOff>
      <xdr:row>98</xdr:row>
      <xdr:rowOff>28922</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699765"/>
          <a:ext cx="838200" cy="13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286</xdr:rowOff>
    </xdr:from>
    <xdr:ext cx="599010"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8023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21859</xdr:rowOff>
    </xdr:from>
    <xdr:to>
      <xdr:col>24</xdr:col>
      <xdr:colOff>114300</xdr:colOff>
      <xdr:row>98</xdr:row>
      <xdr:rowOff>123459</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823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69115</xdr:rowOff>
    </xdr:from>
    <xdr:to>
      <xdr:col>19</xdr:col>
      <xdr:colOff>177800</xdr:colOff>
      <xdr:row>97</xdr:row>
      <xdr:rowOff>158018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699765"/>
          <a:ext cx="889000" cy="8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35220</xdr:rowOff>
    </xdr:from>
    <xdr:to>
      <xdr:col>20</xdr:col>
      <xdr:colOff>38100</xdr:colOff>
      <xdr:row>98</xdr:row>
      <xdr:rowOff>136820</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127947</xdr:rowOff>
    </xdr:from>
    <xdr:ext cx="599010"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497795" y="16930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158018</xdr:rowOff>
    </xdr:from>
    <xdr:to>
      <xdr:col>15</xdr:col>
      <xdr:colOff>50800</xdr:colOff>
      <xdr:row>98</xdr:row>
      <xdr:rowOff>56562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88668"/>
          <a:ext cx="889000" cy="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46030</xdr:rowOff>
    </xdr:from>
    <xdr:to>
      <xdr:col>15</xdr:col>
      <xdr:colOff>101600</xdr:colOff>
      <xdr:row>98</xdr:row>
      <xdr:rowOff>147630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138757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24155</xdr:rowOff>
    </xdr:from>
    <xdr:to>
      <xdr:col>10</xdr:col>
      <xdr:colOff>114300</xdr:colOff>
      <xdr:row>98</xdr:row>
      <xdr:rowOff>56562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826255"/>
          <a:ext cx="889000" cy="3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49363</xdr:rowOff>
    </xdr:from>
    <xdr:to>
      <xdr:col>10</xdr:col>
      <xdr:colOff>165100</xdr:colOff>
      <xdr:row>98</xdr:row>
      <xdr:rowOff>150963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142090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53803</xdr:rowOff>
    </xdr:from>
    <xdr:to>
      <xdr:col>6</xdr:col>
      <xdr:colOff>38100</xdr:colOff>
      <xdr:row>98</xdr:row>
      <xdr:rowOff>155403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146530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149572</xdr:rowOff>
    </xdr:from>
    <xdr:to>
      <xdr:col>24</xdr:col>
      <xdr:colOff>114300</xdr:colOff>
      <xdr:row>98</xdr:row>
      <xdr:rowOff>79722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780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108949</xdr:rowOff>
    </xdr:from>
    <xdr:ext cx="599010"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56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18315</xdr:rowOff>
    </xdr:from>
    <xdr:to>
      <xdr:col>20</xdr:col>
      <xdr:colOff>38100</xdr:colOff>
      <xdr:row>97</xdr:row>
      <xdr:rowOff>119915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64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136442</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6424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107218</xdr:rowOff>
    </xdr:from>
    <xdr:to>
      <xdr:col>15</xdr:col>
      <xdr:colOff>101600</xdr:colOff>
      <xdr:row>98</xdr:row>
      <xdr:rowOff>37368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53895</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651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5762</xdr:rowOff>
    </xdr:from>
    <xdr:to>
      <xdr:col>10</xdr:col>
      <xdr:colOff>165100</xdr:colOff>
      <xdr:row>98</xdr:row>
      <xdr:rowOff>107362</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07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123889</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19795" y="1658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144805</xdr:rowOff>
    </xdr:from>
    <xdr:to>
      <xdr:col>6</xdr:col>
      <xdr:colOff>38100</xdr:colOff>
      <xdr:row>98</xdr:row>
      <xdr:rowOff>74955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7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91482</xdr:rowOff>
    </xdr:from>
    <xdr:ext cx="59901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30795" y="16550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54627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76149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91099"/>
          <a:ext cx="1270" cy="12637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149567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646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22826</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66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27,640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76149</xdr:rowOff>
    </xdr:from>
    <xdr:to>
      <xdr:col>55</xdr:col>
      <xdr:colOff>88900</xdr:colOff>
      <xdr:row>31</xdr:row>
      <xdr:rowOff>76149</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91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76149</xdr:rowOff>
    </xdr:from>
    <xdr:to>
      <xdr:col>55</xdr:col>
      <xdr:colOff>0</xdr:colOff>
      <xdr:row>32</xdr:row>
      <xdr:rowOff>155153</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5391099"/>
          <a:ext cx="838200" cy="25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22567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3766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44140</xdr:rowOff>
    </xdr:from>
    <xdr:to>
      <xdr:col>55</xdr:col>
      <xdr:colOff>50800</xdr:colOff>
      <xdr:row>38</xdr:row>
      <xdr:rowOff>145740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55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85979</xdr:rowOff>
    </xdr:from>
    <xdr:to>
      <xdr:col>50</xdr:col>
      <xdr:colOff>114300</xdr:colOff>
      <xdr:row>32</xdr:row>
      <xdr:rowOff>155153</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5400929"/>
          <a:ext cx="889000" cy="240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47615</xdr:rowOff>
    </xdr:from>
    <xdr:to>
      <xdr:col>50</xdr:col>
      <xdr:colOff>165100</xdr:colOff>
      <xdr:row>38</xdr:row>
      <xdr:rowOff>149215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56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140342</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655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85979</xdr:rowOff>
    </xdr:from>
    <xdr:to>
      <xdr:col>45</xdr:col>
      <xdr:colOff>177800</xdr:colOff>
      <xdr:row>34</xdr:row>
      <xdr:rowOff>103992</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5400929"/>
          <a:ext cx="889000" cy="53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42723</xdr:rowOff>
    </xdr:from>
    <xdr:to>
      <xdr:col>46</xdr:col>
      <xdr:colOff>38100</xdr:colOff>
      <xdr:row>38</xdr:row>
      <xdr:rowOff>144323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5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135450</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650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36876</xdr:rowOff>
    </xdr:from>
    <xdr:to>
      <xdr:col>41</xdr:col>
      <xdr:colOff>50800</xdr:colOff>
      <xdr:row>34</xdr:row>
      <xdr:rowOff>103992</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5866176"/>
          <a:ext cx="889000" cy="67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50998</xdr:rowOff>
    </xdr:from>
    <xdr:to>
      <xdr:col>41</xdr:col>
      <xdr:colOff>101600</xdr:colOff>
      <xdr:row>38</xdr:row>
      <xdr:rowOff>152598</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566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143725</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658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41534</xdr:rowOff>
    </xdr:from>
    <xdr:to>
      <xdr:col>36</xdr:col>
      <xdr:colOff>165100</xdr:colOff>
      <xdr:row>38</xdr:row>
      <xdr:rowOff>143134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55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134261</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649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25349</xdr:rowOff>
    </xdr:from>
    <xdr:to>
      <xdr:col>55</xdr:col>
      <xdr:colOff>50800</xdr:colOff>
      <xdr:row>31</xdr:row>
      <xdr:rowOff>126949</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534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149826</xdr:rowOff>
    </xdr:from>
    <xdr:ext cx="534377"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529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32</xdr:row>
      <xdr:rowOff>104353</xdr:rowOff>
    </xdr:from>
    <xdr:to>
      <xdr:col>50</xdr:col>
      <xdr:colOff>165100</xdr:colOff>
      <xdr:row>33</xdr:row>
      <xdr:rowOff>34503</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559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31</xdr:row>
      <xdr:rowOff>51030</xdr:rowOff>
    </xdr:from>
    <xdr:ext cx="534377"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372111" y="536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35179</xdr:rowOff>
    </xdr:from>
    <xdr:to>
      <xdr:col>46</xdr:col>
      <xdr:colOff>38100</xdr:colOff>
      <xdr:row>31</xdr:row>
      <xdr:rowOff>136779</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535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153306</xdr:rowOff>
    </xdr:from>
    <xdr:ext cx="534377"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483111" y="512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53192</xdr:rowOff>
    </xdr:from>
    <xdr:to>
      <xdr:col>41</xdr:col>
      <xdr:colOff>101600</xdr:colOff>
      <xdr:row>34</xdr:row>
      <xdr:rowOff>154792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5882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171319</xdr:rowOff>
    </xdr:from>
    <xdr:ext cx="534377"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594111" y="565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157526</xdr:rowOff>
    </xdr:from>
    <xdr:to>
      <xdr:col>36</xdr:col>
      <xdr:colOff>165100</xdr:colOff>
      <xdr:row>34</xdr:row>
      <xdr:rowOff>87676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81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104203</xdr:rowOff>
    </xdr:from>
    <xdr:ext cx="534377"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05111" y="5590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141178</xdr:rowOff>
    </xdr:from>
    <xdr:to>
      <xdr:col>54</xdr:col>
      <xdr:colOff>189865</xdr:colOff>
      <xdr:row>59</xdr:row>
      <xdr:rowOff>36757</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885128"/>
          <a:ext cx="1270" cy="1267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40584</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6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36757</xdr:rowOff>
    </xdr:from>
    <xdr:to>
      <xdr:col>55</xdr:col>
      <xdr:colOff>88900</xdr:colOff>
      <xdr:row>59</xdr:row>
      <xdr:rowOff>36757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52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87855</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660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334,612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141178</xdr:rowOff>
    </xdr:from>
    <xdr:to>
      <xdr:col>55</xdr:col>
      <xdr:colOff>88900</xdr:colOff>
      <xdr:row>51</xdr:row>
      <xdr:rowOff>141178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88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72088</xdr:rowOff>
    </xdr:from>
    <xdr:to>
      <xdr:col>55</xdr:col>
      <xdr:colOff>0</xdr:colOff>
      <xdr:row>57</xdr:row>
      <xdr:rowOff>35699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9673288"/>
          <a:ext cx="838200" cy="13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108319</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80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129892</xdr:rowOff>
    </xdr:from>
    <xdr:to>
      <xdr:col>55</xdr:col>
      <xdr:colOff>50800</xdr:colOff>
      <xdr:row>58</xdr:row>
      <xdr:rowOff>60042</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02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72088</xdr:rowOff>
    </xdr:from>
    <xdr:to>
      <xdr:col>50</xdr:col>
      <xdr:colOff>114300</xdr:colOff>
      <xdr:row>57</xdr:row>
      <xdr:rowOff>62529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673288"/>
          <a:ext cx="889000" cy="16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139885</xdr:rowOff>
    </xdr:from>
    <xdr:to>
      <xdr:col>50</xdr:col>
      <xdr:colOff>165100</xdr:colOff>
      <xdr:row>58</xdr:row>
      <xdr:rowOff>70035</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61162</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10005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62529</xdr:rowOff>
    </xdr:from>
    <xdr:to>
      <xdr:col>45</xdr:col>
      <xdr:colOff>177800</xdr:colOff>
      <xdr:row>57</xdr:row>
      <xdr:rowOff>79327</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835179"/>
          <a:ext cx="889000" cy="16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155026</xdr:rowOff>
    </xdr:from>
    <xdr:to>
      <xdr:col>46</xdr:col>
      <xdr:colOff>38100</xdr:colOff>
      <xdr:row>58</xdr:row>
      <xdr:rowOff>85176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27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76303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1002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79327</xdr:rowOff>
    </xdr:from>
    <xdr:to>
      <xdr:col>41</xdr:col>
      <xdr:colOff>50800</xdr:colOff>
      <xdr:row>57</xdr:row>
      <xdr:rowOff>82725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851977"/>
          <a:ext cx="889000" cy="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143189</xdr:rowOff>
    </xdr:from>
    <xdr:to>
      <xdr:col>41</xdr:col>
      <xdr:colOff>101600</xdr:colOff>
      <xdr:row>58</xdr:row>
      <xdr:rowOff>73339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915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64466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10008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166453</xdr:rowOff>
    </xdr:from>
    <xdr:to>
      <xdr:col>36</xdr:col>
      <xdr:colOff>165100</xdr:colOff>
      <xdr:row>58</xdr:row>
      <xdr:rowOff>96603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39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87730</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10031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156349</xdr:rowOff>
    </xdr:from>
    <xdr:to>
      <xdr:col>55</xdr:col>
      <xdr:colOff>50800</xdr:colOff>
      <xdr:row>57</xdr:row>
      <xdr:rowOff>86499</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757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7776</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60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21288</xdr:rowOff>
    </xdr:from>
    <xdr:to>
      <xdr:col>50</xdr:col>
      <xdr:colOff>165100</xdr:colOff>
      <xdr:row>56</xdr:row>
      <xdr:rowOff>122888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2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139415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39795" y="9397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11729</xdr:rowOff>
    </xdr:from>
    <xdr:to>
      <xdr:col>46</xdr:col>
      <xdr:colOff>38100</xdr:colOff>
      <xdr:row>57</xdr:row>
      <xdr:rowOff>113329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8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129856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559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28527</xdr:rowOff>
    </xdr:from>
    <xdr:to>
      <xdr:col>41</xdr:col>
      <xdr:colOff>101600</xdr:colOff>
      <xdr:row>57</xdr:row>
      <xdr:rowOff>130127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80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146654</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57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31925</xdr:rowOff>
    </xdr:from>
    <xdr:to>
      <xdr:col>36</xdr:col>
      <xdr:colOff>165100</xdr:colOff>
      <xdr:row>57</xdr:row>
      <xdr:rowOff>133525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0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150052</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7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18648</xdr:rowOff>
    </xdr:from>
    <xdr:to>
      <xdr:col>54</xdr:col>
      <xdr:colOff>189865</xdr:colOff>
      <xdr:row>79</xdr:row>
      <xdr:rowOff>40571</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020148"/>
          <a:ext cx="1270" cy="1564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44398</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40571</xdr:rowOff>
    </xdr:from>
    <xdr:to>
      <xdr:col>55</xdr:col>
      <xdr:colOff>88900</xdr:colOff>
      <xdr:row>79</xdr:row>
      <xdr:rowOff>40571</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136775</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79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411,772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18648</xdr:rowOff>
    </xdr:from>
    <xdr:to>
      <xdr:col>55</xdr:col>
      <xdr:colOff>88900</xdr:colOff>
      <xdr:row>70</xdr:row>
      <xdr:rowOff>18648</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02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99444</xdr:rowOff>
    </xdr:from>
    <xdr:to>
      <xdr:col>55</xdr:col>
      <xdr:colOff>0</xdr:colOff>
      <xdr:row>78</xdr:row>
      <xdr:rowOff>102377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72544"/>
          <a:ext cx="838200" cy="2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12572</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142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161145</xdr:rowOff>
    </xdr:from>
    <xdr:to>
      <xdr:col>55</xdr:col>
      <xdr:colOff>50800</xdr:colOff>
      <xdr:row>78</xdr:row>
      <xdr:rowOff>91295</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6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51437</xdr:rowOff>
    </xdr:from>
    <xdr:to>
      <xdr:col>50</xdr:col>
      <xdr:colOff>114300</xdr:colOff>
      <xdr:row>78</xdr:row>
      <xdr:rowOff>102377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424537"/>
          <a:ext cx="889000" cy="50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1160</xdr:rowOff>
    </xdr:from>
    <xdr:to>
      <xdr:col>50</xdr:col>
      <xdr:colOff>165100</xdr:colOff>
      <xdr:row>78</xdr:row>
      <xdr:rowOff>102760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119287</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49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51437</xdr:rowOff>
    </xdr:from>
    <xdr:to>
      <xdr:col>45</xdr:col>
      <xdr:colOff>177800</xdr:colOff>
      <xdr:row>78</xdr:row>
      <xdr:rowOff>127318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24537"/>
          <a:ext cx="889000" cy="7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162235</xdr:rowOff>
    </xdr:from>
    <xdr:to>
      <xdr:col>46</xdr:col>
      <xdr:colOff>38100</xdr:colOff>
      <xdr:row>78</xdr:row>
      <xdr:rowOff>92385</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108912</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96072</xdr:rowOff>
    </xdr:from>
    <xdr:to>
      <xdr:col>41</xdr:col>
      <xdr:colOff>50800</xdr:colOff>
      <xdr:row>78</xdr:row>
      <xdr:rowOff>127318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69172"/>
          <a:ext cx="889000" cy="3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10959</xdr:rowOff>
    </xdr:from>
    <xdr:to>
      <xdr:col>41</xdr:col>
      <xdr:colOff>101600</xdr:colOff>
      <xdr:row>78</xdr:row>
      <xdr:rowOff>112559</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129086</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14101</xdr:rowOff>
    </xdr:from>
    <xdr:to>
      <xdr:col>36</xdr:col>
      <xdr:colOff>165100</xdr:colOff>
      <xdr:row>78</xdr:row>
      <xdr:rowOff>115701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132228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48644</xdr:rowOff>
    </xdr:from>
    <xdr:to>
      <xdr:col>55</xdr:col>
      <xdr:colOff>50800</xdr:colOff>
      <xdr:row>78</xdr:row>
      <xdr:rowOff>150244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2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139573</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4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51577</xdr:rowOff>
    </xdr:from>
    <xdr:to>
      <xdr:col>50</xdr:col>
      <xdr:colOff>165100</xdr:colOff>
      <xdr:row>78</xdr:row>
      <xdr:rowOff>153177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24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144304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17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637</xdr:rowOff>
    </xdr:from>
    <xdr:to>
      <xdr:col>46</xdr:col>
      <xdr:colOff>38100</xdr:colOff>
      <xdr:row>78</xdr:row>
      <xdr:rowOff>102237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373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93364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46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76518</xdr:rowOff>
    </xdr:from>
    <xdr:to>
      <xdr:col>41</xdr:col>
      <xdr:colOff>101600</xdr:colOff>
      <xdr:row>79</xdr:row>
      <xdr:rowOff>6668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169245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4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45272</xdr:rowOff>
    </xdr:from>
    <xdr:to>
      <xdr:col>36</xdr:col>
      <xdr:colOff>165100</xdr:colOff>
      <xdr:row>78</xdr:row>
      <xdr:rowOff>146872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1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137999</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11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20110</xdr:rowOff>
    </xdr:from>
    <xdr:to>
      <xdr:col>54</xdr:col>
      <xdr:colOff>189865</xdr:colOff>
      <xdr:row>98</xdr:row>
      <xdr:rowOff>36413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2060"/>
          <a:ext cx="1270" cy="1216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40240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36413</xdr:rowOff>
    </xdr:from>
    <xdr:to>
      <xdr:col>55</xdr:col>
      <xdr:colOff>88900</xdr:colOff>
      <xdr:row>98</xdr:row>
      <xdr:rowOff>36413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38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138237</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97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288,657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20110</xdr:rowOff>
    </xdr:from>
    <xdr:to>
      <xdr:col>55</xdr:col>
      <xdr:colOff>88900</xdr:colOff>
      <xdr:row>91</xdr:row>
      <xdr:rowOff>20110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2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72999</xdr:rowOff>
    </xdr:from>
    <xdr:to>
      <xdr:col>55</xdr:col>
      <xdr:colOff>0</xdr:colOff>
      <xdr:row>95</xdr:row>
      <xdr:rowOff>170100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360749"/>
          <a:ext cx="838200" cy="97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149262</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437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170835</xdr:rowOff>
    </xdr:from>
    <xdr:to>
      <xdr:col>55</xdr:col>
      <xdr:colOff>50800</xdr:colOff>
      <xdr:row>96</xdr:row>
      <xdr:rowOff>100985</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140793</xdr:rowOff>
    </xdr:from>
    <xdr:to>
      <xdr:col>50</xdr:col>
      <xdr:colOff>114300</xdr:colOff>
      <xdr:row>95</xdr:row>
      <xdr:rowOff>170100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8750300" y="16428543"/>
          <a:ext cx="889000" cy="29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31398</xdr:rowOff>
    </xdr:from>
    <xdr:to>
      <xdr:col>50</xdr:col>
      <xdr:colOff>165100</xdr:colOff>
      <xdr:row>96</xdr:row>
      <xdr:rowOff>132998</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124125</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58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140793</xdr:rowOff>
    </xdr:from>
    <xdr:to>
      <xdr:col>45</xdr:col>
      <xdr:colOff>177800</xdr:colOff>
      <xdr:row>96</xdr:row>
      <xdr:rowOff>38402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28543"/>
          <a:ext cx="889000" cy="6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57020</xdr:rowOff>
    </xdr:from>
    <xdr:to>
      <xdr:col>46</xdr:col>
      <xdr:colOff>38100</xdr:colOff>
      <xdr:row>96</xdr:row>
      <xdr:rowOff>158620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149747</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60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38402</xdr:rowOff>
    </xdr:from>
    <xdr:to>
      <xdr:col>41</xdr:col>
      <xdr:colOff>50800</xdr:colOff>
      <xdr:row>96</xdr:row>
      <xdr:rowOff>58415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497602"/>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53394</xdr:rowOff>
    </xdr:from>
    <xdr:to>
      <xdr:col>41</xdr:col>
      <xdr:colOff>101600</xdr:colOff>
      <xdr:row>96</xdr:row>
      <xdr:rowOff>154994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60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73644</xdr:rowOff>
    </xdr:from>
    <xdr:to>
      <xdr:col>36</xdr:col>
      <xdr:colOff>165100</xdr:colOff>
      <xdr:row>97</xdr:row>
      <xdr:rowOff>3794</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166371</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62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22199</xdr:rowOff>
    </xdr:from>
    <xdr:to>
      <xdr:col>55</xdr:col>
      <xdr:colOff>50800</xdr:colOff>
      <xdr:row>95</xdr:row>
      <xdr:rowOff>123799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30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45076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16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119300</xdr:rowOff>
    </xdr:from>
    <xdr:to>
      <xdr:col>50</xdr:col>
      <xdr:colOff>165100</xdr:colOff>
      <xdr:row>96</xdr:row>
      <xdr:rowOff>49450</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65977</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2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89993</xdr:rowOff>
    </xdr:from>
    <xdr:to>
      <xdr:col>46</xdr:col>
      <xdr:colOff>38100</xdr:colOff>
      <xdr:row>96</xdr:row>
      <xdr:rowOff>20143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37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36670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152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159052</xdr:rowOff>
    </xdr:from>
    <xdr:to>
      <xdr:col>41</xdr:col>
      <xdr:colOff>101600</xdr:colOff>
      <xdr:row>96</xdr:row>
      <xdr:rowOff>89202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446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105729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22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7615</xdr:rowOff>
    </xdr:from>
    <xdr:to>
      <xdr:col>36</xdr:col>
      <xdr:colOff>165100</xdr:colOff>
      <xdr:row>96</xdr:row>
      <xdr:rowOff>109215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46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125742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242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55837</xdr:rowOff>
    </xdr:from>
    <xdr:to>
      <xdr:col>85</xdr:col>
      <xdr:colOff>126364</xdr:colOff>
      <xdr:row>38</xdr:row>
      <xdr:rowOff>56707</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370787"/>
          <a:ext cx="1269" cy="1201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60534</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575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56707</xdr:rowOff>
    </xdr:from>
    <xdr:to>
      <xdr:col>86</xdr:col>
      <xdr:colOff>25400</xdr:colOff>
      <xdr:row>38</xdr:row>
      <xdr:rowOff>56707</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57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2514</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5146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129,954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55837</xdr:rowOff>
    </xdr:from>
    <xdr:to>
      <xdr:col>86</xdr:col>
      <xdr:colOff>25400</xdr:colOff>
      <xdr:row>31</xdr:row>
      <xdr:rowOff>55837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37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148615</xdr:rowOff>
    </xdr:from>
    <xdr:to>
      <xdr:col>85</xdr:col>
      <xdr:colOff>127000</xdr:colOff>
      <xdr:row>35</xdr:row>
      <xdr:rowOff>76095</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5806465"/>
          <a:ext cx="838200" cy="270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75099</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2472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96672</xdr:rowOff>
    </xdr:from>
    <xdr:to>
      <xdr:col>85</xdr:col>
      <xdr:colOff>177800</xdr:colOff>
      <xdr:row>37</xdr:row>
      <xdr:rowOff>26822</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47748</xdr:rowOff>
    </xdr:from>
    <xdr:to>
      <xdr:col>81</xdr:col>
      <xdr:colOff>50800</xdr:colOff>
      <xdr:row>35</xdr:row>
      <xdr:rowOff>76095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4592300" y="6048498"/>
          <a:ext cx="8890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132378</xdr:rowOff>
    </xdr:from>
    <xdr:to>
      <xdr:col>81</xdr:col>
      <xdr:colOff>101600</xdr:colOff>
      <xdr:row>37</xdr:row>
      <xdr:rowOff>62528</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30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53655</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397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137773</xdr:rowOff>
    </xdr:from>
    <xdr:to>
      <xdr:col>76</xdr:col>
      <xdr:colOff>114300</xdr:colOff>
      <xdr:row>35</xdr:row>
      <xdr:rowOff>47748</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5967073"/>
          <a:ext cx="889000" cy="8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141293</xdr:rowOff>
    </xdr:from>
    <xdr:to>
      <xdr:col>76</xdr:col>
      <xdr:colOff>165100</xdr:colOff>
      <xdr:row>37</xdr:row>
      <xdr:rowOff>71443</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62570</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40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137773</xdr:rowOff>
    </xdr:from>
    <xdr:to>
      <xdr:col>71</xdr:col>
      <xdr:colOff>177800</xdr:colOff>
      <xdr:row>35</xdr:row>
      <xdr:rowOff>22755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5967073"/>
          <a:ext cx="889000" cy="56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149838</xdr:rowOff>
    </xdr:from>
    <xdr:to>
      <xdr:col>72</xdr:col>
      <xdr:colOff>38100</xdr:colOff>
      <xdr:row>37</xdr:row>
      <xdr:rowOff>79988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322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71115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414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136198</xdr:rowOff>
    </xdr:from>
    <xdr:to>
      <xdr:col>67</xdr:col>
      <xdr:colOff>101600</xdr:colOff>
      <xdr:row>37</xdr:row>
      <xdr:rowOff>66348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30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57475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40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97815</xdr:rowOff>
    </xdr:from>
    <xdr:to>
      <xdr:col>85</xdr:col>
      <xdr:colOff>177800</xdr:colOff>
      <xdr:row>34</xdr:row>
      <xdr:rowOff>27965</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575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120692</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5607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25295</xdr:rowOff>
    </xdr:from>
    <xdr:to>
      <xdr:col>81</xdr:col>
      <xdr:colOff>101600</xdr:colOff>
      <xdr:row>35</xdr:row>
      <xdr:rowOff>126895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0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143422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580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168398</xdr:rowOff>
    </xdr:from>
    <xdr:to>
      <xdr:col>76</xdr:col>
      <xdr:colOff>165100</xdr:colOff>
      <xdr:row>35</xdr:row>
      <xdr:rowOff>98548</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5997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115075</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772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86973</xdr:rowOff>
    </xdr:from>
    <xdr:to>
      <xdr:col>72</xdr:col>
      <xdr:colOff>38100</xdr:colOff>
      <xdr:row>35</xdr:row>
      <xdr:rowOff>17123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591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33650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569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143405</xdr:rowOff>
    </xdr:from>
    <xdr:to>
      <xdr:col>67</xdr:col>
      <xdr:colOff>101600</xdr:colOff>
      <xdr:row>35</xdr:row>
      <xdr:rowOff>73555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597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90082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5747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170884</xdr:rowOff>
    </xdr:from>
    <xdr:to>
      <xdr:col>85</xdr:col>
      <xdr:colOff>126364</xdr:colOff>
      <xdr:row>58</xdr:row>
      <xdr:rowOff>128329</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571934"/>
          <a:ext cx="1269" cy="150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132156</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076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128329</xdr:rowOff>
    </xdr:from>
    <xdr:to>
      <xdr:col>86</xdr:col>
      <xdr:colOff>25400</xdr:colOff>
      <xdr:row>58</xdr:row>
      <xdr:rowOff>128329</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117561</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347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502,951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170884</xdr:rowOff>
    </xdr:from>
    <xdr:to>
      <xdr:col>86</xdr:col>
      <xdr:colOff>25400</xdr:colOff>
      <xdr:row>49</xdr:row>
      <xdr:rowOff>170884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571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55866</xdr:rowOff>
    </xdr:from>
    <xdr:to>
      <xdr:col>85</xdr:col>
      <xdr:colOff>127000</xdr:colOff>
      <xdr:row>57</xdr:row>
      <xdr:rowOff>55990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5481300" y="9485616"/>
          <a:ext cx="838200" cy="343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35131</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8077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56704</xdr:rowOff>
    </xdr:from>
    <xdr:to>
      <xdr:col>85</xdr:col>
      <xdr:colOff>177800</xdr:colOff>
      <xdr:row>57</xdr:row>
      <xdr:rowOff>158304</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829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9123</xdr:rowOff>
    </xdr:from>
    <xdr:to>
      <xdr:col>81</xdr:col>
      <xdr:colOff>50800</xdr:colOff>
      <xdr:row>57</xdr:row>
      <xdr:rowOff>55990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4592300" y="9781773"/>
          <a:ext cx="889000" cy="4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94928</xdr:rowOff>
    </xdr:from>
    <xdr:to>
      <xdr:col>81</xdr:col>
      <xdr:colOff>101600</xdr:colOff>
      <xdr:row>58</xdr:row>
      <xdr:rowOff>25078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867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16205</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214111" y="9960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9123</xdr:rowOff>
    </xdr:from>
    <xdr:to>
      <xdr:col>76</xdr:col>
      <xdr:colOff>114300</xdr:colOff>
      <xdr:row>57</xdr:row>
      <xdr:rowOff>103950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9781773"/>
          <a:ext cx="889000" cy="9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99575</xdr:rowOff>
    </xdr:from>
    <xdr:to>
      <xdr:col>76</xdr:col>
      <xdr:colOff>165100</xdr:colOff>
      <xdr:row>58</xdr:row>
      <xdr:rowOff>29725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87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20852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325111" y="99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103950</xdr:rowOff>
    </xdr:from>
    <xdr:to>
      <xdr:col>71</xdr:col>
      <xdr:colOff>177800</xdr:colOff>
      <xdr:row>57</xdr:row>
      <xdr:rowOff>119188</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9876600"/>
          <a:ext cx="889000" cy="15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127393</xdr:rowOff>
    </xdr:from>
    <xdr:to>
      <xdr:col>72</xdr:col>
      <xdr:colOff>38100</xdr:colOff>
      <xdr:row>58</xdr:row>
      <xdr:rowOff>57543</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0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48670</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36111" y="99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111032</xdr:rowOff>
    </xdr:from>
    <xdr:to>
      <xdr:col>67</xdr:col>
      <xdr:colOff>101600</xdr:colOff>
      <xdr:row>58</xdr:row>
      <xdr:rowOff>41182</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8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32309</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47111" y="997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5066</xdr:rowOff>
    </xdr:from>
    <xdr:to>
      <xdr:col>85</xdr:col>
      <xdr:colOff>177800</xdr:colOff>
      <xdr:row>55</xdr:row>
      <xdr:rowOff>106666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9434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27943</xdr:rowOff>
    </xdr:from>
    <xdr:ext cx="599010"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2862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5190</xdr:rowOff>
    </xdr:from>
    <xdr:to>
      <xdr:col>81</xdr:col>
      <xdr:colOff>101600</xdr:colOff>
      <xdr:row>57</xdr:row>
      <xdr:rowOff>106790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9777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123317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181795" y="9553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129773</xdr:rowOff>
    </xdr:from>
    <xdr:to>
      <xdr:col>76</xdr:col>
      <xdr:colOff>165100</xdr:colOff>
      <xdr:row>57</xdr:row>
      <xdr:rowOff>59923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973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55</xdr:row>
      <xdr:rowOff>76450</xdr:rowOff>
    </xdr:from>
    <xdr:ext cx="59901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292795" y="9506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53150</xdr:rowOff>
    </xdr:from>
    <xdr:to>
      <xdr:col>72</xdr:col>
      <xdr:colOff>38100</xdr:colOff>
      <xdr:row>57</xdr:row>
      <xdr:rowOff>154750</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982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171277</xdr:rowOff>
    </xdr:from>
    <xdr:ext cx="59901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03795" y="960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68388</xdr:rowOff>
    </xdr:from>
    <xdr:to>
      <xdr:col>67</xdr:col>
      <xdr:colOff>101600</xdr:colOff>
      <xdr:row>57</xdr:row>
      <xdr:rowOff>169988</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9841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15065</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61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108386</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81336"/>
          <a:ext cx="1269" cy="123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55063</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56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269,349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108386</xdr:rowOff>
    </xdr:from>
    <xdr:to>
      <xdr:col>86</xdr:col>
      <xdr:colOff>25400</xdr:colOff>
      <xdr:row>71</xdr:row>
      <xdr:rowOff>108386</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81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111139</xdr:rowOff>
    </xdr:from>
    <xdr:to>
      <xdr:col>85</xdr:col>
      <xdr:colOff>127000</xdr:colOff>
      <xdr:row>78</xdr:row>
      <xdr:rowOff>131631</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5481300" y="13484239"/>
          <a:ext cx="838200" cy="2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51317</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52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28440</xdr:rowOff>
    </xdr:from>
    <xdr:to>
      <xdr:col>85</xdr:col>
      <xdr:colOff>177800</xdr:colOff>
      <xdr:row>78</xdr:row>
      <xdr:rowOff>130040</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0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111139</xdr:rowOff>
    </xdr:from>
    <xdr:to>
      <xdr:col>81</xdr:col>
      <xdr:colOff>50800</xdr:colOff>
      <xdr:row>78</xdr:row>
      <xdr:rowOff>120306</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4592300" y="13484239"/>
          <a:ext cx="889000" cy="9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35655</xdr:rowOff>
    </xdr:from>
    <xdr:to>
      <xdr:col>81</xdr:col>
      <xdr:colOff>101600</xdr:colOff>
      <xdr:row>78</xdr:row>
      <xdr:rowOff>137255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08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153782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8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113809</xdr:rowOff>
    </xdr:from>
    <xdr:to>
      <xdr:col>76</xdr:col>
      <xdr:colOff>114300</xdr:colOff>
      <xdr:row>78</xdr:row>
      <xdr:rowOff>120306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486909"/>
          <a:ext cx="889000" cy="6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50797</xdr:rowOff>
    </xdr:from>
    <xdr:to>
      <xdr:col>76</xdr:col>
      <xdr:colOff>165100</xdr:colOff>
      <xdr:row>78</xdr:row>
      <xdr:rowOff>152397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168924</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199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113809</xdr:rowOff>
    </xdr:from>
    <xdr:to>
      <xdr:col>71</xdr:col>
      <xdr:colOff>177800</xdr:colOff>
      <xdr:row>78</xdr:row>
      <xdr:rowOff>125558</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486909"/>
          <a:ext cx="889000" cy="11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42782</xdr:rowOff>
    </xdr:from>
    <xdr:to>
      <xdr:col>72</xdr:col>
      <xdr:colOff>38100</xdr:colOff>
      <xdr:row>78</xdr:row>
      <xdr:rowOff>144382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15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160909</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191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28728</xdr:rowOff>
    </xdr:from>
    <xdr:to>
      <xdr:col>67</xdr:col>
      <xdr:colOff>101600</xdr:colOff>
      <xdr:row>78</xdr:row>
      <xdr:rowOff>130328</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0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146855</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7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80831</xdr:rowOff>
    </xdr:from>
    <xdr:to>
      <xdr:col>85</xdr:col>
      <xdr:colOff>177800</xdr:colOff>
      <xdr:row>79</xdr:row>
      <xdr:rowOff>10981</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3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6867</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60339</xdr:rowOff>
    </xdr:from>
    <xdr:to>
      <xdr:col>81</xdr:col>
      <xdr:colOff>101600</xdr:colOff>
      <xdr:row>78</xdr:row>
      <xdr:rowOff>161939</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153066</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46428" y="13526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69506</xdr:rowOff>
    </xdr:from>
    <xdr:to>
      <xdr:col>76</xdr:col>
      <xdr:colOff>165100</xdr:colOff>
      <xdr:row>78</xdr:row>
      <xdr:rowOff>171106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42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162233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35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63009</xdr:rowOff>
    </xdr:from>
    <xdr:to>
      <xdr:col>72</xdr:col>
      <xdr:colOff>38100</xdr:colOff>
      <xdr:row>78</xdr:row>
      <xdr:rowOff>164609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3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155736</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28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74758</xdr:rowOff>
    </xdr:from>
    <xdr:to>
      <xdr:col>67</xdr:col>
      <xdr:colOff>101600</xdr:colOff>
      <xdr:row>79</xdr:row>
      <xdr:rowOff>4908</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4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167485</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0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134446</xdr:rowOff>
    </xdr:from>
    <xdr:to>
      <xdr:col>85</xdr:col>
      <xdr:colOff>126364</xdr:colOff>
      <xdr:row>98</xdr:row>
      <xdr:rowOff>134136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736396"/>
          <a:ext cx="1269" cy="1199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137963</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940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134136</xdr:rowOff>
    </xdr:from>
    <xdr:to>
      <xdr:col>86</xdr:col>
      <xdr:colOff>25400</xdr:colOff>
      <xdr:row>98</xdr:row>
      <xdr:rowOff>134136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936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81123</xdr:rowOff>
    </xdr:from>
    <xdr:ext cx="599010"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51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527,298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134446</xdr:rowOff>
    </xdr:from>
    <xdr:to>
      <xdr:col>86</xdr:col>
      <xdr:colOff>25400</xdr:colOff>
      <xdr:row>91</xdr:row>
      <xdr:rowOff>134446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73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63965</xdr:rowOff>
    </xdr:from>
    <xdr:to>
      <xdr:col>85</xdr:col>
      <xdr:colOff>127000</xdr:colOff>
      <xdr:row>97</xdr:row>
      <xdr:rowOff>73808</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694615"/>
          <a:ext cx="838200" cy="9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26012</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6566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47585</xdr:rowOff>
    </xdr:from>
    <xdr:to>
      <xdr:col>85</xdr:col>
      <xdr:colOff>177800</xdr:colOff>
      <xdr:row>97</xdr:row>
      <xdr:rowOff>149185</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67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73808</xdr:rowOff>
    </xdr:from>
    <xdr:to>
      <xdr:col>81</xdr:col>
      <xdr:colOff>50800</xdr:colOff>
      <xdr:row>97</xdr:row>
      <xdr:rowOff>81212</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704458"/>
          <a:ext cx="8890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56294</xdr:rowOff>
    </xdr:from>
    <xdr:to>
      <xdr:col>81</xdr:col>
      <xdr:colOff>101600</xdr:colOff>
      <xdr:row>97</xdr:row>
      <xdr:rowOff>157894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686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149021</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6779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81212</xdr:rowOff>
    </xdr:from>
    <xdr:to>
      <xdr:col>76</xdr:col>
      <xdr:colOff>114300</xdr:colOff>
      <xdr:row>97</xdr:row>
      <xdr:rowOff>83476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711862"/>
          <a:ext cx="889000" cy="2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61080</xdr:rowOff>
    </xdr:from>
    <xdr:to>
      <xdr:col>76</xdr:col>
      <xdr:colOff>165100</xdr:colOff>
      <xdr:row>97</xdr:row>
      <xdr:rowOff>162680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69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153807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678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81407</xdr:rowOff>
    </xdr:from>
    <xdr:to>
      <xdr:col>71</xdr:col>
      <xdr:colOff>177800</xdr:colOff>
      <xdr:row>97</xdr:row>
      <xdr:rowOff>83476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814300" y="16712057"/>
          <a:ext cx="889000" cy="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68486</xdr:rowOff>
    </xdr:from>
    <xdr:to>
      <xdr:col>72</xdr:col>
      <xdr:colOff>38100</xdr:colOff>
      <xdr:row>97</xdr:row>
      <xdr:rowOff>170086</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69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161213</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6791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94411</xdr:rowOff>
    </xdr:from>
    <xdr:to>
      <xdr:col>67</xdr:col>
      <xdr:colOff>101600</xdr:colOff>
      <xdr:row>98</xdr:row>
      <xdr:rowOff>24561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72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15688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6817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13165</xdr:rowOff>
    </xdr:from>
    <xdr:to>
      <xdr:col>85</xdr:col>
      <xdr:colOff>177800</xdr:colOff>
      <xdr:row>97</xdr:row>
      <xdr:rowOff>114765</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64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36042</xdr:rowOff>
    </xdr:from>
    <xdr:ext cx="599010"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49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23008</xdr:rowOff>
    </xdr:from>
    <xdr:to>
      <xdr:col>81</xdr:col>
      <xdr:colOff>101600</xdr:colOff>
      <xdr:row>97</xdr:row>
      <xdr:rowOff>124608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65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141135</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181795" y="16428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30412</xdr:rowOff>
    </xdr:from>
    <xdr:to>
      <xdr:col>76</xdr:col>
      <xdr:colOff>165100</xdr:colOff>
      <xdr:row>97</xdr:row>
      <xdr:rowOff>132012</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661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148539</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292795" y="16436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32676</xdr:rowOff>
    </xdr:from>
    <xdr:to>
      <xdr:col>72</xdr:col>
      <xdr:colOff>38100</xdr:colOff>
      <xdr:row>97</xdr:row>
      <xdr:rowOff>134276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663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150803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43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30607</xdr:rowOff>
    </xdr:from>
    <xdr:to>
      <xdr:col>67</xdr:col>
      <xdr:colOff>101600</xdr:colOff>
      <xdr:row>97</xdr:row>
      <xdr:rowOff>132207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661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148734</xdr:rowOff>
    </xdr:from>
    <xdr:ext cx="59901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14795" y="16436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35</xdr:row>
      <xdr:rowOff>117206</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6117956"/>
          <a:ext cx="1269" cy="536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3492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004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63883</xdr:rowOff>
    </xdr:from>
    <xdr:ext cx="534377"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89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11,742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35</xdr:row>
      <xdr:rowOff>117206</xdr:rowOff>
    </xdr:from>
    <xdr:to>
      <xdr:col>116</xdr:col>
      <xdr:colOff>152400</xdr:colOff>
      <xdr:row>35</xdr:row>
      <xdr:rowOff>117206</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117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32</xdr:row>
      <xdr:rowOff>26726</xdr:rowOff>
    </xdr:from>
    <xdr:to>
      <xdr:col>116</xdr:col>
      <xdr:colOff>63500</xdr:colOff>
      <xdr:row>35</xdr:row>
      <xdr:rowOff>152593</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5513126"/>
          <a:ext cx="838200" cy="6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47941</xdr:rowOff>
    </xdr:from>
    <xdr:ext cx="378565"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630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69514</xdr:rowOff>
    </xdr:from>
    <xdr:to>
      <xdr:col>116</xdr:col>
      <xdr:colOff>114300</xdr:colOff>
      <xdr:row>38</xdr:row>
      <xdr:rowOff>171114</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26726</xdr:rowOff>
    </xdr:from>
    <xdr:to>
      <xdr:col>111</xdr:col>
      <xdr:colOff>177800</xdr:colOff>
      <xdr:row>36</xdr:row>
      <xdr:rowOff>28829</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0434300" y="5513126"/>
          <a:ext cx="889000" cy="687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67960</xdr:rowOff>
    </xdr:from>
    <xdr:to>
      <xdr:col>112</xdr:col>
      <xdr:colOff>38100</xdr:colOff>
      <xdr:row>38</xdr:row>
      <xdr:rowOff>169560</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160687</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6757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145598</xdr:rowOff>
    </xdr:from>
    <xdr:to>
      <xdr:col>107</xdr:col>
      <xdr:colOff>50800</xdr:colOff>
      <xdr:row>36</xdr:row>
      <xdr:rowOff>28829</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5974898"/>
          <a:ext cx="889000" cy="226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73218</xdr:rowOff>
    </xdr:from>
    <xdr:to>
      <xdr:col>107</xdr:col>
      <xdr:colOff>101600</xdr:colOff>
      <xdr:row>39</xdr:row>
      <xdr:rowOff>3368</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165945</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6810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145598</xdr:rowOff>
    </xdr:from>
    <xdr:to>
      <xdr:col>102</xdr:col>
      <xdr:colOff>114300</xdr:colOff>
      <xdr:row>35</xdr:row>
      <xdr:rowOff>21148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18656300" y="5974898"/>
          <a:ext cx="889000" cy="4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58679</xdr:rowOff>
    </xdr:from>
    <xdr:to>
      <xdr:col>102</xdr:col>
      <xdr:colOff>165100</xdr:colOff>
      <xdr:row>38</xdr:row>
      <xdr:rowOff>160279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151406</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73904</xdr:rowOff>
    </xdr:from>
    <xdr:to>
      <xdr:col>98</xdr:col>
      <xdr:colOff>38100</xdr:colOff>
      <xdr:row>39</xdr:row>
      <xdr:rowOff>4054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166631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101793</xdr:rowOff>
    </xdr:from>
    <xdr:to>
      <xdr:col>116</xdr:col>
      <xdr:colOff>114300</xdr:colOff>
      <xdr:row>36</xdr:row>
      <xdr:rowOff>31943</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10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19433</xdr:rowOff>
    </xdr:from>
    <xdr:ext cx="534377"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02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31</xdr:row>
      <xdr:rowOff>147376</xdr:rowOff>
    </xdr:from>
    <xdr:to>
      <xdr:col>112</xdr:col>
      <xdr:colOff>38100</xdr:colOff>
      <xdr:row>32</xdr:row>
      <xdr:rowOff>77526</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546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30</xdr:row>
      <xdr:rowOff>94053</xdr:rowOff>
    </xdr:from>
    <xdr:ext cx="534377"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056111" y="5237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149479</xdr:rowOff>
    </xdr:from>
    <xdr:to>
      <xdr:col>107</xdr:col>
      <xdr:colOff>101600</xdr:colOff>
      <xdr:row>36</xdr:row>
      <xdr:rowOff>79629</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96156</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94798</xdr:rowOff>
    </xdr:from>
    <xdr:to>
      <xdr:col>102</xdr:col>
      <xdr:colOff>165100</xdr:colOff>
      <xdr:row>35</xdr:row>
      <xdr:rowOff>24948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59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33</xdr:row>
      <xdr:rowOff>41475</xdr:rowOff>
    </xdr:from>
    <xdr:ext cx="534377"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278111" y="569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141798</xdr:rowOff>
    </xdr:from>
    <xdr:to>
      <xdr:col>98</xdr:col>
      <xdr:colOff>38100</xdr:colOff>
      <xdr:row>35</xdr:row>
      <xdr:rowOff>71948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597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33</xdr:row>
      <xdr:rowOff>88475</xdr:rowOff>
    </xdr:from>
    <xdr:ext cx="534377"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389111" y="574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前年度と比較し、衛生費で</a:t>
          </a:r>
          <a:r>
            <a:rPr kumimoji="1" lang="ja-JP" altLang="en-US" sz="1100">
              <a:solidFill>
                <a:schemeClr val="dk1"/>
              </a:solidFill>
              <a:effectLst/>
              <a:latin typeface="+mn-lt"/>
              <a:ea typeface="+mn-ea"/>
              <a:cs typeface="+mn-cs"/>
            </a:rPr>
            <a:t>２８７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０９１</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、ごみ焼却施設建設事業</a:t>
          </a:r>
          <a:r>
            <a:rPr kumimoji="1" lang="ja-JP" altLang="en-US" sz="1100">
              <a:solidFill>
                <a:schemeClr val="dk1"/>
              </a:solidFill>
              <a:effectLst/>
              <a:latin typeface="+mn-lt"/>
              <a:ea typeface="+mn-ea"/>
              <a:cs typeface="+mn-cs"/>
            </a:rPr>
            <a:t>の完了に</a:t>
          </a:r>
          <a:r>
            <a:rPr kumimoji="1" lang="ja-JP" altLang="ja-JP" sz="1100">
              <a:solidFill>
                <a:schemeClr val="dk1"/>
              </a:solidFill>
              <a:effectLst/>
              <a:latin typeface="+mn-lt"/>
              <a:ea typeface="+mn-ea"/>
              <a:cs typeface="+mn-cs"/>
            </a:rPr>
            <a:t>よる経費</a:t>
          </a:r>
          <a:r>
            <a:rPr kumimoji="1" lang="ja-JP" altLang="en-US" sz="1100">
              <a:solidFill>
                <a:schemeClr val="dk1"/>
              </a:solidFill>
              <a:effectLst/>
              <a:latin typeface="+mn-lt"/>
              <a:ea typeface="+mn-ea"/>
              <a:cs typeface="+mn-cs"/>
            </a:rPr>
            <a:t>減となったことが</a:t>
          </a:r>
          <a:r>
            <a:rPr kumimoji="1" lang="ja-JP" altLang="ja-JP" sz="1100">
              <a:solidFill>
                <a:schemeClr val="dk1"/>
              </a:solidFill>
              <a:effectLst/>
              <a:latin typeface="+mn-lt"/>
              <a:ea typeface="+mn-ea"/>
              <a:cs typeface="+mn-cs"/>
            </a:rPr>
            <a:t>大きい。</a:t>
          </a:r>
          <a:r>
            <a:rPr kumimoji="1" lang="ja-JP" altLang="en-US" sz="1100">
              <a:solidFill>
                <a:schemeClr val="dk1"/>
              </a:solidFill>
              <a:effectLst/>
              <a:latin typeface="+mn-lt"/>
              <a:ea typeface="+mn-ea"/>
              <a:cs typeface="+mn-cs"/>
            </a:rPr>
            <a:t>また、バス事務所建替事業の完了により、諸支出金においても１４，００３円減となっている。</a:t>
          </a:r>
          <a:r>
            <a:rPr kumimoji="1" lang="ja-JP" altLang="ja-JP" sz="1100">
              <a:solidFill>
                <a:schemeClr val="dk1"/>
              </a:solidFill>
              <a:effectLst/>
              <a:latin typeface="+mn-lt"/>
              <a:ea typeface="+mn-ea"/>
              <a:cs typeface="+mn-cs"/>
            </a:rPr>
            <a:t>その他、増</a:t>
          </a:r>
          <a:r>
            <a:rPr kumimoji="1" lang="ja-JP" altLang="en-US" sz="1100">
              <a:solidFill>
                <a:schemeClr val="dk1"/>
              </a:solidFill>
              <a:effectLst/>
              <a:latin typeface="+mn-lt"/>
              <a:ea typeface="+mn-ea"/>
              <a:cs typeface="+mn-cs"/>
            </a:rPr>
            <a:t>となっている</a:t>
          </a:r>
          <a:r>
            <a:rPr kumimoji="1" lang="ja-JP" altLang="ja-JP" sz="1100">
              <a:solidFill>
                <a:schemeClr val="dk1"/>
              </a:solidFill>
              <a:effectLst/>
              <a:latin typeface="+mn-lt"/>
              <a:ea typeface="+mn-ea"/>
              <a:cs typeface="+mn-cs"/>
            </a:rPr>
            <a:t>主なものとしては、東京宝島ｻｽﾃﾅﾌﾞﾙ・ｱｲﾗﾝﾄﾞ創造事業</a:t>
          </a:r>
          <a:r>
            <a:rPr kumimoji="1" lang="ja-JP" altLang="en-US" sz="1100">
              <a:solidFill>
                <a:schemeClr val="dk1"/>
              </a:solidFill>
              <a:effectLst/>
              <a:latin typeface="+mn-lt"/>
              <a:ea typeface="+mn-ea"/>
              <a:cs typeface="+mn-cs"/>
            </a:rPr>
            <a:t>などにより総務費で２５</a:t>
          </a:r>
          <a:r>
            <a:rPr kumimoji="1" lang="ja-JP" altLang="ja-JP" sz="1100">
              <a:solidFill>
                <a:schemeClr val="dk1"/>
              </a:solidFill>
              <a:effectLst/>
              <a:latin typeface="+mn-lt"/>
              <a:ea typeface="+mn-ea"/>
              <a:cs typeface="+mn-cs"/>
            </a:rPr>
            <a:t>，４</a:t>
          </a:r>
          <a:r>
            <a:rPr kumimoji="1" lang="ja-JP" altLang="en-US" sz="1100">
              <a:solidFill>
                <a:schemeClr val="dk1"/>
              </a:solidFill>
              <a:effectLst/>
              <a:latin typeface="+mn-lt"/>
              <a:ea typeface="+mn-ea"/>
              <a:cs typeface="+mn-cs"/>
            </a:rPr>
            <a:t>８８</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粥倉団地建設事業などにより土木費で２１，２３８円、防災行政無線デジタル化事業などにより消防費で２４，８３８円、歴史民俗資料館改修事業などにより教育費で１０５，０３８円となっている。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一方、減となっているものは、</a:t>
          </a:r>
          <a:r>
            <a:rPr kumimoji="1" lang="ja-JP" altLang="en-US" sz="1100">
              <a:solidFill>
                <a:schemeClr val="dk1"/>
              </a:solidFill>
              <a:effectLst/>
              <a:latin typeface="+mn-lt"/>
              <a:ea typeface="+mn-ea"/>
              <a:cs typeface="+mn-cs"/>
            </a:rPr>
            <a:t>上記の衛生費、消防費に加え、銚子の口ため池改修事業を繰り越した農林水産業費で３５，４４９円が減となっている。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他団体と比較して大きいものは、シルバー人材センターへ多くの業務を委託している労働費、農地防災事業や</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事業を推進している農林水産業費、空港消防業務の委託を受けている消防費、一般旅客自動車運送事業会計への繰出金等の諸支出金となっている。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標準財政規模が前年より</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１５７</a:t>
          </a:r>
          <a:r>
            <a:rPr kumimoji="1" lang="ja-JP" altLang="ja-JP" sz="1100">
              <a:solidFill>
                <a:schemeClr val="dk1"/>
              </a:solidFill>
              <a:effectLst/>
              <a:latin typeface="+mn-lt"/>
              <a:ea typeface="+mn-ea"/>
              <a:cs typeface="+mn-cs"/>
            </a:rPr>
            <a:t>万円（０．</a:t>
          </a:r>
          <a:r>
            <a:rPr kumimoji="1" lang="ja-JP" altLang="en-US" sz="1100">
              <a:solidFill>
                <a:schemeClr val="dk1"/>
              </a:solidFill>
              <a:effectLst/>
              <a:latin typeface="+mn-lt"/>
              <a:ea typeface="+mn-ea"/>
              <a:cs typeface="+mn-cs"/>
            </a:rPr>
            <a:t>８１％</a:t>
          </a:r>
          <a:r>
            <a:rPr kumimoji="1" lang="ja-JP" altLang="ja-JP" sz="1100">
              <a:solidFill>
                <a:schemeClr val="dk1"/>
              </a:solidFill>
              <a:effectLst/>
              <a:latin typeface="+mn-lt"/>
              <a:ea typeface="+mn-ea"/>
              <a:cs typeface="+mn-cs"/>
            </a:rPr>
            <a:t>）増、財政調整基金残高は前年同様であった為、標準財政規模比は０．</a:t>
          </a:r>
          <a:r>
            <a:rPr kumimoji="1" lang="ja-JP" altLang="en-US" sz="1100">
              <a:solidFill>
                <a:schemeClr val="dk1"/>
              </a:solidFill>
              <a:effectLst/>
              <a:latin typeface="+mn-lt"/>
              <a:ea typeface="+mn-ea"/>
              <a:cs typeface="+mn-cs"/>
            </a:rPr>
            <a:t>２７ポイント</a:t>
          </a:r>
          <a:r>
            <a:rPr kumimoji="1" lang="ja-JP" altLang="ja-JP" sz="1100">
              <a:solidFill>
                <a:schemeClr val="dk1"/>
              </a:solidFill>
              <a:effectLst/>
              <a:latin typeface="+mn-lt"/>
              <a:ea typeface="+mn-ea"/>
              <a:cs typeface="+mn-cs"/>
            </a:rPr>
            <a:t>減となった。実質収支額は</a:t>
          </a:r>
          <a:r>
            <a:rPr kumimoji="1" lang="ja-JP" altLang="en-US" sz="1100">
              <a:solidFill>
                <a:schemeClr val="dk1"/>
              </a:solidFill>
              <a:effectLst/>
              <a:latin typeface="+mn-lt"/>
              <a:ea typeface="+mn-ea"/>
              <a:cs typeface="+mn-cs"/>
            </a:rPr>
            <a:t>令和５年度に比べて</a:t>
          </a:r>
          <a:r>
            <a:rPr kumimoji="1" lang="ja-JP" altLang="ja-JP" sz="1100">
              <a:solidFill>
                <a:schemeClr val="dk1"/>
              </a:solidFill>
              <a:effectLst/>
              <a:latin typeface="+mn-lt"/>
              <a:ea typeface="+mn-ea"/>
              <a:cs typeface="+mn-cs"/>
            </a:rPr>
            <a:t>公共施設整備基金の取崩しや地方債借入など</a:t>
          </a:r>
          <a:r>
            <a:rPr kumimoji="1" lang="ja-JP" altLang="en-US" sz="1100">
              <a:solidFill>
                <a:schemeClr val="dk1"/>
              </a:solidFill>
              <a:effectLst/>
              <a:latin typeface="+mn-lt"/>
              <a:ea typeface="+mn-ea"/>
              <a:cs typeface="+mn-cs"/>
            </a:rPr>
            <a:t>が少なくなったことから、１</a:t>
          </a:r>
          <a:r>
            <a:rPr kumimoji="1" lang="ja-JP" altLang="ja-JP" sz="1100">
              <a:solidFill>
                <a:schemeClr val="dk1"/>
              </a:solidFill>
              <a:effectLst/>
              <a:latin typeface="+mn-lt"/>
              <a:ea typeface="+mn-ea"/>
              <a:cs typeface="+mn-cs"/>
            </a:rPr>
            <a:t>億８，</a:t>
          </a:r>
          <a:r>
            <a:rPr kumimoji="1" lang="ja-JP" altLang="en-US" sz="1100">
              <a:solidFill>
                <a:schemeClr val="dk1"/>
              </a:solidFill>
              <a:effectLst/>
              <a:latin typeface="+mn-lt"/>
              <a:ea typeface="+mn-ea"/>
              <a:cs typeface="+mn-cs"/>
            </a:rPr>
            <a:t>９３４万</a:t>
          </a:r>
          <a:r>
            <a:rPr kumimoji="1" lang="ja-JP" altLang="ja-JP" sz="1100">
              <a:solidFill>
                <a:schemeClr val="dk1"/>
              </a:solidFill>
              <a:effectLst/>
              <a:latin typeface="+mn-lt"/>
              <a:ea typeface="+mn-ea"/>
              <a:cs typeface="+mn-cs"/>
            </a:rPr>
            <a:t>円と令和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年度に比べて９，</a:t>
          </a:r>
          <a:r>
            <a:rPr kumimoji="1" lang="ja-JP" altLang="en-US" sz="1100">
              <a:solidFill>
                <a:schemeClr val="dk1"/>
              </a:solidFill>
              <a:effectLst/>
              <a:latin typeface="+mn-lt"/>
              <a:ea typeface="+mn-ea"/>
              <a:cs typeface="+mn-cs"/>
            </a:rPr>
            <a:t>４０６</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標準財政規模比は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４５ポイント減、</a:t>
          </a:r>
          <a:r>
            <a:rPr kumimoji="1" lang="ja-JP" altLang="ja-JP" sz="1100">
              <a:solidFill>
                <a:schemeClr val="dk1"/>
              </a:solidFill>
              <a:effectLst/>
              <a:latin typeface="+mn-lt"/>
              <a:ea typeface="+mn-ea"/>
              <a:cs typeface="+mn-cs"/>
            </a:rPr>
            <a:t>実質単年度収支も実質収支と同様の理由で令和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年度に比べ２億</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０７５</a:t>
          </a:r>
          <a:r>
            <a:rPr kumimoji="1" lang="ja-JP" altLang="ja-JP" sz="1100">
              <a:solidFill>
                <a:schemeClr val="dk1"/>
              </a:solidFill>
              <a:effectLst/>
              <a:latin typeface="+mn-lt"/>
              <a:ea typeface="+mn-ea"/>
              <a:cs typeface="+mn-cs"/>
            </a:rPr>
            <a:t>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となっており、標準財政規模比は</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４３ポイント減</a:t>
          </a:r>
          <a:r>
            <a:rPr kumimoji="1" lang="ja-JP" altLang="ja-JP" sz="1100">
              <a:solidFill>
                <a:schemeClr val="dk1"/>
              </a:solidFill>
              <a:effectLst/>
              <a:latin typeface="+mn-lt"/>
              <a:ea typeface="+mn-ea"/>
              <a:cs typeface="+mn-cs"/>
            </a:rPr>
            <a:t>となっている。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年度は全事業において赤字はないが、公営企業会計（病院事業会計、浄化槽設置管理事業会計、水道事業会計、一般旅客自動車運送事業会計）は実質、赤字が続いており、一般会計からの繰出金により赤字にならないよう補てんしている状況。</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特に令和６年度の病院事業会計においては、令和５年度に比べ２億円多く、６億２，１５６万円の繰り出しを行っている状況である。</a:t>
          </a:r>
          <a:endParaRPr lang="ja-JP" altLang="ja-JP" sz="1400">
            <a:effectLst/>
          </a:endParaRPr>
        </a:p>
        <a:p>
          <a:r>
            <a:rPr kumimoji="1" lang="ja-JP" altLang="ja-JP" sz="1100">
              <a:solidFill>
                <a:schemeClr val="dk1"/>
              </a:solidFill>
              <a:effectLst/>
              <a:latin typeface="+mn-lt"/>
              <a:ea typeface="+mn-ea"/>
              <a:cs typeface="+mn-cs"/>
            </a:rPr>
            <a:t>　公営企業会計は令和５年度に水道料金・浄化槽使用料の値上げを実施するなど経営改善に取り組</a:t>
          </a:r>
          <a:r>
            <a:rPr kumimoji="1" lang="ja-JP" altLang="en-US" sz="1100">
              <a:solidFill>
                <a:schemeClr val="dk1"/>
              </a:solidFill>
              <a:effectLst/>
              <a:latin typeface="+mn-lt"/>
              <a:ea typeface="+mn-ea"/>
              <a:cs typeface="+mn-cs"/>
            </a:rPr>
            <a:t>んだものの</a:t>
          </a:r>
          <a:r>
            <a:rPr kumimoji="1" lang="ja-JP" altLang="ja-JP" sz="1100">
              <a:solidFill>
                <a:schemeClr val="dk1"/>
              </a:solidFill>
              <a:effectLst/>
              <a:latin typeface="+mn-lt"/>
              <a:ea typeface="+mn-ea"/>
              <a:cs typeface="+mn-cs"/>
            </a:rPr>
            <a:t>、いずれも一般会計からの繰出金</a:t>
          </a:r>
          <a:r>
            <a:rPr kumimoji="1" lang="ja-JP" altLang="en-US" sz="1100">
              <a:solidFill>
                <a:schemeClr val="dk1"/>
              </a:solidFill>
              <a:effectLst/>
              <a:latin typeface="+mn-lt"/>
              <a:ea typeface="+mn-ea"/>
              <a:cs typeface="+mn-cs"/>
            </a:rPr>
            <a:t>への</a:t>
          </a:r>
          <a:r>
            <a:rPr kumimoji="1" lang="ja-JP" altLang="ja-JP" sz="1100">
              <a:solidFill>
                <a:schemeClr val="dk1"/>
              </a:solidFill>
              <a:effectLst/>
              <a:latin typeface="+mn-lt"/>
              <a:ea typeface="+mn-ea"/>
              <a:cs typeface="+mn-cs"/>
            </a:rPr>
            <a:t>依存性が高</a:t>
          </a:r>
          <a:r>
            <a:rPr kumimoji="1" lang="ja-JP" altLang="en-US" sz="1100">
              <a:solidFill>
                <a:schemeClr val="dk1"/>
              </a:solidFill>
              <a:effectLst/>
              <a:latin typeface="+mn-lt"/>
              <a:ea typeface="+mn-ea"/>
              <a:cs typeface="+mn-cs"/>
            </a:rPr>
            <a:t>い状態である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今後、一般会計の財政を圧迫していくことが懸念されるため、自主財源の確保、経費節減に努め、料金改定の検討を前向きに進めていく。</a:t>
          </a:r>
          <a:endParaRPr lang="ja-JP" altLang="ja-JP" sz="1400">
            <a:effectLst/>
          </a:endParaRPr>
        </a:p>
        <a:p>
          <a:endParaRPr lang="en-US"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 thickBot="1" x14ac:dyDescent="0.25">
      <c r="B2" s="164" t="s">
        <v>77</v>
      </c>
      <c r="C2" s="164"/>
      <c r="D2" s="165"/>
    </row>
    <row r="3" spans="1:119" ht="18.75" customHeight="1" thickBot="1" x14ac:dyDescent="0.25">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2">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9569930</v>
      </c>
      <c r="BO4" s="436"/>
      <c r="BP4" s="436"/>
      <c r="BQ4" s="436"/>
      <c r="BR4" s="436"/>
      <c r="BS4" s="436"/>
      <c r="BT4" s="436"/>
      <c r="BU4" s="437"/>
      <c r="BV4" s="435">
        <v>10914543</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7.3</v>
      </c>
      <c r="DC4" s="576"/>
      <c r="DD4" s="576"/>
      <c r="DE4" s="576"/>
      <c r="DF4" s="576"/>
      <c r="DG4" s="576"/>
      <c r="DH4" s="576"/>
      <c r="DI4" s="577"/>
    </row>
    <row r="5" spans="1:119" ht="18.75" customHeight="1" x14ac:dyDescent="0.2">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9312675</v>
      </c>
      <c r="BO5" s="407"/>
      <c r="BP5" s="407"/>
      <c r="BQ5" s="407"/>
      <c r="BR5" s="407"/>
      <c r="BS5" s="407"/>
      <c r="BT5" s="407"/>
      <c r="BU5" s="408"/>
      <c r="BV5" s="406">
        <v>10578167</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91.1</v>
      </c>
      <c r="CU5" s="404"/>
      <c r="CV5" s="404"/>
      <c r="CW5" s="404"/>
      <c r="CX5" s="404"/>
      <c r="CY5" s="404"/>
      <c r="CZ5" s="404"/>
      <c r="DA5" s="405"/>
      <c r="DB5" s="403">
        <v>85.5</v>
      </c>
      <c r="DC5" s="404"/>
      <c r="DD5" s="404"/>
      <c r="DE5" s="404"/>
      <c r="DF5" s="404"/>
      <c r="DG5" s="404"/>
      <c r="DH5" s="404"/>
      <c r="DI5" s="405"/>
    </row>
    <row r="6" spans="1:119" ht="18.75" customHeight="1" x14ac:dyDescent="0.2">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257255</v>
      </c>
      <c r="BO6" s="407"/>
      <c r="BP6" s="407"/>
      <c r="BQ6" s="407"/>
      <c r="BR6" s="407"/>
      <c r="BS6" s="407"/>
      <c r="BT6" s="407"/>
      <c r="BU6" s="408"/>
      <c r="BV6" s="406">
        <v>336376</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91.3</v>
      </c>
      <c r="CU6" s="550"/>
      <c r="CV6" s="550"/>
      <c r="CW6" s="550"/>
      <c r="CX6" s="550"/>
      <c r="CY6" s="550"/>
      <c r="CZ6" s="550"/>
      <c r="DA6" s="551"/>
      <c r="DB6" s="549">
        <v>85.9</v>
      </c>
      <c r="DC6" s="550"/>
      <c r="DD6" s="550"/>
      <c r="DE6" s="550"/>
      <c r="DF6" s="550"/>
      <c r="DG6" s="550"/>
      <c r="DH6" s="550"/>
      <c r="DI6" s="551"/>
    </row>
    <row r="7" spans="1:119" ht="18.75" customHeight="1" x14ac:dyDescent="0.2">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67915</v>
      </c>
      <c r="BO7" s="407"/>
      <c r="BP7" s="407"/>
      <c r="BQ7" s="407"/>
      <c r="BR7" s="407"/>
      <c r="BS7" s="407"/>
      <c r="BT7" s="407"/>
      <c r="BU7" s="408"/>
      <c r="BV7" s="406">
        <v>52979</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3933580</v>
      </c>
      <c r="CU7" s="407"/>
      <c r="CV7" s="407"/>
      <c r="CW7" s="407"/>
      <c r="CX7" s="407"/>
      <c r="CY7" s="407"/>
      <c r="CZ7" s="407"/>
      <c r="DA7" s="408"/>
      <c r="DB7" s="406">
        <v>3902012</v>
      </c>
      <c r="DC7" s="407"/>
      <c r="DD7" s="407"/>
      <c r="DE7" s="407"/>
      <c r="DF7" s="407"/>
      <c r="DG7" s="407"/>
      <c r="DH7" s="407"/>
      <c r="DI7" s="408"/>
    </row>
    <row r="8" spans="1:119" ht="18.75" customHeight="1" thickBot="1" x14ac:dyDescent="0.25">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189340</v>
      </c>
      <c r="BO8" s="407"/>
      <c r="BP8" s="407"/>
      <c r="BQ8" s="407"/>
      <c r="BR8" s="407"/>
      <c r="BS8" s="407"/>
      <c r="BT8" s="407"/>
      <c r="BU8" s="408"/>
      <c r="BV8" s="406">
        <v>283397</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0.27</v>
      </c>
      <c r="CU8" s="510"/>
      <c r="CV8" s="510"/>
      <c r="CW8" s="510"/>
      <c r="CX8" s="510"/>
      <c r="CY8" s="510"/>
      <c r="CZ8" s="510"/>
      <c r="DA8" s="511"/>
      <c r="DB8" s="509">
        <v>0.27</v>
      </c>
      <c r="DC8" s="510"/>
      <c r="DD8" s="510"/>
      <c r="DE8" s="510"/>
      <c r="DF8" s="510"/>
      <c r="DG8" s="510"/>
      <c r="DH8" s="510"/>
      <c r="DI8" s="511"/>
    </row>
    <row r="9" spans="1:119" ht="18.75" customHeight="1" thickBot="1" x14ac:dyDescent="0.25">
      <c r="A9" s="163"/>
      <c r="B9" s="538" t="s">
        <v>106</v>
      </c>
      <c r="C9" s="539"/>
      <c r="D9" s="539"/>
      <c r="E9" s="539"/>
      <c r="F9" s="539"/>
      <c r="G9" s="539"/>
      <c r="H9" s="539"/>
      <c r="I9" s="539"/>
      <c r="J9" s="539"/>
      <c r="K9" s="457"/>
      <c r="L9" s="540" t="s">
        <v>107</v>
      </c>
      <c r="M9" s="541"/>
      <c r="N9" s="541"/>
      <c r="O9" s="541"/>
      <c r="P9" s="541"/>
      <c r="Q9" s="542"/>
      <c r="R9" s="543">
        <v>7042</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-94057</v>
      </c>
      <c r="BO9" s="407"/>
      <c r="BP9" s="407"/>
      <c r="BQ9" s="407"/>
      <c r="BR9" s="407"/>
      <c r="BS9" s="407"/>
      <c r="BT9" s="407"/>
      <c r="BU9" s="408"/>
      <c r="BV9" s="406">
        <v>196695</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15.2</v>
      </c>
      <c r="CU9" s="404"/>
      <c r="CV9" s="404"/>
      <c r="CW9" s="404"/>
      <c r="CX9" s="404"/>
      <c r="CY9" s="404"/>
      <c r="CZ9" s="404"/>
      <c r="DA9" s="405"/>
      <c r="DB9" s="403">
        <v>14.7</v>
      </c>
      <c r="DC9" s="404"/>
      <c r="DD9" s="404"/>
      <c r="DE9" s="404"/>
      <c r="DF9" s="404"/>
      <c r="DG9" s="404"/>
      <c r="DH9" s="404"/>
      <c r="DI9" s="405"/>
    </row>
    <row r="10" spans="1:119" ht="18.75" customHeight="1" thickBot="1" x14ac:dyDescent="0.25">
      <c r="A10" s="163"/>
      <c r="B10" s="538"/>
      <c r="C10" s="539"/>
      <c r="D10" s="539"/>
      <c r="E10" s="539"/>
      <c r="F10" s="539"/>
      <c r="G10" s="539"/>
      <c r="H10" s="539"/>
      <c r="I10" s="539"/>
      <c r="J10" s="539"/>
      <c r="K10" s="457"/>
      <c r="L10" s="362" t="s">
        <v>112</v>
      </c>
      <c r="M10" s="363"/>
      <c r="N10" s="363"/>
      <c r="O10" s="363"/>
      <c r="P10" s="363"/>
      <c r="Q10" s="364"/>
      <c r="R10" s="359">
        <v>7613</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114</v>
      </c>
      <c r="AV10" s="465"/>
      <c r="AW10" s="465"/>
      <c r="AX10" s="465"/>
      <c r="AY10" s="420" t="s">
        <v>115</v>
      </c>
      <c r="AZ10" s="421"/>
      <c r="BA10" s="421"/>
      <c r="BB10" s="421"/>
      <c r="BC10" s="421"/>
      <c r="BD10" s="421"/>
      <c r="BE10" s="421"/>
      <c r="BF10" s="421"/>
      <c r="BG10" s="421"/>
      <c r="BH10" s="421"/>
      <c r="BI10" s="421"/>
      <c r="BJ10" s="421"/>
      <c r="BK10" s="421"/>
      <c r="BL10" s="421"/>
      <c r="BM10" s="422"/>
      <c r="BN10" s="406">
        <v>0</v>
      </c>
      <c r="BO10" s="407"/>
      <c r="BP10" s="407"/>
      <c r="BQ10" s="407"/>
      <c r="BR10" s="407"/>
      <c r="BS10" s="407"/>
      <c r="BT10" s="407"/>
      <c r="BU10" s="408"/>
      <c r="BV10" s="406">
        <v>0</v>
      </c>
      <c r="BW10" s="407"/>
      <c r="BX10" s="407"/>
      <c r="BY10" s="407"/>
      <c r="BZ10" s="407"/>
      <c r="CA10" s="407"/>
      <c r="CB10" s="407"/>
      <c r="CC10" s="408"/>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538"/>
      <c r="C11" s="539"/>
      <c r="D11" s="539"/>
      <c r="E11" s="539"/>
      <c r="F11" s="539"/>
      <c r="G11" s="539"/>
      <c r="H11" s="539"/>
      <c r="I11" s="539"/>
      <c r="J11" s="539"/>
      <c r="K11" s="457"/>
      <c r="L11" s="367" t="s">
        <v>117</v>
      </c>
      <c r="M11" s="368"/>
      <c r="N11" s="368"/>
      <c r="O11" s="368"/>
      <c r="P11" s="368"/>
      <c r="Q11" s="369"/>
      <c r="R11" s="535" t="s">
        <v>118</v>
      </c>
      <c r="S11" s="536"/>
      <c r="T11" s="536"/>
      <c r="U11" s="536"/>
      <c r="V11" s="537"/>
      <c r="W11" s="547"/>
      <c r="X11" s="357"/>
      <c r="Y11" s="357"/>
      <c r="Z11" s="357"/>
      <c r="AA11" s="357"/>
      <c r="AB11" s="357"/>
      <c r="AC11" s="357"/>
      <c r="AD11" s="357"/>
      <c r="AE11" s="357"/>
      <c r="AF11" s="357"/>
      <c r="AG11" s="357"/>
      <c r="AH11" s="357"/>
      <c r="AI11" s="357"/>
      <c r="AJ11" s="357"/>
      <c r="AK11" s="357"/>
      <c r="AL11" s="548"/>
      <c r="AM11" s="463" t="s">
        <v>119</v>
      </c>
      <c r="AN11" s="363"/>
      <c r="AO11" s="363"/>
      <c r="AP11" s="363"/>
      <c r="AQ11" s="363"/>
      <c r="AR11" s="363"/>
      <c r="AS11" s="363"/>
      <c r="AT11" s="364"/>
      <c r="AU11" s="464" t="s">
        <v>90</v>
      </c>
      <c r="AV11" s="465"/>
      <c r="AW11" s="465"/>
      <c r="AX11" s="465"/>
      <c r="AY11" s="420" t="s">
        <v>120</v>
      </c>
      <c r="AZ11" s="421"/>
      <c r="BA11" s="421"/>
      <c r="BB11" s="421"/>
      <c r="BC11" s="421"/>
      <c r="BD11" s="421"/>
      <c r="BE11" s="421"/>
      <c r="BF11" s="421"/>
      <c r="BG11" s="421"/>
      <c r="BH11" s="421"/>
      <c r="BI11" s="421"/>
      <c r="BJ11" s="421"/>
      <c r="BK11" s="421"/>
      <c r="BL11" s="421"/>
      <c r="BM11" s="422"/>
      <c r="BN11" s="406">
        <v>0</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2">
      <c r="A12" s="163"/>
      <c r="B12" s="512" t="s">
        <v>123</v>
      </c>
      <c r="C12" s="513"/>
      <c r="D12" s="513"/>
      <c r="E12" s="513"/>
      <c r="F12" s="513"/>
      <c r="G12" s="513"/>
      <c r="H12" s="513"/>
      <c r="I12" s="513"/>
      <c r="J12" s="513"/>
      <c r="K12" s="514"/>
      <c r="L12" s="521" t="s">
        <v>124</v>
      </c>
      <c r="M12" s="522"/>
      <c r="N12" s="522"/>
      <c r="O12" s="522"/>
      <c r="P12" s="522"/>
      <c r="Q12" s="523"/>
      <c r="R12" s="524">
        <v>6838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2">
      <c r="A13" s="163"/>
      <c r="B13" s="515"/>
      <c r="C13" s="516"/>
      <c r="D13" s="516"/>
      <c r="E13" s="516"/>
      <c r="F13" s="516"/>
      <c r="G13" s="516"/>
      <c r="H13" s="516"/>
      <c r="I13" s="516"/>
      <c r="J13" s="516"/>
      <c r="K13" s="517"/>
      <c r="L13" s="172"/>
      <c r="M13" s="490" t="s">
        <v>130</v>
      </c>
      <c r="N13" s="491"/>
      <c r="O13" s="491"/>
      <c r="P13" s="491"/>
      <c r="Q13" s="492"/>
      <c r="R13" s="493">
        <v>6709</v>
      </c>
      <c r="S13" s="494"/>
      <c r="T13" s="494"/>
      <c r="U13" s="494"/>
      <c r="V13" s="495"/>
      <c r="W13" s="496" t="s">
        <v>131</v>
      </c>
      <c r="X13" s="392"/>
      <c r="Y13" s="392"/>
      <c r="Z13" s="392"/>
      <c r="AA13" s="392"/>
      <c r="AB13" s="393"/>
      <c r="AC13" s="359">
        <v>491</v>
      </c>
      <c r="AD13" s="360"/>
      <c r="AE13" s="360"/>
      <c r="AF13" s="360"/>
      <c r="AG13" s="361"/>
      <c r="AH13" s="359">
        <v>639</v>
      </c>
      <c r="AI13" s="360"/>
      <c r="AJ13" s="360"/>
      <c r="AK13" s="360"/>
      <c r="AL13" s="419"/>
      <c r="AM13" s="463" t="s">
        <v>132</v>
      </c>
      <c r="AN13" s="363"/>
      <c r="AO13" s="363"/>
      <c r="AP13" s="363"/>
      <c r="AQ13" s="363"/>
      <c r="AR13" s="363"/>
      <c r="AS13" s="363"/>
      <c r="AT13" s="364"/>
      <c r="AU13" s="464" t="s">
        <v>114</v>
      </c>
      <c r="AV13" s="465"/>
      <c r="AW13" s="465"/>
      <c r="AX13" s="465"/>
      <c r="AY13" s="420" t="s">
        <v>133</v>
      </c>
      <c r="AZ13" s="421"/>
      <c r="BA13" s="421"/>
      <c r="BB13" s="421"/>
      <c r="BC13" s="421"/>
      <c r="BD13" s="421"/>
      <c r="BE13" s="421"/>
      <c r="BF13" s="421"/>
      <c r="BG13" s="421"/>
      <c r="BH13" s="421"/>
      <c r="BI13" s="421"/>
      <c r="BJ13" s="421"/>
      <c r="BK13" s="421"/>
      <c r="BL13" s="421"/>
      <c r="BM13" s="422"/>
      <c r="BN13" s="406">
        <v>-94057</v>
      </c>
      <c r="BO13" s="407"/>
      <c r="BP13" s="407"/>
      <c r="BQ13" s="407"/>
      <c r="BR13" s="407"/>
      <c r="BS13" s="407"/>
      <c r="BT13" s="407"/>
      <c r="BU13" s="408"/>
      <c r="BV13" s="406">
        <v>196695</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11.1</v>
      </c>
      <c r="CU13" s="404"/>
      <c r="CV13" s="404"/>
      <c r="CW13" s="404"/>
      <c r="CX13" s="404"/>
      <c r="CY13" s="404"/>
      <c r="CZ13" s="404"/>
      <c r="DA13" s="405"/>
      <c r="DB13" s="403">
        <v>11.1</v>
      </c>
      <c r="DC13" s="404"/>
      <c r="DD13" s="404"/>
      <c r="DE13" s="404"/>
      <c r="DF13" s="404"/>
      <c r="DG13" s="404"/>
      <c r="DH13" s="404"/>
      <c r="DI13" s="405"/>
    </row>
    <row r="14" spans="1:119" ht="18.75" customHeight="1" thickBot="1" x14ac:dyDescent="0.25">
      <c r="A14" s="163"/>
      <c r="B14" s="515"/>
      <c r="C14" s="516"/>
      <c r="D14" s="516"/>
      <c r="E14" s="516"/>
      <c r="F14" s="516"/>
      <c r="G14" s="516"/>
      <c r="H14" s="516"/>
      <c r="I14" s="516"/>
      <c r="J14" s="516"/>
      <c r="K14" s="517"/>
      <c r="L14" s="480" t="s">
        <v>135</v>
      </c>
      <c r="M14" s="533"/>
      <c r="N14" s="533"/>
      <c r="O14" s="533"/>
      <c r="P14" s="533"/>
      <c r="Q14" s="534"/>
      <c r="R14" s="493">
        <v>6968</v>
      </c>
      <c r="S14" s="494"/>
      <c r="T14" s="494"/>
      <c r="U14" s="494"/>
      <c r="V14" s="495"/>
      <c r="W14" s="497"/>
      <c r="X14" s="395"/>
      <c r="Y14" s="395"/>
      <c r="Z14" s="395"/>
      <c r="AA14" s="395"/>
      <c r="AB14" s="396"/>
      <c r="AC14" s="486">
        <v>13.7</v>
      </c>
      <c r="AD14" s="487"/>
      <c r="AE14" s="487"/>
      <c r="AF14" s="487"/>
      <c r="AG14" s="488"/>
      <c r="AH14" s="486">
        <v>15.8</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t="s">
        <v>122</v>
      </c>
      <c r="CU14" s="504"/>
      <c r="CV14" s="504"/>
      <c r="CW14" s="504"/>
      <c r="CX14" s="504"/>
      <c r="CY14" s="504"/>
      <c r="CZ14" s="504"/>
      <c r="DA14" s="505"/>
      <c r="DB14" s="503" t="s">
        <v>122</v>
      </c>
      <c r="DC14" s="504"/>
      <c r="DD14" s="504"/>
      <c r="DE14" s="504"/>
      <c r="DF14" s="504"/>
      <c r="DG14" s="504"/>
      <c r="DH14" s="504"/>
      <c r="DI14" s="505"/>
    </row>
    <row r="15" spans="1:119" ht="18.75" customHeight="1" x14ac:dyDescent="0.2">
      <c r="A15" s="163"/>
      <c r="B15" s="515"/>
      <c r="C15" s="516"/>
      <c r="D15" s="516"/>
      <c r="E15" s="516"/>
      <c r="F15" s="516"/>
      <c r="G15" s="516"/>
      <c r="H15" s="516"/>
      <c r="I15" s="516"/>
      <c r="J15" s="516"/>
      <c r="K15" s="517"/>
      <c r="L15" s="172"/>
      <c r="M15" s="490" t="s">
        <v>130</v>
      </c>
      <c r="N15" s="491"/>
      <c r="O15" s="491"/>
      <c r="P15" s="491"/>
      <c r="Q15" s="492"/>
      <c r="R15" s="493">
        <v>6848</v>
      </c>
      <c r="S15" s="494"/>
      <c r="T15" s="494"/>
      <c r="U15" s="494"/>
      <c r="V15" s="495"/>
      <c r="W15" s="496" t="s">
        <v>137</v>
      </c>
      <c r="X15" s="392"/>
      <c r="Y15" s="392"/>
      <c r="Z15" s="392"/>
      <c r="AA15" s="392"/>
      <c r="AB15" s="393"/>
      <c r="AC15" s="359">
        <v>562</v>
      </c>
      <c r="AD15" s="360"/>
      <c r="AE15" s="360"/>
      <c r="AF15" s="360"/>
      <c r="AG15" s="361"/>
      <c r="AH15" s="359">
        <v>629</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989301</v>
      </c>
      <c r="BO15" s="436"/>
      <c r="BP15" s="436"/>
      <c r="BQ15" s="436"/>
      <c r="BR15" s="436"/>
      <c r="BS15" s="436"/>
      <c r="BT15" s="436"/>
      <c r="BU15" s="437"/>
      <c r="BV15" s="435">
        <v>1000335</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15.7</v>
      </c>
      <c r="AD16" s="487"/>
      <c r="AE16" s="487"/>
      <c r="AF16" s="487"/>
      <c r="AG16" s="488"/>
      <c r="AH16" s="486">
        <v>15.6</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3677820</v>
      </c>
      <c r="BO16" s="407"/>
      <c r="BP16" s="407"/>
      <c r="BQ16" s="407"/>
      <c r="BR16" s="407"/>
      <c r="BS16" s="407"/>
      <c r="BT16" s="407"/>
      <c r="BU16" s="408"/>
      <c r="BV16" s="406">
        <v>3581291</v>
      </c>
      <c r="BW16" s="407"/>
      <c r="BX16" s="407"/>
      <c r="BY16" s="407"/>
      <c r="BZ16" s="407"/>
      <c r="CA16" s="407"/>
      <c r="CB16" s="407"/>
      <c r="CC16" s="408"/>
      <c r="CD16" s="176"/>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5">
      <c r="A17" s="163"/>
      <c r="B17" s="518"/>
      <c r="C17" s="519"/>
      <c r="D17" s="519"/>
      <c r="E17" s="519"/>
      <c r="F17" s="519"/>
      <c r="G17" s="519"/>
      <c r="H17" s="519"/>
      <c r="I17" s="519"/>
      <c r="J17" s="519"/>
      <c r="K17" s="520"/>
      <c r="L17" s="177"/>
      <c r="M17" s="499" t="s">
        <v>143</v>
      </c>
      <c r="N17" s="500"/>
      <c r="O17" s="500"/>
      <c r="P17" s="500"/>
      <c r="Q17" s="501"/>
      <c r="R17" s="483" t="s">
        <v>144</v>
      </c>
      <c r="S17" s="484"/>
      <c r="T17" s="484"/>
      <c r="U17" s="484"/>
      <c r="V17" s="485"/>
      <c r="W17" s="496" t="s">
        <v>145</v>
      </c>
      <c r="X17" s="392"/>
      <c r="Y17" s="392"/>
      <c r="Z17" s="392"/>
      <c r="AA17" s="392"/>
      <c r="AB17" s="393"/>
      <c r="AC17" s="359">
        <v>2528</v>
      </c>
      <c r="AD17" s="360"/>
      <c r="AE17" s="360"/>
      <c r="AF17" s="360"/>
      <c r="AG17" s="361"/>
      <c r="AH17" s="359">
        <v>2771</v>
      </c>
      <c r="AI17" s="360"/>
      <c r="AJ17" s="360"/>
      <c r="AK17" s="360"/>
      <c r="AL17" s="419"/>
      <c r="AM17" s="463"/>
      <c r="AN17" s="363"/>
      <c r="AO17" s="363"/>
      <c r="AP17" s="363"/>
      <c r="AQ17" s="363"/>
      <c r="AR17" s="363"/>
      <c r="AS17" s="363"/>
      <c r="AT17" s="364"/>
      <c r="AU17" s="464"/>
      <c r="AV17" s="465"/>
      <c r="AW17" s="465"/>
      <c r="AX17" s="465"/>
      <c r="AY17" s="420" t="s">
        <v>146</v>
      </c>
      <c r="AZ17" s="421"/>
      <c r="BA17" s="421"/>
      <c r="BB17" s="421"/>
      <c r="BC17" s="421"/>
      <c r="BD17" s="421"/>
      <c r="BE17" s="421"/>
      <c r="BF17" s="421"/>
      <c r="BG17" s="421"/>
      <c r="BH17" s="421"/>
      <c r="BI17" s="421"/>
      <c r="BJ17" s="421"/>
      <c r="BK17" s="421"/>
      <c r="BL17" s="421"/>
      <c r="BM17" s="422"/>
      <c r="BN17" s="406">
        <v>1236636</v>
      </c>
      <c r="BO17" s="407"/>
      <c r="BP17" s="407"/>
      <c r="BQ17" s="407"/>
      <c r="BR17" s="407"/>
      <c r="BS17" s="407"/>
      <c r="BT17" s="407"/>
      <c r="BU17" s="408"/>
      <c r="BV17" s="406">
        <v>1254037</v>
      </c>
      <c r="BW17" s="407"/>
      <c r="BX17" s="407"/>
      <c r="BY17" s="407"/>
      <c r="BZ17" s="407"/>
      <c r="CA17" s="407"/>
      <c r="CB17" s="407"/>
      <c r="CC17" s="408"/>
      <c r="CD17" s="176"/>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5">
      <c r="A18" s="163"/>
      <c r="B18" s="456" t="s">
        <v>147</v>
      </c>
      <c r="C18" s="457"/>
      <c r="D18" s="457"/>
      <c r="E18" s="458"/>
      <c r="F18" s="458"/>
      <c r="G18" s="458"/>
      <c r="H18" s="458"/>
      <c r="I18" s="458"/>
      <c r="J18" s="458"/>
      <c r="K18" s="458"/>
      <c r="L18" s="459">
        <v>72.239999999999995</v>
      </c>
      <c r="M18" s="459"/>
      <c r="N18" s="459"/>
      <c r="O18" s="459"/>
      <c r="P18" s="459"/>
      <c r="Q18" s="459"/>
      <c r="R18" s="460"/>
      <c r="S18" s="460"/>
      <c r="T18" s="460"/>
      <c r="U18" s="460"/>
      <c r="V18" s="461"/>
      <c r="W18" s="477"/>
      <c r="X18" s="478"/>
      <c r="Y18" s="478"/>
      <c r="Z18" s="478"/>
      <c r="AA18" s="478"/>
      <c r="AB18" s="502"/>
      <c r="AC18" s="376">
        <v>70.599999999999994</v>
      </c>
      <c r="AD18" s="377"/>
      <c r="AE18" s="377"/>
      <c r="AF18" s="377"/>
      <c r="AG18" s="462"/>
      <c r="AH18" s="376">
        <v>68.599999999999994</v>
      </c>
      <c r="AI18" s="377"/>
      <c r="AJ18" s="377"/>
      <c r="AK18" s="377"/>
      <c r="AL18" s="378"/>
      <c r="AM18" s="463"/>
      <c r="AN18" s="363"/>
      <c r="AO18" s="363"/>
      <c r="AP18" s="363"/>
      <c r="AQ18" s="363"/>
      <c r="AR18" s="363"/>
      <c r="AS18" s="363"/>
      <c r="AT18" s="364"/>
      <c r="AU18" s="464"/>
      <c r="AV18" s="465"/>
      <c r="AW18" s="465"/>
      <c r="AX18" s="465"/>
      <c r="AY18" s="420" t="s">
        <v>148</v>
      </c>
      <c r="AZ18" s="421"/>
      <c r="BA18" s="421"/>
      <c r="BB18" s="421"/>
      <c r="BC18" s="421"/>
      <c r="BD18" s="421"/>
      <c r="BE18" s="421"/>
      <c r="BF18" s="421"/>
      <c r="BG18" s="421"/>
      <c r="BH18" s="421"/>
      <c r="BI18" s="421"/>
      <c r="BJ18" s="421"/>
      <c r="BK18" s="421"/>
      <c r="BL18" s="421"/>
      <c r="BM18" s="422"/>
      <c r="BN18" s="406">
        <v>3621051</v>
      </c>
      <c r="BO18" s="407"/>
      <c r="BP18" s="407"/>
      <c r="BQ18" s="407"/>
      <c r="BR18" s="407"/>
      <c r="BS18" s="407"/>
      <c r="BT18" s="407"/>
      <c r="BU18" s="408"/>
      <c r="BV18" s="406">
        <v>3330043</v>
      </c>
      <c r="BW18" s="407"/>
      <c r="BX18" s="407"/>
      <c r="BY18" s="407"/>
      <c r="BZ18" s="407"/>
      <c r="CA18" s="407"/>
      <c r="CB18" s="407"/>
      <c r="CC18" s="408"/>
      <c r="CD18" s="176"/>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5">
      <c r="A19" s="163"/>
      <c r="B19" s="456" t="s">
        <v>149</v>
      </c>
      <c r="C19" s="457"/>
      <c r="D19" s="457"/>
      <c r="E19" s="458"/>
      <c r="F19" s="458"/>
      <c r="G19" s="458"/>
      <c r="H19" s="458"/>
      <c r="I19" s="458"/>
      <c r="J19" s="458"/>
      <c r="K19" s="458"/>
      <c r="L19" s="466">
        <v>97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150</v>
      </c>
      <c r="AZ19" s="421"/>
      <c r="BA19" s="421"/>
      <c r="BB19" s="421"/>
      <c r="BC19" s="421"/>
      <c r="BD19" s="421"/>
      <c r="BE19" s="421"/>
      <c r="BF19" s="421"/>
      <c r="BG19" s="421"/>
      <c r="BH19" s="421"/>
      <c r="BI19" s="421"/>
      <c r="BJ19" s="421"/>
      <c r="BK19" s="421"/>
      <c r="BL19" s="421"/>
      <c r="BM19" s="422"/>
      <c r="BN19" s="406">
        <v>4752494</v>
      </c>
      <c r="BO19" s="407"/>
      <c r="BP19" s="407"/>
      <c r="BQ19" s="407"/>
      <c r="BR19" s="407"/>
      <c r="BS19" s="407"/>
      <c r="BT19" s="407"/>
      <c r="BU19" s="408"/>
      <c r="BV19" s="406">
        <v>4697786</v>
      </c>
      <c r="BW19" s="407"/>
      <c r="BX19" s="407"/>
      <c r="BY19" s="407"/>
      <c r="BZ19" s="407"/>
      <c r="CA19" s="407"/>
      <c r="CB19" s="407"/>
      <c r="CC19" s="408"/>
      <c r="CD19" s="176"/>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5">
      <c r="A20" s="163"/>
      <c r="B20" s="456" t="s">
        <v>151</v>
      </c>
      <c r="C20" s="457"/>
      <c r="D20" s="457"/>
      <c r="E20" s="458"/>
      <c r="F20" s="458"/>
      <c r="G20" s="458"/>
      <c r="H20" s="458"/>
      <c r="I20" s="458"/>
      <c r="J20" s="458"/>
      <c r="K20" s="458"/>
      <c r="L20" s="466">
        <v>3767</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6"/>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5">
      <c r="A21" s="163"/>
      <c r="B21" s="453" t="s">
        <v>152</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6"/>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2">
      <c r="A22" s="163"/>
      <c r="B22" s="382" t="s">
        <v>153</v>
      </c>
      <c r="C22" s="383"/>
      <c r="D22" s="384"/>
      <c r="E22" s="391" t="s">
        <v>1</v>
      </c>
      <c r="F22" s="392"/>
      <c r="G22" s="392"/>
      <c r="H22" s="392"/>
      <c r="I22" s="392"/>
      <c r="J22" s="392"/>
      <c r="K22" s="393"/>
      <c r="L22" s="391" t="s">
        <v>154</v>
      </c>
      <c r="M22" s="392"/>
      <c r="N22" s="392"/>
      <c r="O22" s="392"/>
      <c r="P22" s="393"/>
      <c r="Q22" s="397" t="s">
        <v>155</v>
      </c>
      <c r="R22" s="398"/>
      <c r="S22" s="398"/>
      <c r="T22" s="398"/>
      <c r="U22" s="398"/>
      <c r="V22" s="399"/>
      <c r="W22" s="448" t="s">
        <v>156</v>
      </c>
      <c r="X22" s="383"/>
      <c r="Y22" s="384"/>
      <c r="Z22" s="391" t="s">
        <v>1</v>
      </c>
      <c r="AA22" s="392"/>
      <c r="AB22" s="392"/>
      <c r="AC22" s="392"/>
      <c r="AD22" s="392"/>
      <c r="AE22" s="392"/>
      <c r="AF22" s="392"/>
      <c r="AG22" s="393"/>
      <c r="AH22" s="409" t="s">
        <v>157</v>
      </c>
      <c r="AI22" s="392"/>
      <c r="AJ22" s="392"/>
      <c r="AK22" s="392"/>
      <c r="AL22" s="393"/>
      <c r="AM22" s="409" t="s">
        <v>158</v>
      </c>
      <c r="AN22" s="410"/>
      <c r="AO22" s="410"/>
      <c r="AP22" s="410"/>
      <c r="AQ22" s="410"/>
      <c r="AR22" s="411"/>
      <c r="AS22" s="397" t="s">
        <v>155</v>
      </c>
      <c r="AT22" s="398"/>
      <c r="AU22" s="398"/>
      <c r="AV22" s="398"/>
      <c r="AW22" s="398"/>
      <c r="AX22" s="415"/>
      <c r="AY22" s="432" t="s">
        <v>159</v>
      </c>
      <c r="AZ22" s="433"/>
      <c r="BA22" s="433"/>
      <c r="BB22" s="433"/>
      <c r="BC22" s="433"/>
      <c r="BD22" s="433"/>
      <c r="BE22" s="433"/>
      <c r="BF22" s="433"/>
      <c r="BG22" s="433"/>
      <c r="BH22" s="433"/>
      <c r="BI22" s="433"/>
      <c r="BJ22" s="433"/>
      <c r="BK22" s="433"/>
      <c r="BL22" s="433"/>
      <c r="BM22" s="434"/>
      <c r="BN22" s="435">
        <v>5993632</v>
      </c>
      <c r="BO22" s="436"/>
      <c r="BP22" s="436"/>
      <c r="BQ22" s="436"/>
      <c r="BR22" s="436"/>
      <c r="BS22" s="436"/>
      <c r="BT22" s="436"/>
      <c r="BU22" s="437"/>
      <c r="BV22" s="435">
        <v>6294001</v>
      </c>
      <c r="BW22" s="436"/>
      <c r="BX22" s="436"/>
      <c r="BY22" s="436"/>
      <c r="BZ22" s="436"/>
      <c r="CA22" s="436"/>
      <c r="CB22" s="436"/>
      <c r="CC22" s="437"/>
      <c r="CD22" s="176"/>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2">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160</v>
      </c>
      <c r="AZ23" s="421"/>
      <c r="BA23" s="421"/>
      <c r="BB23" s="421"/>
      <c r="BC23" s="421"/>
      <c r="BD23" s="421"/>
      <c r="BE23" s="421"/>
      <c r="BF23" s="421"/>
      <c r="BG23" s="421"/>
      <c r="BH23" s="421"/>
      <c r="BI23" s="421"/>
      <c r="BJ23" s="421"/>
      <c r="BK23" s="421"/>
      <c r="BL23" s="421"/>
      <c r="BM23" s="422"/>
      <c r="BN23" s="406">
        <v>4837970</v>
      </c>
      <c r="BO23" s="407"/>
      <c r="BP23" s="407"/>
      <c r="BQ23" s="407"/>
      <c r="BR23" s="407"/>
      <c r="BS23" s="407"/>
      <c r="BT23" s="407"/>
      <c r="BU23" s="408"/>
      <c r="BV23" s="406">
        <v>4929226</v>
      </c>
      <c r="BW23" s="407"/>
      <c r="BX23" s="407"/>
      <c r="BY23" s="407"/>
      <c r="BZ23" s="407"/>
      <c r="CA23" s="407"/>
      <c r="CB23" s="407"/>
      <c r="CC23" s="408"/>
      <c r="CD23" s="176"/>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5">
      <c r="A24" s="163"/>
      <c r="B24" s="385"/>
      <c r="C24" s="386"/>
      <c r="D24" s="387"/>
      <c r="E24" s="362" t="s">
        <v>161</v>
      </c>
      <c r="F24" s="363"/>
      <c r="G24" s="363"/>
      <c r="H24" s="363"/>
      <c r="I24" s="363"/>
      <c r="J24" s="363"/>
      <c r="K24" s="364"/>
      <c r="L24" s="359">
        <v>1</v>
      </c>
      <c r="M24" s="360"/>
      <c r="N24" s="360"/>
      <c r="O24" s="360"/>
      <c r="P24" s="361"/>
      <c r="Q24" s="359">
        <v>7680</v>
      </c>
      <c r="R24" s="360"/>
      <c r="S24" s="360"/>
      <c r="T24" s="360"/>
      <c r="U24" s="360"/>
      <c r="V24" s="361"/>
      <c r="W24" s="449"/>
      <c r="X24" s="386"/>
      <c r="Y24" s="387"/>
      <c r="Z24" s="362" t="s">
        <v>162</v>
      </c>
      <c r="AA24" s="363"/>
      <c r="AB24" s="363"/>
      <c r="AC24" s="363"/>
      <c r="AD24" s="363"/>
      <c r="AE24" s="363"/>
      <c r="AF24" s="363"/>
      <c r="AG24" s="364"/>
      <c r="AH24" s="359">
        <v>161</v>
      </c>
      <c r="AI24" s="360"/>
      <c r="AJ24" s="360"/>
      <c r="AK24" s="360"/>
      <c r="AL24" s="361"/>
      <c r="AM24" s="359">
        <v>451444</v>
      </c>
      <c r="AN24" s="360"/>
      <c r="AO24" s="360"/>
      <c r="AP24" s="360"/>
      <c r="AQ24" s="360"/>
      <c r="AR24" s="361"/>
      <c r="AS24" s="359">
        <v>2804</v>
      </c>
      <c r="AT24" s="360"/>
      <c r="AU24" s="360"/>
      <c r="AV24" s="360"/>
      <c r="AW24" s="360"/>
      <c r="AX24" s="419"/>
      <c r="AY24" s="379" t="s">
        <v>163</v>
      </c>
      <c r="AZ24" s="380"/>
      <c r="BA24" s="380"/>
      <c r="BB24" s="380"/>
      <c r="BC24" s="380"/>
      <c r="BD24" s="380"/>
      <c r="BE24" s="380"/>
      <c r="BF24" s="380"/>
      <c r="BG24" s="380"/>
      <c r="BH24" s="380"/>
      <c r="BI24" s="380"/>
      <c r="BJ24" s="380"/>
      <c r="BK24" s="380"/>
      <c r="BL24" s="380"/>
      <c r="BM24" s="381"/>
      <c r="BN24" s="406">
        <v>4341940</v>
      </c>
      <c r="BO24" s="407"/>
      <c r="BP24" s="407"/>
      <c r="BQ24" s="407"/>
      <c r="BR24" s="407"/>
      <c r="BS24" s="407"/>
      <c r="BT24" s="407"/>
      <c r="BU24" s="408"/>
      <c r="BV24" s="406">
        <v>4460881</v>
      </c>
      <c r="BW24" s="407"/>
      <c r="BX24" s="407"/>
      <c r="BY24" s="407"/>
      <c r="BZ24" s="407"/>
      <c r="CA24" s="407"/>
      <c r="CB24" s="407"/>
      <c r="CC24" s="408"/>
      <c r="CD24" s="176"/>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2">
      <c r="A25" s="163"/>
      <c r="B25" s="385"/>
      <c r="C25" s="386"/>
      <c r="D25" s="387"/>
      <c r="E25" s="362" t="s">
        <v>164</v>
      </c>
      <c r="F25" s="363"/>
      <c r="G25" s="363"/>
      <c r="H25" s="363"/>
      <c r="I25" s="363"/>
      <c r="J25" s="363"/>
      <c r="K25" s="364"/>
      <c r="L25" s="359">
        <v>1</v>
      </c>
      <c r="M25" s="360"/>
      <c r="N25" s="360"/>
      <c r="O25" s="360"/>
      <c r="P25" s="361"/>
      <c r="Q25" s="359">
        <v>6520</v>
      </c>
      <c r="R25" s="360"/>
      <c r="S25" s="360"/>
      <c r="T25" s="360"/>
      <c r="U25" s="360"/>
      <c r="V25" s="361"/>
      <c r="W25" s="449"/>
      <c r="X25" s="386"/>
      <c r="Y25" s="387"/>
      <c r="Z25" s="362" t="s">
        <v>165</v>
      </c>
      <c r="AA25" s="363"/>
      <c r="AB25" s="363"/>
      <c r="AC25" s="363"/>
      <c r="AD25" s="363"/>
      <c r="AE25" s="363"/>
      <c r="AF25" s="363"/>
      <c r="AG25" s="364"/>
      <c r="AH25" s="359">
        <v>28</v>
      </c>
      <c r="AI25" s="360"/>
      <c r="AJ25" s="360"/>
      <c r="AK25" s="360"/>
      <c r="AL25" s="361"/>
      <c r="AM25" s="359">
        <v>78036</v>
      </c>
      <c r="AN25" s="360"/>
      <c r="AO25" s="360"/>
      <c r="AP25" s="360"/>
      <c r="AQ25" s="360"/>
      <c r="AR25" s="361"/>
      <c r="AS25" s="359">
        <v>2787</v>
      </c>
      <c r="AT25" s="360"/>
      <c r="AU25" s="360"/>
      <c r="AV25" s="360"/>
      <c r="AW25" s="360"/>
      <c r="AX25" s="419"/>
      <c r="AY25" s="432" t="s">
        <v>166</v>
      </c>
      <c r="AZ25" s="433"/>
      <c r="BA25" s="433"/>
      <c r="BB25" s="433"/>
      <c r="BC25" s="433"/>
      <c r="BD25" s="433"/>
      <c r="BE25" s="433"/>
      <c r="BF25" s="433"/>
      <c r="BG25" s="433"/>
      <c r="BH25" s="433"/>
      <c r="BI25" s="433"/>
      <c r="BJ25" s="433"/>
      <c r="BK25" s="433"/>
      <c r="BL25" s="433"/>
      <c r="BM25" s="434"/>
      <c r="BN25" s="435">
        <v>137980</v>
      </c>
      <c r="BO25" s="436"/>
      <c r="BP25" s="436"/>
      <c r="BQ25" s="436"/>
      <c r="BR25" s="436"/>
      <c r="BS25" s="436"/>
      <c r="BT25" s="436"/>
      <c r="BU25" s="437"/>
      <c r="BV25" s="435">
        <v>142935</v>
      </c>
      <c r="BW25" s="436"/>
      <c r="BX25" s="436"/>
      <c r="BY25" s="436"/>
      <c r="BZ25" s="436"/>
      <c r="CA25" s="436"/>
      <c r="CB25" s="436"/>
      <c r="CC25" s="437"/>
      <c r="CD25" s="176"/>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2">
      <c r="A26" s="163"/>
      <c r="B26" s="385"/>
      <c r="C26" s="386"/>
      <c r="D26" s="387"/>
      <c r="E26" s="362" t="s">
        <v>167</v>
      </c>
      <c r="F26" s="363"/>
      <c r="G26" s="363"/>
      <c r="H26" s="363"/>
      <c r="I26" s="363"/>
      <c r="J26" s="363"/>
      <c r="K26" s="364"/>
      <c r="L26" s="359">
        <v>1</v>
      </c>
      <c r="M26" s="360"/>
      <c r="N26" s="360"/>
      <c r="O26" s="360"/>
      <c r="P26" s="361"/>
      <c r="Q26" s="359">
        <v>6500</v>
      </c>
      <c r="R26" s="360"/>
      <c r="S26" s="360"/>
      <c r="T26" s="360"/>
      <c r="U26" s="360"/>
      <c r="V26" s="361"/>
      <c r="W26" s="449"/>
      <c r="X26" s="386"/>
      <c r="Y26" s="387"/>
      <c r="Z26" s="362" t="s">
        <v>168</v>
      </c>
      <c r="AA26" s="417"/>
      <c r="AB26" s="417"/>
      <c r="AC26" s="417"/>
      <c r="AD26" s="417"/>
      <c r="AE26" s="417"/>
      <c r="AF26" s="417"/>
      <c r="AG26" s="418"/>
      <c r="AH26" s="359">
        <v>8</v>
      </c>
      <c r="AI26" s="360"/>
      <c r="AJ26" s="360"/>
      <c r="AK26" s="360"/>
      <c r="AL26" s="361"/>
      <c r="AM26" s="359">
        <v>20552</v>
      </c>
      <c r="AN26" s="360"/>
      <c r="AO26" s="360"/>
      <c r="AP26" s="360"/>
      <c r="AQ26" s="360"/>
      <c r="AR26" s="361"/>
      <c r="AS26" s="359">
        <v>2569</v>
      </c>
      <c r="AT26" s="360"/>
      <c r="AU26" s="360"/>
      <c r="AV26" s="360"/>
      <c r="AW26" s="360"/>
      <c r="AX26" s="419"/>
      <c r="AY26" s="446" t="s">
        <v>169</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6"/>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5">
      <c r="A27" s="163"/>
      <c r="B27" s="385"/>
      <c r="C27" s="386"/>
      <c r="D27" s="387"/>
      <c r="E27" s="362" t="s">
        <v>170</v>
      </c>
      <c r="F27" s="363"/>
      <c r="G27" s="363"/>
      <c r="H27" s="363"/>
      <c r="I27" s="363"/>
      <c r="J27" s="363"/>
      <c r="K27" s="364"/>
      <c r="L27" s="359">
        <v>1</v>
      </c>
      <c r="M27" s="360"/>
      <c r="N27" s="360"/>
      <c r="O27" s="360"/>
      <c r="P27" s="361"/>
      <c r="Q27" s="359">
        <v>3000</v>
      </c>
      <c r="R27" s="360"/>
      <c r="S27" s="360"/>
      <c r="T27" s="360"/>
      <c r="U27" s="360"/>
      <c r="V27" s="361"/>
      <c r="W27" s="449"/>
      <c r="X27" s="386"/>
      <c r="Y27" s="387"/>
      <c r="Z27" s="362" t="s">
        <v>171</v>
      </c>
      <c r="AA27" s="363"/>
      <c r="AB27" s="363"/>
      <c r="AC27" s="363"/>
      <c r="AD27" s="363"/>
      <c r="AE27" s="363"/>
      <c r="AF27" s="363"/>
      <c r="AG27" s="364"/>
      <c r="AH27" s="359" t="s">
        <v>122</v>
      </c>
      <c r="AI27" s="360"/>
      <c r="AJ27" s="360"/>
      <c r="AK27" s="360"/>
      <c r="AL27" s="361"/>
      <c r="AM27" s="359" t="s">
        <v>122</v>
      </c>
      <c r="AN27" s="360"/>
      <c r="AO27" s="360"/>
      <c r="AP27" s="360"/>
      <c r="AQ27" s="360"/>
      <c r="AR27" s="361"/>
      <c r="AS27" s="359" t="s">
        <v>122</v>
      </c>
      <c r="AT27" s="360"/>
      <c r="AU27" s="360"/>
      <c r="AV27" s="360"/>
      <c r="AW27" s="360"/>
      <c r="AX27" s="419"/>
      <c r="AY27" s="443" t="s">
        <v>172</v>
      </c>
      <c r="AZ27" s="444"/>
      <c r="BA27" s="444"/>
      <c r="BB27" s="444"/>
      <c r="BC27" s="444"/>
      <c r="BD27" s="444"/>
      <c r="BE27" s="444"/>
      <c r="BF27" s="444"/>
      <c r="BG27" s="444"/>
      <c r="BH27" s="444"/>
      <c r="BI27" s="444"/>
      <c r="BJ27" s="444"/>
      <c r="BK27" s="444"/>
      <c r="BL27" s="444"/>
      <c r="BM27" s="445"/>
      <c r="BN27" s="440">
        <v>402307</v>
      </c>
      <c r="BO27" s="441"/>
      <c r="BP27" s="441"/>
      <c r="BQ27" s="441"/>
      <c r="BR27" s="441"/>
      <c r="BS27" s="441"/>
      <c r="BT27" s="441"/>
      <c r="BU27" s="442"/>
      <c r="BV27" s="440">
        <v>402307</v>
      </c>
      <c r="BW27" s="441"/>
      <c r="BX27" s="441"/>
      <c r="BY27" s="441"/>
      <c r="BZ27" s="441"/>
      <c r="CA27" s="441"/>
      <c r="CB27" s="441"/>
      <c r="CC27" s="442"/>
      <c r="CD27" s="178"/>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2">
      <c r="A28" s="163"/>
      <c r="B28" s="385"/>
      <c r="C28" s="386"/>
      <c r="D28" s="387"/>
      <c r="E28" s="362" t="s">
        <v>173</v>
      </c>
      <c r="F28" s="363"/>
      <c r="G28" s="363"/>
      <c r="H28" s="363"/>
      <c r="I28" s="363"/>
      <c r="J28" s="363"/>
      <c r="K28" s="364"/>
      <c r="L28" s="359">
        <v>1</v>
      </c>
      <c r="M28" s="360"/>
      <c r="N28" s="360"/>
      <c r="O28" s="360"/>
      <c r="P28" s="361"/>
      <c r="Q28" s="359">
        <v>2200</v>
      </c>
      <c r="R28" s="360"/>
      <c r="S28" s="360"/>
      <c r="T28" s="360"/>
      <c r="U28" s="360"/>
      <c r="V28" s="361"/>
      <c r="W28" s="449"/>
      <c r="X28" s="386"/>
      <c r="Y28" s="387"/>
      <c r="Z28" s="362" t="s">
        <v>174</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175</v>
      </c>
      <c r="AZ28" s="424"/>
      <c r="BA28" s="424"/>
      <c r="BB28" s="425"/>
      <c r="BC28" s="432" t="s">
        <v>46</v>
      </c>
      <c r="BD28" s="433"/>
      <c r="BE28" s="433"/>
      <c r="BF28" s="433"/>
      <c r="BG28" s="433"/>
      <c r="BH28" s="433"/>
      <c r="BI28" s="433"/>
      <c r="BJ28" s="433"/>
      <c r="BK28" s="433"/>
      <c r="BL28" s="433"/>
      <c r="BM28" s="434"/>
      <c r="BN28" s="435">
        <v>1300000</v>
      </c>
      <c r="BO28" s="436"/>
      <c r="BP28" s="436"/>
      <c r="BQ28" s="436"/>
      <c r="BR28" s="436"/>
      <c r="BS28" s="436"/>
      <c r="BT28" s="436"/>
      <c r="BU28" s="437"/>
      <c r="BV28" s="435">
        <v>1300000</v>
      </c>
      <c r="BW28" s="436"/>
      <c r="BX28" s="436"/>
      <c r="BY28" s="436"/>
      <c r="BZ28" s="436"/>
      <c r="CA28" s="436"/>
      <c r="CB28" s="436"/>
      <c r="CC28" s="437"/>
      <c r="CD28" s="176"/>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2">
      <c r="A29" s="163"/>
      <c r="B29" s="385"/>
      <c r="C29" s="386"/>
      <c r="D29" s="387"/>
      <c r="E29" s="362" t="s">
        <v>176</v>
      </c>
      <c r="F29" s="363"/>
      <c r="G29" s="363"/>
      <c r="H29" s="363"/>
      <c r="I29" s="363"/>
      <c r="J29" s="363"/>
      <c r="K29" s="364"/>
      <c r="L29" s="359">
        <v>10</v>
      </c>
      <c r="M29" s="360"/>
      <c r="N29" s="360"/>
      <c r="O29" s="360"/>
      <c r="P29" s="361"/>
      <c r="Q29" s="359">
        <v>2000</v>
      </c>
      <c r="R29" s="360"/>
      <c r="S29" s="360"/>
      <c r="T29" s="360"/>
      <c r="U29" s="360"/>
      <c r="V29" s="361"/>
      <c r="W29" s="450"/>
      <c r="X29" s="451"/>
      <c r="Y29" s="452"/>
      <c r="Z29" s="362" t="s">
        <v>177</v>
      </c>
      <c r="AA29" s="363"/>
      <c r="AB29" s="363"/>
      <c r="AC29" s="363"/>
      <c r="AD29" s="363"/>
      <c r="AE29" s="363"/>
      <c r="AF29" s="363"/>
      <c r="AG29" s="364"/>
      <c r="AH29" s="359">
        <v>161</v>
      </c>
      <c r="AI29" s="360"/>
      <c r="AJ29" s="360"/>
      <c r="AK29" s="360"/>
      <c r="AL29" s="361"/>
      <c r="AM29" s="359">
        <v>451444</v>
      </c>
      <c r="AN29" s="360"/>
      <c r="AO29" s="360"/>
      <c r="AP29" s="360"/>
      <c r="AQ29" s="360"/>
      <c r="AR29" s="361"/>
      <c r="AS29" s="359">
        <v>2804</v>
      </c>
      <c r="AT29" s="360"/>
      <c r="AU29" s="360"/>
      <c r="AV29" s="360"/>
      <c r="AW29" s="360"/>
      <c r="AX29" s="419"/>
      <c r="AY29" s="426"/>
      <c r="AZ29" s="427"/>
      <c r="BA29" s="427"/>
      <c r="BB29" s="428"/>
      <c r="BC29" s="420" t="s">
        <v>178</v>
      </c>
      <c r="BD29" s="421"/>
      <c r="BE29" s="421"/>
      <c r="BF29" s="421"/>
      <c r="BG29" s="421"/>
      <c r="BH29" s="421"/>
      <c r="BI29" s="421"/>
      <c r="BJ29" s="421"/>
      <c r="BK29" s="421"/>
      <c r="BL29" s="421"/>
      <c r="BM29" s="422"/>
      <c r="BN29" s="406">
        <v>320000</v>
      </c>
      <c r="BO29" s="407"/>
      <c r="BP29" s="407"/>
      <c r="BQ29" s="407"/>
      <c r="BR29" s="407"/>
      <c r="BS29" s="407"/>
      <c r="BT29" s="407"/>
      <c r="BU29" s="408"/>
      <c r="BV29" s="406">
        <v>300000</v>
      </c>
      <c r="BW29" s="407"/>
      <c r="BX29" s="407"/>
      <c r="BY29" s="407"/>
      <c r="BZ29" s="407"/>
      <c r="CA29" s="407"/>
      <c r="CB29" s="407"/>
      <c r="CC29" s="408"/>
      <c r="CD29" s="178"/>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5">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179</v>
      </c>
      <c r="X30" s="374"/>
      <c r="Y30" s="374"/>
      <c r="Z30" s="374"/>
      <c r="AA30" s="374"/>
      <c r="AB30" s="374"/>
      <c r="AC30" s="374"/>
      <c r="AD30" s="374"/>
      <c r="AE30" s="374"/>
      <c r="AF30" s="374"/>
      <c r="AG30" s="375"/>
      <c r="AH30" s="376">
        <v>88</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2619400</v>
      </c>
      <c r="BO30" s="441"/>
      <c r="BP30" s="441"/>
      <c r="BQ30" s="441"/>
      <c r="BR30" s="441"/>
      <c r="BS30" s="441"/>
      <c r="BT30" s="441"/>
      <c r="BU30" s="442"/>
      <c r="BV30" s="440">
        <v>2866400</v>
      </c>
      <c r="BW30" s="441"/>
      <c r="BX30" s="441"/>
      <c r="BY30" s="441"/>
      <c r="BZ30" s="441"/>
      <c r="CA30" s="441"/>
      <c r="CB30" s="441"/>
      <c r="CC30" s="442"/>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365" t="s">
        <v>180</v>
      </c>
      <c r="D32" s="365"/>
      <c r="E32" s="365"/>
      <c r="F32" s="365"/>
      <c r="G32" s="365"/>
      <c r="H32" s="365"/>
      <c r="I32" s="365"/>
      <c r="J32" s="365"/>
      <c r="K32" s="365"/>
      <c r="L32" s="365"/>
      <c r="M32" s="365"/>
      <c r="N32" s="365"/>
      <c r="O32" s="365"/>
      <c r="P32" s="365"/>
      <c r="Q32" s="365"/>
      <c r="R32" s="365"/>
      <c r="S32" s="365"/>
      <c r="U32" s="366" t="s">
        <v>181</v>
      </c>
      <c r="V32" s="366"/>
      <c r="W32" s="366"/>
      <c r="X32" s="366"/>
      <c r="Y32" s="366"/>
      <c r="Z32" s="366"/>
      <c r="AA32" s="366"/>
      <c r="AB32" s="366"/>
      <c r="AC32" s="366"/>
      <c r="AD32" s="366"/>
      <c r="AE32" s="366"/>
      <c r="AF32" s="366"/>
      <c r="AG32" s="366"/>
      <c r="AH32" s="366"/>
      <c r="AI32" s="366"/>
      <c r="AJ32" s="366"/>
      <c r="AK32" s="366"/>
      <c r="AM32" s="366" t="s">
        <v>182</v>
      </c>
      <c r="AN32" s="366"/>
      <c r="AO32" s="366"/>
      <c r="AP32" s="366"/>
      <c r="AQ32" s="366"/>
      <c r="AR32" s="366"/>
      <c r="AS32" s="366"/>
      <c r="AT32" s="366"/>
      <c r="AU32" s="366"/>
      <c r="AV32" s="366"/>
      <c r="AW32" s="366"/>
      <c r="AX32" s="366"/>
      <c r="AY32" s="366"/>
      <c r="AZ32" s="366"/>
      <c r="BA32" s="366"/>
      <c r="BB32" s="366"/>
      <c r="BC32" s="366"/>
      <c r="BE32" s="366" t="s">
        <v>183</v>
      </c>
      <c r="BF32" s="366"/>
      <c r="BG32" s="366"/>
      <c r="BH32" s="366"/>
      <c r="BI32" s="366"/>
      <c r="BJ32" s="366"/>
      <c r="BK32" s="366"/>
      <c r="BL32" s="366"/>
      <c r="BM32" s="366"/>
      <c r="BN32" s="366"/>
      <c r="BO32" s="366"/>
      <c r="BP32" s="366"/>
      <c r="BQ32" s="366"/>
      <c r="BR32" s="366"/>
      <c r="BS32" s="366"/>
      <c r="BT32" s="366"/>
      <c r="BU32" s="366"/>
      <c r="BW32" s="366" t="s">
        <v>184</v>
      </c>
      <c r="BX32" s="366"/>
      <c r="BY32" s="366"/>
      <c r="BZ32" s="366"/>
      <c r="CA32" s="366"/>
      <c r="CB32" s="366"/>
      <c r="CC32" s="366"/>
      <c r="CD32" s="366"/>
      <c r="CE32" s="366"/>
      <c r="CF32" s="366"/>
      <c r="CG32" s="366"/>
      <c r="CH32" s="366"/>
      <c r="CI32" s="366"/>
      <c r="CJ32" s="366"/>
      <c r="CK32" s="366"/>
      <c r="CL32" s="366"/>
      <c r="CM32" s="366"/>
      <c r="CO32" s="366" t="s">
        <v>185</v>
      </c>
      <c r="CP32" s="366"/>
      <c r="CQ32" s="366"/>
      <c r="CR32" s="366"/>
      <c r="CS32" s="366"/>
      <c r="CT32" s="366"/>
      <c r="CU32" s="366"/>
      <c r="CV32" s="366"/>
      <c r="CW32" s="366"/>
      <c r="CX32" s="366"/>
      <c r="CY32" s="366"/>
      <c r="CZ32" s="366"/>
      <c r="DA32" s="366"/>
      <c r="DB32" s="366"/>
      <c r="DC32" s="366"/>
      <c r="DD32" s="366"/>
      <c r="DE32" s="366"/>
      <c r="DI32" s="186"/>
    </row>
    <row r="33" spans="1:113" ht="13.5" customHeight="1" x14ac:dyDescent="0.2">
      <c r="A33" s="163"/>
      <c r="B33" s="187"/>
      <c r="C33" s="358" t="s">
        <v>186</v>
      </c>
      <c r="D33" s="358"/>
      <c r="E33" s="357" t="s">
        <v>187</v>
      </c>
      <c r="F33" s="357"/>
      <c r="G33" s="357"/>
      <c r="H33" s="357"/>
      <c r="I33" s="357"/>
      <c r="J33" s="357"/>
      <c r="K33" s="357"/>
      <c r="L33" s="357"/>
      <c r="M33" s="357"/>
      <c r="N33" s="357"/>
      <c r="O33" s="357"/>
      <c r="P33" s="357"/>
      <c r="Q33" s="357"/>
      <c r="R33" s="357"/>
      <c r="S33" s="357"/>
      <c r="T33" s="188"/>
      <c r="U33" s="358" t="s">
        <v>186</v>
      </c>
      <c r="V33" s="358"/>
      <c r="W33" s="357" t="s">
        <v>187</v>
      </c>
      <c r="X33" s="357"/>
      <c r="Y33" s="357"/>
      <c r="Z33" s="357"/>
      <c r="AA33" s="357"/>
      <c r="AB33" s="357"/>
      <c r="AC33" s="357"/>
      <c r="AD33" s="357"/>
      <c r="AE33" s="357"/>
      <c r="AF33" s="357"/>
      <c r="AG33" s="357"/>
      <c r="AH33" s="357"/>
      <c r="AI33" s="357"/>
      <c r="AJ33" s="357"/>
      <c r="AK33" s="357"/>
      <c r="AL33" s="188"/>
      <c r="AM33" s="358" t="s">
        <v>186</v>
      </c>
      <c r="AN33" s="358"/>
      <c r="AO33" s="357" t="s">
        <v>187</v>
      </c>
      <c r="AP33" s="357"/>
      <c r="AQ33" s="357"/>
      <c r="AR33" s="357"/>
      <c r="AS33" s="357"/>
      <c r="AT33" s="357"/>
      <c r="AU33" s="357"/>
      <c r="AV33" s="357"/>
      <c r="AW33" s="357"/>
      <c r="AX33" s="357"/>
      <c r="AY33" s="357"/>
      <c r="AZ33" s="357"/>
      <c r="BA33" s="357"/>
      <c r="BB33" s="357"/>
      <c r="BC33" s="357"/>
      <c r="BD33" s="189"/>
      <c r="BE33" s="357" t="s">
        <v>188</v>
      </c>
      <c r="BF33" s="357"/>
      <c r="BG33" s="357" t="s">
        <v>189</v>
      </c>
      <c r="BH33" s="357"/>
      <c r="BI33" s="357"/>
      <c r="BJ33" s="357"/>
      <c r="BK33" s="357"/>
      <c r="BL33" s="357"/>
      <c r="BM33" s="357"/>
      <c r="BN33" s="357"/>
      <c r="BO33" s="357"/>
      <c r="BP33" s="357"/>
      <c r="BQ33" s="357"/>
      <c r="BR33" s="357"/>
      <c r="BS33" s="357"/>
      <c r="BT33" s="357"/>
      <c r="BU33" s="357"/>
      <c r="BV33" s="189"/>
      <c r="BW33" s="358" t="s">
        <v>188</v>
      </c>
      <c r="BX33" s="358"/>
      <c r="BY33" s="357" t="s">
        <v>190</v>
      </c>
      <c r="BZ33" s="357"/>
      <c r="CA33" s="357"/>
      <c r="CB33" s="357"/>
      <c r="CC33" s="357"/>
      <c r="CD33" s="357"/>
      <c r="CE33" s="357"/>
      <c r="CF33" s="357"/>
      <c r="CG33" s="357"/>
      <c r="CH33" s="357"/>
      <c r="CI33" s="357"/>
      <c r="CJ33" s="357"/>
      <c r="CK33" s="357"/>
      <c r="CL33" s="357"/>
      <c r="CM33" s="357"/>
      <c r="CN33" s="188"/>
      <c r="CO33" s="358" t="s">
        <v>186</v>
      </c>
      <c r="CP33" s="358"/>
      <c r="CQ33" s="357" t="s">
        <v>191</v>
      </c>
      <c r="CR33" s="357"/>
      <c r="CS33" s="357"/>
      <c r="CT33" s="357"/>
      <c r="CU33" s="357"/>
      <c r="CV33" s="357"/>
      <c r="CW33" s="357"/>
      <c r="CX33" s="357"/>
      <c r="CY33" s="357"/>
      <c r="CZ33" s="357"/>
      <c r="DA33" s="357"/>
      <c r="DB33" s="357"/>
      <c r="DC33" s="357"/>
      <c r="DD33" s="357"/>
      <c r="DE33" s="357"/>
      <c r="DF33" s="188"/>
      <c r="DG33" s="356" t="s">
        <v>192</v>
      </c>
      <c r="DH33" s="356"/>
      <c r="DI33" s="190"/>
    </row>
    <row r="34" spans="1:113" ht="32.25" customHeight="1" x14ac:dyDescent="0.2">
      <c r="A34" s="163"/>
      <c r="B34" s="187"/>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2</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5</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t="str">
        <f>IF(BG34="","",MAX(C34:D43,U34:V43,AM34:AN43)+1)</f>
        <v/>
      </c>
      <c r="BF34" s="354"/>
      <c r="BG34" s="355"/>
      <c r="BH34" s="355"/>
      <c r="BI34" s="355"/>
      <c r="BJ34" s="355"/>
      <c r="BK34" s="355"/>
      <c r="BL34" s="355"/>
      <c r="BM34" s="355"/>
      <c r="BN34" s="355"/>
      <c r="BO34" s="355"/>
      <c r="BP34" s="355"/>
      <c r="BQ34" s="355"/>
      <c r="BR34" s="355"/>
      <c r="BS34" s="355"/>
      <c r="BT34" s="355"/>
      <c r="BU34" s="355"/>
      <c r="BV34" s="163"/>
      <c r="BW34" s="354">
        <f>IF(BY34="","",MAX(C34:D43,U34:V43,AM34:AN43,BE34:BF43)+1)</f>
        <v>9</v>
      </c>
      <c r="BX34" s="354"/>
      <c r="BY34" s="355" t="str">
        <f>IF('各会計、関係団体の財政状況及び健全化判断比率'!B68="","",'各会計、関係団体の財政状況及び健全化判断比率'!B68)</f>
        <v>東京都市町村議会議員公務災害補償等組合</v>
      </c>
      <c r="BZ34" s="355"/>
      <c r="CA34" s="355"/>
      <c r="CB34" s="355"/>
      <c r="CC34" s="355"/>
      <c r="CD34" s="355"/>
      <c r="CE34" s="355"/>
      <c r="CF34" s="355"/>
      <c r="CG34" s="355"/>
      <c r="CH34" s="355"/>
      <c r="CI34" s="355"/>
      <c r="CJ34" s="355"/>
      <c r="CK34" s="355"/>
      <c r="CL34" s="355"/>
      <c r="CM34" s="355"/>
      <c r="CN34" s="163"/>
      <c r="CO34" s="354" t="str">
        <f>IF(CQ34="","",MAX(C34:D43,U34:V43,AM34:AN43,BE34:BF43,BW34:BX43)+1)</f>
        <v/>
      </c>
      <c r="CP34" s="354"/>
      <c r="CQ34" s="355" t="str">
        <f>IF('各会計、関係団体の財政状況及び健全化判断比率'!BS7="","",'各会計、関係団体の財政状況及び健全化判断比率'!BS7)</f>
        <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90"/>
    </row>
    <row r="35" spans="1:113" ht="32.25" customHeight="1" x14ac:dyDescent="0.2">
      <c r="A35" s="163"/>
      <c r="B35" s="187"/>
      <c r="C35" s="354" t="str">
        <f>IF(E35="","",C34+1)</f>
        <v/>
      </c>
      <c r="D35" s="354"/>
      <c r="E35" s="355" t="str">
        <f>IF('各会計、関係団体の財政状況及び健全化判断比率'!B8="","",'各会計、関係団体の財政状況及び健全化判断比率'!B8)</f>
        <v/>
      </c>
      <c r="F35" s="355"/>
      <c r="G35" s="355"/>
      <c r="H35" s="355"/>
      <c r="I35" s="355"/>
      <c r="J35" s="355"/>
      <c r="K35" s="355"/>
      <c r="L35" s="355"/>
      <c r="M35" s="355"/>
      <c r="N35" s="355"/>
      <c r="O35" s="355"/>
      <c r="P35" s="355"/>
      <c r="Q35" s="355"/>
      <c r="R35" s="355"/>
      <c r="S35" s="355"/>
      <c r="T35" s="163"/>
      <c r="U35" s="354">
        <f>IF(W35="","",U34+1)</f>
        <v>3</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6</v>
      </c>
      <c r="AN35" s="354"/>
      <c r="AO35" s="355" t="str">
        <f>IF('各会計、関係団体の財政状況及び健全化判断比率'!B32="","",'各会計、関係団体の財政状況及び健全化判断比率'!B32)</f>
        <v>一般旅客自動車運送事業会計</v>
      </c>
      <c r="AP35" s="355"/>
      <c r="AQ35" s="355"/>
      <c r="AR35" s="355"/>
      <c r="AS35" s="355"/>
      <c r="AT35" s="355"/>
      <c r="AU35" s="355"/>
      <c r="AV35" s="355"/>
      <c r="AW35" s="355"/>
      <c r="AX35" s="355"/>
      <c r="AY35" s="355"/>
      <c r="AZ35" s="355"/>
      <c r="BA35" s="355"/>
      <c r="BB35" s="355"/>
      <c r="BC35" s="355"/>
      <c r="BD35" s="163"/>
      <c r="BE35" s="354" t="str">
        <f t="shared" ref="BE35:BE43" si="1">IF(BG35="","",BE34+1)</f>
        <v/>
      </c>
      <c r="BF35" s="354"/>
      <c r="BG35" s="355"/>
      <c r="BH35" s="355"/>
      <c r="BI35" s="355"/>
      <c r="BJ35" s="355"/>
      <c r="BK35" s="355"/>
      <c r="BL35" s="355"/>
      <c r="BM35" s="355"/>
      <c r="BN35" s="355"/>
      <c r="BO35" s="355"/>
      <c r="BP35" s="355"/>
      <c r="BQ35" s="355"/>
      <c r="BR35" s="355"/>
      <c r="BS35" s="355"/>
      <c r="BT35" s="355"/>
      <c r="BU35" s="355"/>
      <c r="BV35" s="163"/>
      <c r="BW35" s="354">
        <f t="shared" ref="BW35:BW43" si="2">IF(BY35="","",BW34+1)</f>
        <v>10</v>
      </c>
      <c r="BX35" s="354"/>
      <c r="BY35" s="355" t="str">
        <f>IF('各会計、関係団体の財政状況及び健全化判断比率'!B69="","",'各会計、関係団体の財政状況及び健全化判断比率'!B69)</f>
        <v>東京都市町村職員退職手当組合</v>
      </c>
      <c r="BZ35" s="355"/>
      <c r="CA35" s="355"/>
      <c r="CB35" s="355"/>
      <c r="CC35" s="355"/>
      <c r="CD35" s="355"/>
      <c r="CE35" s="355"/>
      <c r="CF35" s="355"/>
      <c r="CG35" s="355"/>
      <c r="CH35" s="355"/>
      <c r="CI35" s="355"/>
      <c r="CJ35" s="355"/>
      <c r="CK35" s="355"/>
      <c r="CL35" s="355"/>
      <c r="CM35" s="355"/>
      <c r="CN35" s="163"/>
      <c r="CO35" s="354" t="str">
        <f t="shared" ref="CO35:CO43" si="3">IF(CQ35="","",CO34+1)</f>
        <v/>
      </c>
      <c r="CP35" s="354"/>
      <c r="CQ35" s="355" t="str">
        <f>IF('各会計、関係団体の財政状況及び健全化判断比率'!BS8="","",'各会計、関係団体の財政状況及び健全化判断比率'!BS8)</f>
        <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90"/>
    </row>
    <row r="36" spans="1:113" ht="32.25" customHeight="1" x14ac:dyDescent="0.2">
      <c r="A36" s="163"/>
      <c r="B36" s="187"/>
      <c r="C36" s="354" t="str">
        <f>IF(E36="","",C35+1)</f>
        <v/>
      </c>
      <c r="D36" s="354"/>
      <c r="E36" s="355" t="str">
        <f>IF('各会計、関係団体の財政状況及び健全化判断比率'!B9="","",'各会計、関係団体の財政状況及び健全化判断比率'!B9)</f>
        <v/>
      </c>
      <c r="F36" s="355"/>
      <c r="G36" s="355"/>
      <c r="H36" s="355"/>
      <c r="I36" s="355"/>
      <c r="J36" s="355"/>
      <c r="K36" s="355"/>
      <c r="L36" s="355"/>
      <c r="M36" s="355"/>
      <c r="N36" s="355"/>
      <c r="O36" s="355"/>
      <c r="P36" s="355"/>
      <c r="Q36" s="355"/>
      <c r="R36" s="355"/>
      <c r="S36" s="355"/>
      <c r="T36" s="163"/>
      <c r="U36" s="354">
        <f t="shared" ref="U36:U43" si="4">IF(W36="","",U35+1)</f>
        <v>4</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f t="shared" si="0"/>
        <v>7</v>
      </c>
      <c r="AN36" s="354"/>
      <c r="AO36" s="355" t="str">
        <f>IF('各会計、関係団体の財政状況及び健全化判断比率'!B33="","",'各会計、関係団体の財政状況及び健全化判断比率'!B33)</f>
        <v>病院事業会計</v>
      </c>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11</v>
      </c>
      <c r="BX36" s="354"/>
      <c r="BY36" s="355" t="str">
        <f>IF('各会計、関係団体の財政状況及び健全化判断比率'!B70="","",'各会計、関係団体の財政状況及び健全化判断比率'!B70)</f>
        <v>東京都島嶼町村一部事務組合</v>
      </c>
      <c r="BZ36" s="355"/>
      <c r="CA36" s="355"/>
      <c r="CB36" s="355"/>
      <c r="CC36" s="355"/>
      <c r="CD36" s="355"/>
      <c r="CE36" s="355"/>
      <c r="CF36" s="355"/>
      <c r="CG36" s="355"/>
      <c r="CH36" s="355"/>
      <c r="CI36" s="355"/>
      <c r="CJ36" s="355"/>
      <c r="CK36" s="355"/>
      <c r="CL36" s="355"/>
      <c r="CM36" s="355"/>
      <c r="CN36" s="163"/>
      <c r="CO36" s="354" t="str">
        <f t="shared" si="3"/>
        <v/>
      </c>
      <c r="CP36" s="354"/>
      <c r="CQ36" s="355" t="str">
        <f>IF('各会計、関係団体の財政状況及び健全化判断比率'!BS9="","",'各会計、関係団体の財政状況及び健全化判断比率'!BS9)</f>
        <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90"/>
    </row>
    <row r="37" spans="1:113" ht="32.25" customHeight="1" x14ac:dyDescent="0.2">
      <c r="A37" s="163"/>
      <c r="B37" s="187"/>
      <c r="C37" s="354" t="str">
        <f>IF(E37="","",C36+1)</f>
        <v/>
      </c>
      <c r="D37" s="354"/>
      <c r="E37" s="355" t="str">
        <f>IF('各会計、関係団体の財政状況及び健全化判断比率'!B10="","",'各会計、関係団体の財政状況及び健全化判断比率'!B10)</f>
        <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f t="shared" si="0"/>
        <v>8</v>
      </c>
      <c r="AN37" s="354"/>
      <c r="AO37" s="355" t="str">
        <f>IF('各会計、関係団体の財政状況及び健全化判断比率'!B34="","",'各会計、関係団体の財政状況及び健全化判断比率'!B34)</f>
        <v>浄化槽設置管理事業会計</v>
      </c>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f t="shared" si="2"/>
        <v>12</v>
      </c>
      <c r="BX37" s="354"/>
      <c r="BY37" s="355" t="str">
        <f>IF('各会計、関係団体の財政状況及び健全化判断比率'!B71="","",'各会計、関係団体の財政状況及び健全化判断比率'!B71)</f>
        <v>東京市町村総合事務組合（一般会計）</v>
      </c>
      <c r="BZ37" s="355"/>
      <c r="CA37" s="355"/>
      <c r="CB37" s="355"/>
      <c r="CC37" s="355"/>
      <c r="CD37" s="355"/>
      <c r="CE37" s="355"/>
      <c r="CF37" s="355"/>
      <c r="CG37" s="355"/>
      <c r="CH37" s="355"/>
      <c r="CI37" s="355"/>
      <c r="CJ37" s="355"/>
      <c r="CK37" s="355"/>
      <c r="CL37" s="355"/>
      <c r="CM37" s="355"/>
      <c r="CN37" s="163"/>
      <c r="CO37" s="354" t="str">
        <f t="shared" si="3"/>
        <v/>
      </c>
      <c r="CP37" s="354"/>
      <c r="CQ37" s="355" t="str">
        <f>IF('各会計、関係団体の財政状況及び健全化判断比率'!BS10="","",'各会計、関係団体の財政状況及び健全化判断比率'!BS10)</f>
        <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90"/>
    </row>
    <row r="38" spans="1:113" ht="32.25" customHeight="1" x14ac:dyDescent="0.2">
      <c r="A38" s="163"/>
      <c r="B38" s="187"/>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f t="shared" si="2"/>
        <v>13</v>
      </c>
      <c r="BX38" s="354"/>
      <c r="BY38" s="355" t="str">
        <f>IF('各会計、関係団体の財政状況及び健全化判断比率'!B72="","",'各会計、関係団体の財政状況及び健全化判断比率'!B72)</f>
        <v>東京市町村総合事務組合（交通災害共済事業特別会計）</v>
      </c>
      <c r="BZ38" s="355"/>
      <c r="CA38" s="355"/>
      <c r="CB38" s="355"/>
      <c r="CC38" s="355"/>
      <c r="CD38" s="355"/>
      <c r="CE38" s="355"/>
      <c r="CF38" s="355"/>
      <c r="CG38" s="355"/>
      <c r="CH38" s="355"/>
      <c r="CI38" s="355"/>
      <c r="CJ38" s="355"/>
      <c r="CK38" s="355"/>
      <c r="CL38" s="355"/>
      <c r="CM38" s="355"/>
      <c r="CN38" s="163"/>
      <c r="CO38" s="354" t="str">
        <f t="shared" si="3"/>
        <v/>
      </c>
      <c r="CP38" s="354"/>
      <c r="CQ38" s="355" t="str">
        <f>IF('各会計、関係団体の財政状況及び健全化判断比率'!BS11="","",'各会計、関係団体の財政状況及び健全化判断比率'!BS11)</f>
        <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90"/>
    </row>
    <row r="39" spans="1:113" ht="32.25" customHeight="1" x14ac:dyDescent="0.2">
      <c r="A39" s="163"/>
      <c r="B39" s="187"/>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f t="shared" si="2"/>
        <v>14</v>
      </c>
      <c r="BX39" s="354"/>
      <c r="BY39" s="355" t="str">
        <f>IF('各会計、関係団体の財政状況及び健全化判断比率'!B73="","",'各会計、関係団体の財政状況及び健全化判断比率'!B73)</f>
        <v>東京都後期高齢者医療広域連合（一般会計）</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90"/>
    </row>
    <row r="40" spans="1:113" ht="32.25" customHeight="1" x14ac:dyDescent="0.2">
      <c r="A40" s="163"/>
      <c r="B40" s="187"/>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f t="shared" si="2"/>
        <v>15</v>
      </c>
      <c r="BX40" s="354"/>
      <c r="BY40" s="355" t="str">
        <f>IF('各会計、関係団体の財政状況及び健全化判断比率'!B74="","",'各会計、関係団体の財政状況及び健全化判断比率'!B74)</f>
        <v>東京都後期高齢者医療広域連合
（後期高齢者医療特別会計）</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90"/>
    </row>
    <row r="41" spans="1:113" ht="32.25" customHeight="1" x14ac:dyDescent="0.2">
      <c r="A41" s="163"/>
      <c r="B41" s="187"/>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90"/>
    </row>
    <row r="42" spans="1:113" ht="32.25" customHeight="1" x14ac:dyDescent="0.2">
      <c r="B42" s="187"/>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90"/>
    </row>
    <row r="43" spans="1:113" ht="32.25" customHeight="1" x14ac:dyDescent="0.2">
      <c r="B43" s="187"/>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351" t="s">
        <v>194</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2">
      <c r="E47" s="351" t="s">
        <v>195</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2">
      <c r="E48" s="351" t="s">
        <v>196</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2">
      <c r="E49" s="353" t="s">
        <v>197</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2">
      <c r="E50" s="351" t="s">
        <v>198</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2">
      <c r="E51" s="351" t="s">
        <v>199</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2">
      <c r="E52" s="351" t="s">
        <v>200</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2">
      <c r="E53" s="351" t="s">
        <v>201</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2"/>
    <row r="55" spans="5:113" x14ac:dyDescent="0.2"/>
    <row r="56" spans="5:113" x14ac:dyDescent="0.2"/>
  </sheetData>
  <sheetProtection algorithmName="SHA-512" hashValue="733yx41qLdKtq9xvCiGz0Mq/QxHdTQUH5lCu3pQLVgi1R0WTISSLbd9G/fLU/Dsfg2rAOzpn3X5hnRj5VPS+OA==" saltValue="zWVKfCPaiCNA9CQDn1OF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x14ac:dyDescent="0.2">
      <c r="A34" s="22"/>
      <c r="B34" s="31"/>
      <c r="C34" s="1136" t="s">
        <v>534</v>
      </c>
      <c r="D34" s="1136"/>
      <c r="E34" s="1137"/>
      <c r="F34" s="32">
        <v>13.26</v>
      </c>
      <c r="G34" s="33">
        <v>11.92</v>
      </c>
      <c r="H34" s="33">
        <v>13.45</v>
      </c>
      <c r="I34" s="33">
        <v>14.2</v>
      </c>
      <c r="J34" s="34">
        <v>16.32</v>
      </c>
      <c r="K34" s="22"/>
      <c r="L34" s="22"/>
      <c r="M34" s="22"/>
      <c r="N34" s="22"/>
      <c r="O34" s="22"/>
      <c r="P34" s="22"/>
    </row>
    <row r="35" spans="1:16" ht="39" customHeight="1" x14ac:dyDescent="0.2">
      <c r="A35" s="22"/>
      <c r="B35" s="35"/>
      <c r="C35" s="1132" t="s">
        <v>535</v>
      </c>
      <c r="D35" s="1132"/>
      <c r="E35" s="1133"/>
      <c r="F35" s="36">
        <v>4.51</v>
      </c>
      <c r="G35" s="37">
        <v>3.79</v>
      </c>
      <c r="H35" s="37">
        <v>2.2200000000000002</v>
      </c>
      <c r="I35" s="37">
        <v>7.26</v>
      </c>
      <c r="J35" s="38">
        <v>4.8099999999999996</v>
      </c>
      <c r="K35" s="22"/>
      <c r="L35" s="22"/>
      <c r="M35" s="22"/>
      <c r="N35" s="22"/>
      <c r="O35" s="22"/>
      <c r="P35" s="22"/>
    </row>
    <row r="36" spans="1:16" ht="39" customHeight="1" x14ac:dyDescent="0.2">
      <c r="A36" s="22"/>
      <c r="B36" s="35"/>
      <c r="C36" s="1132" t="s">
        <v>536</v>
      </c>
      <c r="D36" s="1132"/>
      <c r="E36" s="1133"/>
      <c r="F36" s="36">
        <v>3.89</v>
      </c>
      <c r="G36" s="37">
        <v>0.64</v>
      </c>
      <c r="H36" s="37">
        <v>3.91</v>
      </c>
      <c r="I36" s="37">
        <v>4.66</v>
      </c>
      <c r="J36" s="38">
        <v>4.68</v>
      </c>
      <c r="K36" s="22"/>
      <c r="L36" s="22"/>
      <c r="M36" s="22"/>
      <c r="N36" s="22"/>
      <c r="O36" s="22"/>
      <c r="P36" s="22"/>
    </row>
    <row r="37" spans="1:16" ht="39" customHeight="1" x14ac:dyDescent="0.2">
      <c r="A37" s="22"/>
      <c r="B37" s="35"/>
      <c r="C37" s="1132" t="s">
        <v>537</v>
      </c>
      <c r="D37" s="1132"/>
      <c r="E37" s="1133"/>
      <c r="F37" s="36">
        <v>0.55000000000000004</v>
      </c>
      <c r="G37" s="37">
        <v>0.46</v>
      </c>
      <c r="H37" s="37">
        <v>1.27</v>
      </c>
      <c r="I37" s="37">
        <v>1.85</v>
      </c>
      <c r="J37" s="38">
        <v>2.34</v>
      </c>
      <c r="K37" s="22"/>
      <c r="L37" s="22"/>
      <c r="M37" s="22"/>
      <c r="N37" s="22"/>
      <c r="O37" s="22"/>
      <c r="P37" s="22"/>
    </row>
    <row r="38" spans="1:16" ht="39" customHeight="1" x14ac:dyDescent="0.2">
      <c r="A38" s="22"/>
      <c r="B38" s="35"/>
      <c r="C38" s="1132" t="s">
        <v>538</v>
      </c>
      <c r="D38" s="1132"/>
      <c r="E38" s="1133"/>
      <c r="F38" s="36">
        <v>1.36</v>
      </c>
      <c r="G38" s="37">
        <v>1.19</v>
      </c>
      <c r="H38" s="37">
        <v>1.2</v>
      </c>
      <c r="I38" s="37">
        <v>1.18</v>
      </c>
      <c r="J38" s="38">
        <v>1.18</v>
      </c>
      <c r="K38" s="22"/>
      <c r="L38" s="22"/>
      <c r="M38" s="22"/>
      <c r="N38" s="22"/>
      <c r="O38" s="22"/>
      <c r="P38" s="22"/>
    </row>
    <row r="39" spans="1:16" ht="39" customHeight="1" x14ac:dyDescent="0.2">
      <c r="A39" s="22"/>
      <c r="B39" s="35"/>
      <c r="C39" s="1132" t="s">
        <v>539</v>
      </c>
      <c r="D39" s="1132"/>
      <c r="E39" s="1133"/>
      <c r="F39" s="36">
        <v>0.99</v>
      </c>
      <c r="G39" s="37">
        <v>1.17</v>
      </c>
      <c r="H39" s="37">
        <v>1.54</v>
      </c>
      <c r="I39" s="37">
        <v>1</v>
      </c>
      <c r="J39" s="38">
        <v>1.1599999999999999</v>
      </c>
      <c r="K39" s="22"/>
      <c r="L39" s="22"/>
      <c r="M39" s="22"/>
      <c r="N39" s="22"/>
      <c r="O39" s="22"/>
      <c r="P39" s="22"/>
    </row>
    <row r="40" spans="1:16" ht="39" customHeight="1" x14ac:dyDescent="0.2">
      <c r="A40" s="22"/>
      <c r="B40" s="35"/>
      <c r="C40" s="1132" t="s">
        <v>540</v>
      </c>
      <c r="D40" s="1132"/>
      <c r="E40" s="1133"/>
      <c r="F40" s="36">
        <v>1.47</v>
      </c>
      <c r="G40" s="37">
        <v>0.21</v>
      </c>
      <c r="H40" s="37" t="s">
        <v>541</v>
      </c>
      <c r="I40" s="37">
        <v>0.67</v>
      </c>
      <c r="J40" s="38">
        <v>0.63</v>
      </c>
      <c r="K40" s="22"/>
      <c r="L40" s="22"/>
      <c r="M40" s="22"/>
      <c r="N40" s="22"/>
      <c r="O40" s="22"/>
      <c r="P40" s="22"/>
    </row>
    <row r="41" spans="1:16" ht="39" customHeight="1" x14ac:dyDescent="0.2">
      <c r="A41" s="22"/>
      <c r="B41" s="35"/>
      <c r="C41" s="1132" t="s">
        <v>542</v>
      </c>
      <c r="D41" s="1132"/>
      <c r="E41" s="1133"/>
      <c r="F41" s="36">
        <v>0</v>
      </c>
      <c r="G41" s="37">
        <v>0</v>
      </c>
      <c r="H41" s="37">
        <v>0</v>
      </c>
      <c r="I41" s="37">
        <v>0</v>
      </c>
      <c r="J41" s="38">
        <v>0</v>
      </c>
      <c r="K41" s="22"/>
      <c r="L41" s="22"/>
      <c r="M41" s="22"/>
      <c r="N41" s="22"/>
      <c r="O41" s="22"/>
      <c r="P41" s="22"/>
    </row>
    <row r="42" spans="1:16" ht="39" customHeight="1" x14ac:dyDescent="0.2">
      <c r="A42" s="22"/>
      <c r="B42" s="39"/>
      <c r="C42" s="1132" t="s">
        <v>543</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544</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xSQXtE7MPW6eKY81t3uSdlBKtVzVDwJNKA7IA7MXKdhtvrtxHp0CM0b5QzydJOQweT4VGNasmQ1EB0wKGZsZLA==" saltValue="O1CImq6lzHGjxen0gznZB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x14ac:dyDescent="0.2">
      <c r="A45" s="46"/>
      <c r="B45" s="1161" t="s">
        <v>9</v>
      </c>
      <c r="C45" s="1162"/>
      <c r="D45" s="56"/>
      <c r="E45" s="1167" t="s">
        <v>10</v>
      </c>
      <c r="F45" s="1167"/>
      <c r="G45" s="1167"/>
      <c r="H45" s="1167"/>
      <c r="I45" s="1167"/>
      <c r="J45" s="1168"/>
      <c r="K45" s="57">
        <v>726</v>
      </c>
      <c r="L45" s="58">
        <v>710</v>
      </c>
      <c r="M45" s="58">
        <v>709</v>
      </c>
      <c r="N45" s="58">
        <v>723</v>
      </c>
      <c r="O45" s="59">
        <v>739</v>
      </c>
      <c r="P45" s="46"/>
      <c r="Q45" s="46"/>
      <c r="R45" s="46"/>
      <c r="S45" s="46"/>
      <c r="T45" s="46"/>
      <c r="U45" s="46"/>
    </row>
    <row r="46" spans="1:21" ht="30.75" customHeight="1" x14ac:dyDescent="0.2">
      <c r="A46" s="46"/>
      <c r="B46" s="1163"/>
      <c r="C46" s="1164"/>
      <c r="D46" s="60"/>
      <c r="E46" s="1140" t="s">
        <v>11</v>
      </c>
      <c r="F46" s="1140"/>
      <c r="G46" s="1140"/>
      <c r="H46" s="1140"/>
      <c r="I46" s="1140"/>
      <c r="J46" s="1141"/>
      <c r="K46" s="61" t="s">
        <v>487</v>
      </c>
      <c r="L46" s="62" t="s">
        <v>487</v>
      </c>
      <c r="M46" s="62" t="s">
        <v>487</v>
      </c>
      <c r="N46" s="62" t="s">
        <v>487</v>
      </c>
      <c r="O46" s="63" t="s">
        <v>487</v>
      </c>
      <c r="P46" s="46"/>
      <c r="Q46" s="46"/>
      <c r="R46" s="46"/>
      <c r="S46" s="46"/>
      <c r="T46" s="46"/>
      <c r="U46" s="46"/>
    </row>
    <row r="47" spans="1:21" ht="30.75" customHeight="1" x14ac:dyDescent="0.2">
      <c r="A47" s="46"/>
      <c r="B47" s="1163"/>
      <c r="C47" s="1164"/>
      <c r="D47" s="60"/>
      <c r="E47" s="1140" t="s">
        <v>12</v>
      </c>
      <c r="F47" s="1140"/>
      <c r="G47" s="1140"/>
      <c r="H47" s="1140"/>
      <c r="I47" s="1140"/>
      <c r="J47" s="1141"/>
      <c r="K47" s="61" t="s">
        <v>487</v>
      </c>
      <c r="L47" s="62" t="s">
        <v>487</v>
      </c>
      <c r="M47" s="62" t="s">
        <v>487</v>
      </c>
      <c r="N47" s="62" t="s">
        <v>487</v>
      </c>
      <c r="O47" s="63" t="s">
        <v>487</v>
      </c>
      <c r="P47" s="46"/>
      <c r="Q47" s="46"/>
      <c r="R47" s="46"/>
      <c r="S47" s="46"/>
      <c r="T47" s="46"/>
      <c r="U47" s="46"/>
    </row>
    <row r="48" spans="1:21" ht="30.75" customHeight="1" x14ac:dyDescent="0.2">
      <c r="A48" s="46"/>
      <c r="B48" s="1163"/>
      <c r="C48" s="1164"/>
      <c r="D48" s="60"/>
      <c r="E48" s="1140" t="s">
        <v>13</v>
      </c>
      <c r="F48" s="1140"/>
      <c r="G48" s="1140"/>
      <c r="H48" s="1140"/>
      <c r="I48" s="1140"/>
      <c r="J48" s="1141"/>
      <c r="K48" s="61">
        <v>150</v>
      </c>
      <c r="L48" s="62">
        <v>236</v>
      </c>
      <c r="M48" s="62">
        <v>137</v>
      </c>
      <c r="N48" s="62">
        <v>133</v>
      </c>
      <c r="O48" s="63">
        <v>140</v>
      </c>
      <c r="P48" s="46"/>
      <c r="Q48" s="46"/>
      <c r="R48" s="46"/>
      <c r="S48" s="46"/>
      <c r="T48" s="46"/>
      <c r="U48" s="46"/>
    </row>
    <row r="49" spans="1:21" ht="30.75" customHeight="1" x14ac:dyDescent="0.2">
      <c r="A49" s="46"/>
      <c r="B49" s="1163"/>
      <c r="C49" s="1164"/>
      <c r="D49" s="60"/>
      <c r="E49" s="1140" t="s">
        <v>14</v>
      </c>
      <c r="F49" s="1140"/>
      <c r="G49" s="1140"/>
      <c r="H49" s="1140"/>
      <c r="I49" s="1140"/>
      <c r="J49" s="1141"/>
      <c r="K49" s="61">
        <v>50</v>
      </c>
      <c r="L49" s="62">
        <v>31</v>
      </c>
      <c r="M49" s="62">
        <v>32</v>
      </c>
      <c r="N49" s="62">
        <v>32</v>
      </c>
      <c r="O49" s="63">
        <v>32</v>
      </c>
      <c r="P49" s="46"/>
      <c r="Q49" s="46"/>
      <c r="R49" s="46"/>
      <c r="S49" s="46"/>
      <c r="T49" s="46"/>
      <c r="U49" s="46"/>
    </row>
    <row r="50" spans="1:21" ht="30.75" customHeight="1" x14ac:dyDescent="0.2">
      <c r="A50" s="46"/>
      <c r="B50" s="1163"/>
      <c r="C50" s="1164"/>
      <c r="D50" s="60"/>
      <c r="E50" s="1140" t="s">
        <v>15</v>
      </c>
      <c r="F50" s="1140"/>
      <c r="G50" s="1140"/>
      <c r="H50" s="1140"/>
      <c r="I50" s="1140"/>
      <c r="J50" s="1141"/>
      <c r="K50" s="61">
        <v>16</v>
      </c>
      <c r="L50" s="62" t="s">
        <v>487</v>
      </c>
      <c r="M50" s="62" t="s">
        <v>487</v>
      </c>
      <c r="N50" s="62" t="s">
        <v>487</v>
      </c>
      <c r="O50" s="63" t="s">
        <v>487</v>
      </c>
      <c r="P50" s="46"/>
      <c r="Q50" s="46"/>
      <c r="R50" s="46"/>
      <c r="S50" s="46"/>
      <c r="T50" s="46"/>
      <c r="U50" s="46"/>
    </row>
    <row r="51" spans="1:21" ht="30.75" customHeight="1" x14ac:dyDescent="0.2">
      <c r="A51" s="46"/>
      <c r="B51" s="1165"/>
      <c r="C51" s="1166"/>
      <c r="D51" s="64"/>
      <c r="E51" s="1140" t="s">
        <v>16</v>
      </c>
      <c r="F51" s="1140"/>
      <c r="G51" s="1140"/>
      <c r="H51" s="1140"/>
      <c r="I51" s="1140"/>
      <c r="J51" s="1141"/>
      <c r="K51" s="61" t="s">
        <v>487</v>
      </c>
      <c r="L51" s="62" t="s">
        <v>487</v>
      </c>
      <c r="M51" s="62" t="s">
        <v>487</v>
      </c>
      <c r="N51" s="62" t="s">
        <v>487</v>
      </c>
      <c r="O51" s="63" t="s">
        <v>487</v>
      </c>
      <c r="P51" s="46"/>
      <c r="Q51" s="46"/>
      <c r="R51" s="46"/>
      <c r="S51" s="46"/>
      <c r="T51" s="46"/>
      <c r="U51" s="46"/>
    </row>
    <row r="52" spans="1:21" ht="30.75" customHeight="1" x14ac:dyDescent="0.2">
      <c r="A52" s="46"/>
      <c r="B52" s="1138" t="s">
        <v>17</v>
      </c>
      <c r="C52" s="1139"/>
      <c r="D52" s="64"/>
      <c r="E52" s="1140" t="s">
        <v>18</v>
      </c>
      <c r="F52" s="1140"/>
      <c r="G52" s="1140"/>
      <c r="H52" s="1140"/>
      <c r="I52" s="1140"/>
      <c r="J52" s="1141"/>
      <c r="K52" s="61">
        <v>559</v>
      </c>
      <c r="L52" s="62">
        <v>548</v>
      </c>
      <c r="M52" s="62">
        <v>525</v>
      </c>
      <c r="N52" s="62">
        <v>503</v>
      </c>
      <c r="O52" s="63">
        <v>499</v>
      </c>
      <c r="P52" s="46"/>
      <c r="Q52" s="46"/>
      <c r="R52" s="46"/>
      <c r="S52" s="46"/>
      <c r="T52" s="46"/>
      <c r="U52" s="46"/>
    </row>
    <row r="53" spans="1:21" ht="30.75" customHeight="1" thickBot="1" x14ac:dyDescent="0.25">
      <c r="A53" s="46"/>
      <c r="B53" s="1142" t="s">
        <v>19</v>
      </c>
      <c r="C53" s="1143"/>
      <c r="D53" s="65"/>
      <c r="E53" s="1144" t="s">
        <v>20</v>
      </c>
      <c r="F53" s="1144"/>
      <c r="G53" s="1144"/>
      <c r="H53" s="1144"/>
      <c r="I53" s="1144"/>
      <c r="J53" s="1145"/>
      <c r="K53" s="66">
        <v>383</v>
      </c>
      <c r="L53" s="67">
        <v>429</v>
      </c>
      <c r="M53" s="67">
        <v>353</v>
      </c>
      <c r="N53" s="67">
        <v>385</v>
      </c>
      <c r="O53" s="68">
        <v>412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545</v>
      </c>
      <c r="L57" s="79" t="s">
        <v>546</v>
      </c>
      <c r="M57" s="79" t="s">
        <v>547</v>
      </c>
      <c r="N57" s="79" t="s">
        <v>548</v>
      </c>
      <c r="O57" s="80" t="s">
        <v>549</v>
      </c>
      <c r="P57" s="46"/>
      <c r="Q57" s="46"/>
      <c r="R57" s="46"/>
      <c r="S57" s="46"/>
      <c r="T57" s="46"/>
      <c r="U57" s="46"/>
    </row>
    <row r="58" spans="1:21" ht="31.5" customHeight="1" x14ac:dyDescent="0.2">
      <c r="B58" s="1146" t="s">
        <v>24</v>
      </c>
      <c r="C58" s="1147"/>
      <c r="D58" s="1152" t="s">
        <v>25</v>
      </c>
      <c r="E58" s="1153"/>
      <c r="F58" s="1153"/>
      <c r="G58" s="1153"/>
      <c r="H58" s="1153"/>
      <c r="I58" s="1153"/>
      <c r="J58" s="1154"/>
      <c r="K58" s="81"/>
      <c r="L58" s="82"/>
      <c r="M58" s="82"/>
      <c r="N58" s="82"/>
      <c r="O58" s="83"/>
    </row>
    <row r="59" spans="1:21" ht="31.5" customHeight="1" x14ac:dyDescent="0.2">
      <c r="B59" s="1148"/>
      <c r="C59" s="1149"/>
      <c r="D59" s="1155" t="s">
        <v>26</v>
      </c>
      <c r="E59" s="1156"/>
      <c r="F59" s="1156"/>
      <c r="G59" s="1156"/>
      <c r="H59" s="1156"/>
      <c r="I59" s="1156"/>
      <c r="J59" s="1157"/>
      <c r="K59" s="84"/>
      <c r="L59" s="85"/>
      <c r="M59" s="85"/>
      <c r="N59" s="85"/>
      <c r="O59" s="86"/>
    </row>
    <row r="60" spans="1:21" ht="31.5" customHeight="1" thickBot="1" x14ac:dyDescent="0.25">
      <c r="B60" s="1150"/>
      <c r="C60" s="1151"/>
      <c r="D60" s="1158" t="s">
        <v>27</v>
      </c>
      <c r="E60" s="1159"/>
      <c r="F60" s="1159"/>
      <c r="G60" s="1159"/>
      <c r="H60" s="1159"/>
      <c r="I60" s="1159"/>
      <c r="J60" s="1160"/>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dz1UGjVvGmo0zZYGcPZ7sHdZmf27Gq7775nMhZZXPb+DBIxo97JRk+HPQJ+Z1qnml9Ay3iwujHc+epeMURmZ1Q==" saltValue="RAZFV9hPsO+D1ooq7oT42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526</v>
      </c>
      <c r="J40" s="101" t="s">
        <v>527</v>
      </c>
      <c r="K40" s="101" t="s">
        <v>528</v>
      </c>
      <c r="L40" s="101" t="s">
        <v>529</v>
      </c>
      <c r="M40" s="102" t="s">
        <v>530</v>
      </c>
    </row>
    <row r="41" spans="2:13" ht="27.75" customHeight="1" x14ac:dyDescent="0.2">
      <c r="B41" s="1181" t="s">
        <v>30</v>
      </c>
      <c r="C41" s="1182"/>
      <c r="D41" s="103"/>
      <c r="E41" s="1183" t="s">
        <v>31</v>
      </c>
      <c r="F41" s="1183"/>
      <c r="G41" s="1183"/>
      <c r="H41" s="1184"/>
      <c r="I41" s="330">
        <v>6465</v>
      </c>
      <c r="J41" s="331">
        <v>6266</v>
      </c>
      <c r="K41" s="331">
        <v>5917</v>
      </c>
      <c r="L41" s="331">
        <v>6294</v>
      </c>
      <c r="M41" s="332">
        <v>5994</v>
      </c>
    </row>
    <row r="42" spans="2:13" ht="27.75" customHeight="1" x14ac:dyDescent="0.2">
      <c r="B42" s="1171"/>
      <c r="C42" s="1172"/>
      <c r="D42" s="104"/>
      <c r="E42" s="1175" t="s">
        <v>32</v>
      </c>
      <c r="F42" s="1175"/>
      <c r="G42" s="1175"/>
      <c r="H42" s="1176"/>
      <c r="I42" s="333" t="s">
        <v>487</v>
      </c>
      <c r="J42" s="334" t="s">
        <v>487</v>
      </c>
      <c r="K42" s="334" t="s">
        <v>487</v>
      </c>
      <c r="L42" s="334" t="s">
        <v>487</v>
      </c>
      <c r="M42" s="335" t="s">
        <v>487</v>
      </c>
    </row>
    <row r="43" spans="2:13" ht="27.75" customHeight="1" x14ac:dyDescent="0.2">
      <c r="B43" s="1171"/>
      <c r="C43" s="1172"/>
      <c r="D43" s="104"/>
      <c r="E43" s="1175" t="s">
        <v>33</v>
      </c>
      <c r="F43" s="1175"/>
      <c r="G43" s="1175"/>
      <c r="H43" s="1176"/>
      <c r="I43" s="333">
        <v>1191</v>
      </c>
      <c r="J43" s="334">
        <v>1643</v>
      </c>
      <c r="K43" s="334">
        <v>1495</v>
      </c>
      <c r="L43" s="334">
        <v>1248</v>
      </c>
      <c r="M43" s="335">
        <v>639</v>
      </c>
    </row>
    <row r="44" spans="2:13" ht="27.75" customHeight="1" x14ac:dyDescent="0.2">
      <c r="B44" s="1171"/>
      <c r="C44" s="1172"/>
      <c r="D44" s="104"/>
      <c r="E44" s="1175" t="s">
        <v>34</v>
      </c>
      <c r="F44" s="1175"/>
      <c r="G44" s="1175"/>
      <c r="H44" s="1176"/>
      <c r="I44" s="333">
        <v>189</v>
      </c>
      <c r="J44" s="334">
        <v>160</v>
      </c>
      <c r="K44" s="334">
        <v>130</v>
      </c>
      <c r="L44" s="334">
        <v>99</v>
      </c>
      <c r="M44" s="335">
        <v>67</v>
      </c>
    </row>
    <row r="45" spans="2:13" ht="27.75" customHeight="1" x14ac:dyDescent="0.2">
      <c r="B45" s="1171"/>
      <c r="C45" s="1172"/>
      <c r="D45" s="104"/>
      <c r="E45" s="1175" t="s">
        <v>35</v>
      </c>
      <c r="F45" s="1175"/>
      <c r="G45" s="1175"/>
      <c r="H45" s="1176"/>
      <c r="I45" s="333">
        <v>1299</v>
      </c>
      <c r="J45" s="334">
        <v>1240</v>
      </c>
      <c r="K45" s="334">
        <v>1077</v>
      </c>
      <c r="L45" s="334">
        <v>1059</v>
      </c>
      <c r="M45" s="335">
        <v>1059</v>
      </c>
    </row>
    <row r="46" spans="2:13" ht="27.75" customHeight="1" x14ac:dyDescent="0.2">
      <c r="B46" s="1171"/>
      <c r="C46" s="1172"/>
      <c r="D46" s="105"/>
      <c r="E46" s="1175" t="s">
        <v>36</v>
      </c>
      <c r="F46" s="1175"/>
      <c r="G46" s="1175"/>
      <c r="H46" s="1176"/>
      <c r="I46" s="333" t="s">
        <v>487</v>
      </c>
      <c r="J46" s="334" t="s">
        <v>487</v>
      </c>
      <c r="K46" s="334" t="s">
        <v>487</v>
      </c>
      <c r="L46" s="334" t="s">
        <v>487</v>
      </c>
      <c r="M46" s="335" t="s">
        <v>487</v>
      </c>
    </row>
    <row r="47" spans="2:13" ht="27.75" customHeight="1" x14ac:dyDescent="0.2">
      <c r="B47" s="1171"/>
      <c r="C47" s="1172"/>
      <c r="D47" s="106"/>
      <c r="E47" s="1185" t="s">
        <v>37</v>
      </c>
      <c r="F47" s="1186"/>
      <c r="G47" s="1186"/>
      <c r="H47" s="1187"/>
      <c r="I47" s="333" t="s">
        <v>487</v>
      </c>
      <c r="J47" s="334" t="s">
        <v>487</v>
      </c>
      <c r="K47" s="334" t="s">
        <v>487</v>
      </c>
      <c r="L47" s="334" t="s">
        <v>487</v>
      </c>
      <c r="M47" s="335" t="s">
        <v>487</v>
      </c>
    </row>
    <row r="48" spans="2:13" ht="27.75" customHeight="1" x14ac:dyDescent="0.2">
      <c r="B48" s="1171"/>
      <c r="C48" s="1172"/>
      <c r="D48" s="104"/>
      <c r="E48" s="1175" t="s">
        <v>38</v>
      </c>
      <c r="F48" s="1175"/>
      <c r="G48" s="1175"/>
      <c r="H48" s="1176"/>
      <c r="I48" s="333" t="s">
        <v>487</v>
      </c>
      <c r="J48" s="334" t="s">
        <v>487</v>
      </c>
      <c r="K48" s="334" t="s">
        <v>487</v>
      </c>
      <c r="L48" s="334" t="s">
        <v>487</v>
      </c>
      <c r="M48" s="335" t="s">
        <v>487</v>
      </c>
    </row>
    <row r="49" spans="2:13" ht="27.75" customHeight="1" x14ac:dyDescent="0.2">
      <c r="B49" s="1173"/>
      <c r="C49" s="1174"/>
      <c r="D49" s="104"/>
      <c r="E49" s="1175" t="s">
        <v>39</v>
      </c>
      <c r="F49" s="1175"/>
      <c r="G49" s="1175"/>
      <c r="H49" s="1176"/>
      <c r="I49" s="333" t="s">
        <v>487</v>
      </c>
      <c r="J49" s="334" t="s">
        <v>487</v>
      </c>
      <c r="K49" s="334" t="s">
        <v>487</v>
      </c>
      <c r="L49" s="334" t="s">
        <v>487</v>
      </c>
      <c r="M49" s="335" t="s">
        <v>487</v>
      </c>
    </row>
    <row r="50" spans="2:13" ht="27.75" customHeight="1" x14ac:dyDescent="0.2">
      <c r="B50" s="1169" t="s">
        <v>40</v>
      </c>
      <c r="C50" s="1170"/>
      <c r="D50" s="107"/>
      <c r="E50" s="1175" t="s">
        <v>41</v>
      </c>
      <c r="F50" s="1175"/>
      <c r="G50" s="1175"/>
      <c r="H50" s="1176"/>
      <c r="I50" s="333">
        <v>4901</v>
      </c>
      <c r="J50" s="334">
        <v>5828</v>
      </c>
      <c r="K50" s="334">
        <v>5718</v>
      </c>
      <c r="L50" s="334">
        <v>4877</v>
      </c>
      <c r="M50" s="335">
        <v>4649</v>
      </c>
    </row>
    <row r="51" spans="2:13" ht="27.75" customHeight="1" x14ac:dyDescent="0.2">
      <c r="B51" s="1171"/>
      <c r="C51" s="1172"/>
      <c r="D51" s="104"/>
      <c r="E51" s="1175" t="s">
        <v>42</v>
      </c>
      <c r="F51" s="1175"/>
      <c r="G51" s="1175"/>
      <c r="H51" s="1176"/>
      <c r="I51" s="333">
        <v>489</v>
      </c>
      <c r="J51" s="334">
        <v>470</v>
      </c>
      <c r="K51" s="334">
        <v>376</v>
      </c>
      <c r="L51" s="334">
        <v>280</v>
      </c>
      <c r="M51" s="335">
        <v>181</v>
      </c>
    </row>
    <row r="52" spans="2:13" ht="27.75" customHeight="1" x14ac:dyDescent="0.2">
      <c r="B52" s="1173"/>
      <c r="C52" s="1174"/>
      <c r="D52" s="104"/>
      <c r="E52" s="1175" t="s">
        <v>43</v>
      </c>
      <c r="F52" s="1175"/>
      <c r="G52" s="1175"/>
      <c r="H52" s="1176"/>
      <c r="I52" s="333">
        <v>4483</v>
      </c>
      <c r="J52" s="334">
        <v>4430</v>
      </c>
      <c r="K52" s="334">
        <v>4253</v>
      </c>
      <c r="L52" s="334">
        <v>4604</v>
      </c>
      <c r="M52" s="335">
        <v>4451</v>
      </c>
    </row>
    <row r="53" spans="2:13" ht="27.75" customHeight="1" thickBot="1" x14ac:dyDescent="0.25">
      <c r="B53" s="1177" t="s">
        <v>19</v>
      </c>
      <c r="C53" s="1178"/>
      <c r="D53" s="108"/>
      <c r="E53" s="1179" t="s">
        <v>44</v>
      </c>
      <c r="F53" s="1179"/>
      <c r="G53" s="1179"/>
      <c r="H53" s="1180"/>
      <c r="I53" s="336">
        <v>-730</v>
      </c>
      <c r="J53" s="337">
        <v>-1420</v>
      </c>
      <c r="K53" s="337">
        <v>-1729</v>
      </c>
      <c r="L53" s="337">
        <v>-1061</v>
      </c>
      <c r="M53" s="338">
        <v>-1522</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j7TuCU1qhDUTEbfhBx6SZfuCOx/ODPi0P3sYiUZZGpZCqjnZIdVx2UiW6/F/H5cmLWVjAhVyUfaOOvpQzKQxUw==" saltValue="5zOSpZAquLRQBH40/5Ggw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528</v>
      </c>
      <c r="G54" s="117" t="s">
        <v>529</v>
      </c>
      <c r="H54" s="118" t="s">
        <v>530</v>
      </c>
    </row>
    <row r="55" spans="2:8" ht="52.5" customHeight="1" x14ac:dyDescent="0.2">
      <c r="B55" s="119"/>
      <c r="C55" s="1196" t="s">
        <v>46</v>
      </c>
      <c r="D55" s="1196"/>
      <c r="E55" s="1197"/>
      <c r="F55" s="339">
        <v>1300</v>
      </c>
      <c r="G55" s="339">
        <v>1300</v>
      </c>
      <c r="H55" s="340">
        <v>1300</v>
      </c>
    </row>
    <row r="56" spans="2:8" ht="52.5" customHeight="1" x14ac:dyDescent="0.2">
      <c r="B56" s="120"/>
      <c r="C56" s="1198" t="s">
        <v>47</v>
      </c>
      <c r="D56" s="1198"/>
      <c r="E56" s="1199"/>
      <c r="F56" s="341">
        <v>300</v>
      </c>
      <c r="G56" s="341">
        <v>300</v>
      </c>
      <c r="H56" s="342">
        <v>320</v>
      </c>
    </row>
    <row r="57" spans="2:8" ht="53.25" customHeight="1" x14ac:dyDescent="0.2">
      <c r="B57" s="120"/>
      <c r="C57" s="1200" t="s">
        <v>48</v>
      </c>
      <c r="D57" s="1200"/>
      <c r="E57" s="1201"/>
      <c r="F57" s="343">
        <v>3711</v>
      </c>
      <c r="G57" s="343">
        <v>2866</v>
      </c>
      <c r="H57" s="344">
        <v>2619</v>
      </c>
    </row>
    <row r="58" spans="2:8" ht="45.75" customHeight="1" x14ac:dyDescent="0.2">
      <c r="B58" s="121"/>
      <c r="C58" s="1188" t="s">
        <v>550</v>
      </c>
      <c r="D58" s="1189"/>
      <c r="E58" s="1190"/>
      <c r="F58" s="345">
        <v>2105</v>
      </c>
      <c r="G58" s="345">
        <v>1495</v>
      </c>
      <c r="H58" s="346">
        <v>1385</v>
      </c>
    </row>
    <row r="59" spans="2:8" ht="45.75" customHeight="1" x14ac:dyDescent="0.2">
      <c r="B59" s="121"/>
      <c r="C59" s="1188" t="s">
        <v>551</v>
      </c>
      <c r="D59" s="1189"/>
      <c r="E59" s="1190"/>
      <c r="F59" s="345">
        <v>714</v>
      </c>
      <c r="G59" s="345">
        <v>479</v>
      </c>
      <c r="H59" s="346">
        <v>342</v>
      </c>
    </row>
    <row r="60" spans="2:8" ht="45.75" customHeight="1" x14ac:dyDescent="0.2">
      <c r="B60" s="121"/>
      <c r="C60" s="1188" t="s">
        <v>552</v>
      </c>
      <c r="D60" s="1189"/>
      <c r="E60" s="1190"/>
      <c r="F60" s="345">
        <v>400</v>
      </c>
      <c r="G60" s="345">
        <v>400</v>
      </c>
      <c r="H60" s="346">
        <v>400</v>
      </c>
    </row>
    <row r="61" spans="2:8" ht="45.75" customHeight="1" x14ac:dyDescent="0.2">
      <c r="B61" s="121"/>
      <c r="C61" s="1188" t="s">
        <v>553</v>
      </c>
      <c r="D61" s="1189"/>
      <c r="E61" s="1190"/>
      <c r="F61" s="345">
        <v>300</v>
      </c>
      <c r="G61" s="345">
        <v>300</v>
      </c>
      <c r="H61" s="346">
        <v>300</v>
      </c>
    </row>
    <row r="62" spans="2:8" ht="45.75" customHeight="1" thickBot="1" x14ac:dyDescent="0.25">
      <c r="B62" s="122"/>
      <c r="C62" s="1191" t="s">
        <v>554</v>
      </c>
      <c r="D62" s="1192"/>
      <c r="E62" s="1193"/>
      <c r="F62" s="347">
        <v>172</v>
      </c>
      <c r="G62" s="347">
        <v>172</v>
      </c>
      <c r="H62" s="348">
        <v>172</v>
      </c>
    </row>
    <row r="63" spans="2:8" ht="52.5" customHeight="1" thickBot="1" x14ac:dyDescent="0.25">
      <c r="B63" s="123"/>
      <c r="C63" s="1194" t="s">
        <v>49</v>
      </c>
      <c r="D63" s="1194"/>
      <c r="E63" s="1195"/>
      <c r="F63" s="349">
        <v>5311</v>
      </c>
      <c r="G63" s="349">
        <v>4466</v>
      </c>
      <c r="H63" s="350">
        <v>4239</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M2t3JGya22nkje+ChAqtIb0U+Yx2YMyMQrulAGVQ+142ZKzwHykRWjDtqr1qfsqwCS2zUM+ZfuVRzJizB97Biw==" saltValue="4X2adZCWlqMKJ54VRvEV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525</v>
      </c>
      <c r="G2" s="137"/>
      <c r="H2" s="138"/>
    </row>
    <row r="3" spans="1:8" x14ac:dyDescent="0.2">
      <c r="A3" s="134" t="s">
        <v>518</v>
      </c>
      <c r="B3" s="139"/>
      <c r="C3" s="140"/>
      <c r="D3" s="141">
        <v>241249</v>
      </c>
      <c r="E3" s="142"/>
      <c r="F3" s="143">
        <v>125391</v>
      </c>
      <c r="G3" s="144"/>
      <c r="H3" s="145"/>
    </row>
    <row r="4" spans="1:8" x14ac:dyDescent="0.2">
      <c r="A4" s="146"/>
      <c r="B4" s="147"/>
      <c r="C4" s="148"/>
      <c r="D4" s="149">
        <v>128247</v>
      </c>
      <c r="E4" s="150"/>
      <c r="F4" s="151">
        <v>68516</v>
      </c>
      <c r="G4" s="152"/>
      <c r="H4" s="153"/>
    </row>
    <row r="5" spans="1:8" x14ac:dyDescent="0.2">
      <c r="A5" s="134" t="s">
        <v>520</v>
      </c>
      <c r="B5" s="139"/>
      <c r="C5" s="140"/>
      <c r="D5" s="141">
        <v>221996</v>
      </c>
      <c r="E5" s="142"/>
      <c r="F5" s="143">
        <v>138402</v>
      </c>
      <c r="G5" s="144"/>
      <c r="H5" s="145"/>
    </row>
    <row r="6" spans="1:8" x14ac:dyDescent="0.2">
      <c r="A6" s="146"/>
      <c r="B6" s="147"/>
      <c r="C6" s="148"/>
      <c r="D6" s="149">
        <v>156676</v>
      </c>
      <c r="E6" s="150"/>
      <c r="F6" s="151">
        <v>70652</v>
      </c>
      <c r="G6" s="152"/>
      <c r="H6" s="153"/>
    </row>
    <row r="7" spans="1:8" x14ac:dyDescent="0.2">
      <c r="A7" s="134" t="s">
        <v>521</v>
      </c>
      <c r="B7" s="139"/>
      <c r="C7" s="140"/>
      <c r="D7" s="141">
        <v>365323</v>
      </c>
      <c r="E7" s="142"/>
      <c r="F7" s="143">
        <v>146367</v>
      </c>
      <c r="G7" s="144"/>
      <c r="H7" s="145"/>
    </row>
    <row r="8" spans="1:8" x14ac:dyDescent="0.2">
      <c r="A8" s="146"/>
      <c r="B8" s="147"/>
      <c r="C8" s="148"/>
      <c r="D8" s="149">
        <v>150456</v>
      </c>
      <c r="E8" s="150"/>
      <c r="F8" s="151">
        <v>79441</v>
      </c>
      <c r="G8" s="152"/>
      <c r="H8" s="153"/>
    </row>
    <row r="9" spans="1:8" x14ac:dyDescent="0.2">
      <c r="A9" s="134" t="s">
        <v>522</v>
      </c>
      <c r="B9" s="139"/>
      <c r="C9" s="140"/>
      <c r="D9" s="141">
        <v>546956</v>
      </c>
      <c r="E9" s="142"/>
      <c r="F9" s="143">
        <v>165181</v>
      </c>
      <c r="G9" s="144"/>
      <c r="H9" s="145"/>
    </row>
    <row r="10" spans="1:8" x14ac:dyDescent="0.2">
      <c r="A10" s="146"/>
      <c r="B10" s="147"/>
      <c r="C10" s="148"/>
      <c r="D10" s="149">
        <v>285030</v>
      </c>
      <c r="E10" s="150"/>
      <c r="F10" s="151">
        <v>82246</v>
      </c>
      <c r="G10" s="152"/>
      <c r="H10" s="153"/>
    </row>
    <row r="11" spans="1:8" x14ac:dyDescent="0.2">
      <c r="A11" s="134" t="s">
        <v>523</v>
      </c>
      <c r="B11" s="139"/>
      <c r="C11" s="140"/>
      <c r="D11" s="141">
        <v>345729</v>
      </c>
      <c r="E11" s="142"/>
      <c r="F11" s="143">
        <v>166234</v>
      </c>
      <c r="G11" s="144"/>
      <c r="H11" s="145"/>
    </row>
    <row r="12" spans="1:8" x14ac:dyDescent="0.2">
      <c r="A12" s="146"/>
      <c r="B12" s="147"/>
      <c r="C12" s="154"/>
      <c r="D12" s="149">
        <v>205197</v>
      </c>
      <c r="E12" s="150"/>
      <c r="F12" s="151">
        <v>89789</v>
      </c>
      <c r="G12" s="152"/>
      <c r="H12" s="153"/>
    </row>
    <row r="13" spans="1:8" x14ac:dyDescent="0.2">
      <c r="A13" s="134"/>
      <c r="B13" s="139"/>
      <c r="C13" s="140"/>
      <c r="D13" s="141">
        <v>344251</v>
      </c>
      <c r="E13" s="142"/>
      <c r="F13" s="143">
        <v>148315</v>
      </c>
      <c r="G13" s="155"/>
      <c r="H13" s="145"/>
    </row>
    <row r="14" spans="1:8" x14ac:dyDescent="0.2">
      <c r="A14" s="146"/>
      <c r="B14" s="147"/>
      <c r="C14" s="148"/>
      <c r="D14" s="149">
        <v>185121</v>
      </c>
      <c r="E14" s="150"/>
      <c r="F14" s="151">
        <v>78129</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4.51</v>
      </c>
      <c r="C19" s="156">
        <f>ROUND(VALUE(SUBSTITUTE(実質収支比率等に係る経年分析!G$48,"▲","-")),2)</f>
        <v>3.79</v>
      </c>
      <c r="D19" s="156">
        <f>ROUND(VALUE(SUBSTITUTE(実質収支比率等に係る経年分析!H$48,"▲","-")),2)</f>
        <v>2.2200000000000002</v>
      </c>
      <c r="E19" s="156">
        <f>ROUND(VALUE(SUBSTITUTE(実質収支比率等に係る経年分析!I$48,"▲","-")),2)</f>
        <v>7.26</v>
      </c>
      <c r="F19" s="156">
        <f>ROUND(VALUE(SUBSTITUTE(実質収支比率等に係る経年分析!J$48,"▲","-")),2)</f>
        <v>4.8099999999999996</v>
      </c>
    </row>
    <row r="20" spans="1:11" x14ac:dyDescent="0.2">
      <c r="A20" s="156" t="s">
        <v>53</v>
      </c>
      <c r="B20" s="156">
        <f>ROUND(VALUE(SUBSTITUTE(実質収支比率等に係る経年分析!F$47,"▲","-")),2)</f>
        <v>34.92</v>
      </c>
      <c r="C20" s="156">
        <f>ROUND(VALUE(SUBSTITUTE(実質収支比率等に係る経年分析!G$47,"▲","-")),2)</f>
        <v>31.9</v>
      </c>
      <c r="D20" s="156">
        <f>ROUND(VALUE(SUBSTITUTE(実質収支比率等に係る経年分析!H$47,"▲","-")),2)</f>
        <v>33.33</v>
      </c>
      <c r="E20" s="156">
        <f>ROUND(VALUE(SUBSTITUTE(実質収支比率等に係る経年分析!I$47,"▲","-")),2)</f>
        <v>33.32</v>
      </c>
      <c r="F20" s="156">
        <f>ROUND(VALUE(SUBSTITUTE(実質収支比率等に係る経年分析!J$47,"▲","-")),2)</f>
        <v>33.049999999999997</v>
      </c>
    </row>
    <row r="21" spans="1:11" x14ac:dyDescent="0.2">
      <c r="A21" s="156" t="s">
        <v>54</v>
      </c>
      <c r="B21" s="156">
        <f>IF(ISNUMBER(VALUE(SUBSTITUTE(実質収支比率等に係る経年分析!F$49,"▲","-"))),ROUND(VALUE(SUBSTITUTE(実質収支比率等に係る経年分析!F$49,"▲","-")),2),NA())</f>
        <v>2.23</v>
      </c>
      <c r="C21" s="156">
        <f>IF(ISNUMBER(VALUE(SUBSTITUTE(実質収支比率等に係る経年分析!G$49,"▲","-"))),ROUND(VALUE(SUBSTITUTE(実質収支比率等に係る経年分析!G$49,"▲","-")),2),NA())</f>
        <v>-0.33</v>
      </c>
      <c r="D21" s="156">
        <f>IF(ISNUMBER(VALUE(SUBSTITUTE(実質収支比率等に係る経年分析!H$49,"▲","-"))),ROUND(VALUE(SUBSTITUTE(実質収支比率等に係る経年分析!H$49,"▲","-")),2),NA())</f>
        <v>-1.74</v>
      </c>
      <c r="E21" s="156">
        <f>IF(ISNUMBER(VALUE(SUBSTITUTE(実質収支比率等に係る経年分析!I$49,"▲","-"))),ROUND(VALUE(SUBSTITUTE(実質収支比率等に係る経年分析!I$49,"▲","-")),2),NA())</f>
        <v>5.04</v>
      </c>
      <c r="F21" s="156">
        <f>IF(ISNUMBER(VALUE(SUBSTITUTE(実質収支比率等に係る経年分析!J$49,"▲","-"))),ROUND(VALUE(SUBSTITUTE(実質収支比率等に係る経年分析!J$49,"▲","-")),2),NA())</f>
        <v>-2.39</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国民健康保険特別会計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1.47</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0.21</v>
      </c>
      <c r="F30" s="157">
        <f>IF(ROUND(VALUE(SUBSTITUTE(連結実質赤字比率に係る赤字・黒字の構成分析!H$40,"▲", "-")), 2) &lt; 0, ABS(ROUND(VALUE(SUBSTITUTE(連結実質赤字比率に係る赤字・黒字の構成分析!H$40,"▲", "-")), 2)), NA())</f>
        <v>0.42</v>
      </c>
      <c r="G30" s="157" t="e">
        <f>IF(ROUND(VALUE(SUBSTITUTE(連結実質赤字比率に係る赤字・黒字の構成分析!H$40,"▲", "-")), 2) &gt;= 0, ABS(ROUND(VALUE(SUBSTITUTE(連結実質赤字比率に係る赤字・黒字の構成分析!H$40,"▲", "-")), 2)), NA())</f>
        <v>#N/A</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0.67</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0.63</v>
      </c>
    </row>
    <row r="31" spans="1:11" x14ac:dyDescent="0.2">
      <c r="A31" s="157" t="str">
        <f>IF(連結実質赤字比率に係る赤字・黒字の構成分析!C$39="",NA(),連結実質赤字比率に係る赤字・黒字の構成分析!C$39)</f>
        <v>一般旅客自動車運送事業会計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0.99</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1.17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1.54</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1</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1.1599999999999999</v>
      </c>
    </row>
    <row r="32" spans="1:11" x14ac:dyDescent="0.2">
      <c r="A32" s="157" t="str">
        <f>IF(連結実質赤字比率に係る赤字・黒字の構成分析!C$38="",NA(),連結実質赤字比率に係る赤字・黒字の構成分析!C$38)</f>
        <v>浄化槽設置管理事業会計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1.36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1.19</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1.2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1.18</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1.18</v>
      </c>
    </row>
    <row r="33" spans="1:16" x14ac:dyDescent="0.2">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0.55000000000000004</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0.46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1.27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1.85</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2.34</v>
      </c>
    </row>
    <row r="34" spans="1:16" x14ac:dyDescent="0.2">
      <c r="A34" s="157" t="str">
        <f>IF(連結実質赤字比率に係る赤字・黒字の構成分析!C$36="",NA(),連結実質赤字比率に係る赤字・黒字の構成分析!C$36)</f>
        <v>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3.89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0.64</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3.91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4.66</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4.68</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4.51</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3.79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2.2200000000000002</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7.26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4.8099999999999996</v>
      </c>
    </row>
    <row r="36" spans="1:16" x14ac:dyDescent="0.2">
      <c r="A36" s="157" t="str">
        <f>IF(連結実質赤字比率に係る赤字・黒字の構成分析!C$34="",NA(),連結実質赤字比率に係る赤字・黒字の構成分析!C$34)</f>
        <v>病院事業会計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13.26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11.92</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13.45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14.2</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16.32</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559</v>
      </c>
      <c r="E42" s="158"/>
      <c r="F42" s="158"/>
      <c r="G42" s="158">
        <f>'実質公債費比率（分子）の構造'!L$52</f>
        <v>548</v>
      </c>
      <c r="H42" s="158"/>
      <c r="I42" s="158"/>
      <c r="J42" s="158">
        <f>'実質公債費比率（分子）の構造'!M$52</f>
        <v>525</v>
      </c>
      <c r="K42" s="158"/>
      <c r="L42" s="158"/>
      <c r="M42" s="158">
        <f>'実質公債費比率（分子）の構造'!N$52</f>
        <v>503</v>
      </c>
      <c r="N42" s="158"/>
      <c r="O42" s="158"/>
      <c r="P42" s="158">
        <f>'実質公債費比率（分子）の構造'!O$52</f>
        <v>499</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16</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x14ac:dyDescent="0.2">
      <c r="A45" s="158" t="s">
        <v>63</v>
      </c>
      <c r="B45" s="158">
        <f>'実質公債費比率（分子）の構造'!K$49</f>
        <v>50</v>
      </c>
      <c r="C45" s="158"/>
      <c r="D45" s="158"/>
      <c r="E45" s="158">
        <f>'実質公債費比率（分子）の構造'!L$49</f>
        <v>31</v>
      </c>
      <c r="F45" s="158"/>
      <c r="G45" s="158"/>
      <c r="H45" s="158">
        <f>'実質公債費比率（分子）の構造'!M$49</f>
        <v>32</v>
      </c>
      <c r="I45" s="158"/>
      <c r="J45" s="158"/>
      <c r="K45" s="158">
        <f>'実質公債費比率（分子）の構造'!N$49</f>
        <v>32</v>
      </c>
      <c r="L45" s="158"/>
      <c r="M45" s="158"/>
      <c r="N45" s="158">
        <f>'実質公債費比率（分子）の構造'!O$49</f>
        <v>32</v>
      </c>
      <c r="O45" s="158"/>
      <c r="P45" s="158"/>
    </row>
    <row r="46" spans="1:16" x14ac:dyDescent="0.2">
      <c r="A46" s="158" t="s">
        <v>64</v>
      </c>
      <c r="B46" s="158">
        <f>'実質公債費比率（分子）の構造'!K$48</f>
        <v>150</v>
      </c>
      <c r="C46" s="158"/>
      <c r="D46" s="158"/>
      <c r="E46" s="158">
        <f>'実質公債費比率（分子）の構造'!L$48</f>
        <v>236</v>
      </c>
      <c r="F46" s="158"/>
      <c r="G46" s="158"/>
      <c r="H46" s="158">
        <f>'実質公債費比率（分子）の構造'!M$48</f>
        <v>137</v>
      </c>
      <c r="I46" s="158"/>
      <c r="J46" s="158"/>
      <c r="K46" s="158">
        <f>'実質公債費比率（分子）の構造'!N$48</f>
        <v>133</v>
      </c>
      <c r="L46" s="158"/>
      <c r="M46" s="158"/>
      <c r="N46" s="158">
        <f>'実質公債費比率（分子）の構造'!O$48</f>
        <v>140</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726</v>
      </c>
      <c r="C49" s="158"/>
      <c r="D49" s="158"/>
      <c r="E49" s="158">
        <f>'実質公債費比率（分子）の構造'!L$45</f>
        <v>710</v>
      </c>
      <c r="F49" s="158"/>
      <c r="G49" s="158"/>
      <c r="H49" s="158">
        <f>'実質公債費比率（分子）の構造'!M$45</f>
        <v>709</v>
      </c>
      <c r="I49" s="158"/>
      <c r="J49" s="158"/>
      <c r="K49" s="158">
        <f>'実質公債費比率（分子）の構造'!N$45</f>
        <v>723</v>
      </c>
      <c r="L49" s="158"/>
      <c r="M49" s="158"/>
      <c r="N49" s="158">
        <f>'実質公債費比率（分子）の構造'!O$45</f>
        <v>739</v>
      </c>
      <c r="O49" s="158"/>
      <c r="P49" s="158"/>
    </row>
    <row r="50" spans="1:16" x14ac:dyDescent="0.2">
      <c r="A50" s="158" t="s">
        <v>67</v>
      </c>
      <c r="B50" s="158" t="e">
        <f>NA()</f>
        <v>#N/A</v>
      </c>
      <c r="C50" s="158">
        <f>IF(ISNUMBER('実質公債費比率（分子）の構造'!K$53),'実質公債費比率（分子）の構造'!K$53,NA())</f>
        <v>383</v>
      </c>
      <c r="D50" s="158" t="e">
        <f>NA()</f>
        <v>#N/A</v>
      </c>
      <c r="E50" s="158" t="e">
        <f>NA()</f>
        <v>#N/A</v>
      </c>
      <c r="F50" s="158">
        <f>IF(ISNUMBER('実質公債費比率（分子）の構造'!L$53),'実質公債費比率（分子）の構造'!L$53,NA())</f>
        <v>429</v>
      </c>
      <c r="G50" s="158" t="e">
        <f>NA()</f>
        <v>#N/A</v>
      </c>
      <c r="H50" s="158" t="e">
        <f>NA()</f>
        <v>#N/A</v>
      </c>
      <c r="I50" s="158">
        <f>IF(ISNUMBER('実質公債費比率（分子）の構造'!M$53),'実質公債費比率（分子）の構造'!M$53,NA())</f>
        <v>353</v>
      </c>
      <c r="J50" s="158" t="e">
        <f>NA()</f>
        <v>#N/A</v>
      </c>
      <c r="K50" s="158" t="e">
        <f>NA()</f>
        <v>#N/A</v>
      </c>
      <c r="L50" s="158">
        <f>IF(ISNUMBER('実質公債費比率（分子）の構造'!N$53),'実質公債費比率（分子）の構造'!N$53,NA())</f>
        <v>385</v>
      </c>
      <c r="M50" s="158" t="e">
        <f>NA()</f>
        <v>#N/A</v>
      </c>
      <c r="N50" s="158" t="e">
        <f>NA()</f>
        <v>#N/A</v>
      </c>
      <c r="O50" s="158">
        <f>IF(ISNUMBER('実質公債費比率（分子）の構造'!O$53),'実質公債費比率（分子）の構造'!O$53,NA())</f>
        <v>412</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4483</v>
      </c>
      <c r="E56" s="157"/>
      <c r="F56" s="157"/>
      <c r="G56" s="157">
        <f>'将来負担比率（分子）の構造'!J$52</f>
        <v>4430</v>
      </c>
      <c r="H56" s="157"/>
      <c r="I56" s="157"/>
      <c r="J56" s="157">
        <f>'将来負担比率（分子）の構造'!K$52</f>
        <v>4253</v>
      </c>
      <c r="K56" s="157"/>
      <c r="L56" s="157"/>
      <c r="M56" s="157">
        <f>'将来負担比率（分子）の構造'!L$52</f>
        <v>4604</v>
      </c>
      <c r="N56" s="157"/>
      <c r="O56" s="157"/>
      <c r="P56" s="157">
        <f>'将来負担比率（分子）の構造'!M$52</f>
        <v>4451</v>
      </c>
    </row>
    <row r="57" spans="1:16" x14ac:dyDescent="0.2">
      <c r="A57" s="157" t="s">
        <v>42</v>
      </c>
      <c r="B57" s="157"/>
      <c r="C57" s="157"/>
      <c r="D57" s="157">
        <f>'将来負担比率（分子）の構造'!I$51</f>
        <v>489</v>
      </c>
      <c r="E57" s="157"/>
      <c r="F57" s="157"/>
      <c r="G57" s="157">
        <f>'将来負担比率（分子）の構造'!J$51</f>
        <v>470</v>
      </c>
      <c r="H57" s="157"/>
      <c r="I57" s="157"/>
      <c r="J57" s="157">
        <f>'将来負担比率（分子）の構造'!K$51</f>
        <v>376</v>
      </c>
      <c r="K57" s="157"/>
      <c r="L57" s="157"/>
      <c r="M57" s="157">
        <f>'将来負担比率（分子）の構造'!L$51</f>
        <v>280</v>
      </c>
      <c r="N57" s="157"/>
      <c r="O57" s="157"/>
      <c r="P57" s="157">
        <f>'将来負担比率（分子）の構造'!M$51</f>
        <v>181</v>
      </c>
    </row>
    <row r="58" spans="1:16" x14ac:dyDescent="0.2">
      <c r="A58" s="157" t="s">
        <v>41</v>
      </c>
      <c r="B58" s="157"/>
      <c r="C58" s="157"/>
      <c r="D58" s="157">
        <f>'将来負担比率（分子）の構造'!I$50</f>
        <v>4901</v>
      </c>
      <c r="E58" s="157"/>
      <c r="F58" s="157"/>
      <c r="G58" s="157">
        <f>'将来負担比率（分子）の構造'!J$50</f>
        <v>5828</v>
      </c>
      <c r="H58" s="157"/>
      <c r="I58" s="157"/>
      <c r="J58" s="157">
        <f>'将来負担比率（分子）の構造'!K$50</f>
        <v>5718</v>
      </c>
      <c r="K58" s="157"/>
      <c r="L58" s="157"/>
      <c r="M58" s="157">
        <f>'将来負担比率（分子）の構造'!L$50</f>
        <v>4877</v>
      </c>
      <c r="N58" s="157"/>
      <c r="O58" s="157"/>
      <c r="P58" s="157">
        <f>'将来負担比率（分子）の構造'!M$50</f>
        <v>4649</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1299</v>
      </c>
      <c r="C62" s="157"/>
      <c r="D62" s="157"/>
      <c r="E62" s="157">
        <f>'将来負担比率（分子）の構造'!J$45</f>
        <v>1240</v>
      </c>
      <c r="F62" s="157"/>
      <c r="G62" s="157"/>
      <c r="H62" s="157">
        <f>'将来負担比率（分子）の構造'!K$45</f>
        <v>1077</v>
      </c>
      <c r="I62" s="157"/>
      <c r="J62" s="157"/>
      <c r="K62" s="157">
        <f>'将来負担比率（分子）の構造'!L$45</f>
        <v>1059</v>
      </c>
      <c r="L62" s="157"/>
      <c r="M62" s="157"/>
      <c r="N62" s="157">
        <f>'将来負担比率（分子）の構造'!M$45</f>
        <v>1059</v>
      </c>
      <c r="O62" s="157"/>
      <c r="P62" s="157"/>
    </row>
    <row r="63" spans="1:16" x14ac:dyDescent="0.2">
      <c r="A63" s="157" t="s">
        <v>34</v>
      </c>
      <c r="B63" s="157">
        <f>'将来負担比率（分子）の構造'!I$44</f>
        <v>189</v>
      </c>
      <c r="C63" s="157"/>
      <c r="D63" s="157"/>
      <c r="E63" s="157">
        <f>'将来負担比率（分子）の構造'!J$44</f>
        <v>160</v>
      </c>
      <c r="F63" s="157"/>
      <c r="G63" s="157"/>
      <c r="H63" s="157">
        <f>'将来負担比率（分子）の構造'!K$44</f>
        <v>130</v>
      </c>
      <c r="I63" s="157"/>
      <c r="J63" s="157"/>
      <c r="K63" s="157">
        <f>'将来負担比率（分子）の構造'!L$44</f>
        <v>99</v>
      </c>
      <c r="L63" s="157"/>
      <c r="M63" s="157"/>
      <c r="N63" s="157">
        <f>'将来負担比率（分子）の構造'!M$44</f>
        <v>67</v>
      </c>
      <c r="O63" s="157"/>
      <c r="P63" s="157"/>
    </row>
    <row r="64" spans="1:16" x14ac:dyDescent="0.2">
      <c r="A64" s="157" t="s">
        <v>33</v>
      </c>
      <c r="B64" s="157">
        <f>'将来負担比率（分子）の構造'!I$43</f>
        <v>1191</v>
      </c>
      <c r="C64" s="157"/>
      <c r="D64" s="157"/>
      <c r="E64" s="157">
        <f>'将来負担比率（分子）の構造'!J$43</f>
        <v>1643</v>
      </c>
      <c r="F64" s="157"/>
      <c r="G64" s="157"/>
      <c r="H64" s="157">
        <f>'将来負担比率（分子）の構造'!K$43</f>
        <v>1495</v>
      </c>
      <c r="I64" s="157"/>
      <c r="J64" s="157"/>
      <c r="K64" s="157">
        <f>'将来負担比率（分子）の構造'!L$43</f>
        <v>1248</v>
      </c>
      <c r="L64" s="157"/>
      <c r="M64" s="157"/>
      <c r="N64" s="157">
        <f>'将来負担比率（分子）の構造'!M$43</f>
        <v>639</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6465</v>
      </c>
      <c r="C66" s="157"/>
      <c r="D66" s="157"/>
      <c r="E66" s="157">
        <f>'将来負担比率（分子）の構造'!J$41</f>
        <v>6266</v>
      </c>
      <c r="F66" s="157"/>
      <c r="G66" s="157"/>
      <c r="H66" s="157">
        <f>'将来負担比率（分子）の構造'!K$41</f>
        <v>5917</v>
      </c>
      <c r="I66" s="157"/>
      <c r="J66" s="157"/>
      <c r="K66" s="157">
        <f>'将来負担比率（分子）の構造'!L$41</f>
        <v>6294</v>
      </c>
      <c r="L66" s="157"/>
      <c r="M66" s="157"/>
      <c r="N66" s="157">
        <f>'将来負担比率（分子）の構造'!M$41</f>
        <v>5994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1300</v>
      </c>
      <c r="C72" s="161">
        <f>基金残高に係る経年分析!G55</f>
        <v>1300</v>
      </c>
      <c r="D72" s="161">
        <f>基金残高に係る経年分析!H55</f>
        <v>1300</v>
      </c>
    </row>
    <row r="73" spans="1:16" x14ac:dyDescent="0.2">
      <c r="A73" s="160" t="s">
        <v>74</v>
      </c>
      <c r="B73" s="161">
        <f>基金残高に係る経年分析!F56</f>
        <v>300</v>
      </c>
      <c r="C73" s="161">
        <f>基金残高に係る経年分析!G56</f>
        <v>300</v>
      </c>
      <c r="D73" s="161">
        <f>基金残高に係る経年分析!H56</f>
        <v>320</v>
      </c>
    </row>
    <row r="74" spans="1:16" x14ac:dyDescent="0.2">
      <c r="A74" s="160" t="s">
        <v>75</v>
      </c>
      <c r="B74" s="161">
        <f>基金残高に係る経年分析!F57</f>
        <v>3711</v>
      </c>
      <c r="C74" s="161">
        <f>基金残高に係る経年分析!G57</f>
        <v>2866</v>
      </c>
      <c r="D74" s="161">
        <f>基金残高に係る経年分析!H57</f>
        <v>2619</v>
      </c>
    </row>
  </sheetData>
  <sheetProtection algorithmName="SHA-512" hashValue="AdL67z9SOn/BZqv3SlqQI86sT3TTG9yfR26NAs+LJF4Y2q1XTrf7kvz0TfEIi4JgshjJNA3sTW4sfMq6Bw/lKA==" saltValue="0E/r9uXoiomlrWKpspb9I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202</v>
      </c>
      <c r="DI1" s="705"/>
      <c r="DJ1" s="705"/>
      <c r="DK1" s="705"/>
      <c r="DL1" s="705"/>
      <c r="DM1" s="705"/>
      <c r="DN1" s="706"/>
      <c r="DO1" s="196"/>
      <c r="DP1" s="704" t="s">
        <v>203</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660" t="s">
        <v>205</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206</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207</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2">
      <c r="B4" s="660" t="s">
        <v>1</v>
      </c>
      <c r="C4" s="661"/>
      <c r="D4" s="661"/>
      <c r="E4" s="661"/>
      <c r="F4" s="661"/>
      <c r="G4" s="661"/>
      <c r="H4" s="661"/>
      <c r="I4" s="661"/>
      <c r="J4" s="661"/>
      <c r="K4" s="661"/>
      <c r="L4" s="661"/>
      <c r="M4" s="661"/>
      <c r="N4" s="661"/>
      <c r="O4" s="661"/>
      <c r="P4" s="661"/>
      <c r="Q4" s="662"/>
      <c r="R4" s="660" t="s">
        <v>208</v>
      </c>
      <c r="S4" s="661"/>
      <c r="T4" s="661"/>
      <c r="U4" s="661"/>
      <c r="V4" s="661"/>
      <c r="W4" s="661"/>
      <c r="X4" s="661"/>
      <c r="Y4" s="662"/>
      <c r="Z4" s="660" t="s">
        <v>209</v>
      </c>
      <c r="AA4" s="661"/>
      <c r="AB4" s="661"/>
      <c r="AC4" s="662"/>
      <c r="AD4" s="660" t="s">
        <v>210</v>
      </c>
      <c r="AE4" s="661"/>
      <c r="AF4" s="661"/>
      <c r="AG4" s="661"/>
      <c r="AH4" s="661"/>
      <c r="AI4" s="661"/>
      <c r="AJ4" s="661"/>
      <c r="AK4" s="662"/>
      <c r="AL4" s="660" t="s">
        <v>209</v>
      </c>
      <c r="AM4" s="661"/>
      <c r="AN4" s="661"/>
      <c r="AO4" s="662"/>
      <c r="AP4" s="707" t="s">
        <v>211</v>
      </c>
      <c r="AQ4" s="707"/>
      <c r="AR4" s="707"/>
      <c r="AS4" s="707"/>
      <c r="AT4" s="707"/>
      <c r="AU4" s="707"/>
      <c r="AV4" s="707"/>
      <c r="AW4" s="707"/>
      <c r="AX4" s="707"/>
      <c r="AY4" s="707"/>
      <c r="AZ4" s="707"/>
      <c r="BA4" s="707"/>
      <c r="BB4" s="707"/>
      <c r="BC4" s="707"/>
      <c r="BD4" s="707"/>
      <c r="BE4" s="707"/>
      <c r="BF4" s="707"/>
      <c r="BG4" s="707" t="s">
        <v>212</v>
      </c>
      <c r="BH4" s="707"/>
      <c r="BI4" s="707"/>
      <c r="BJ4" s="707"/>
      <c r="BK4" s="707"/>
      <c r="BL4" s="707"/>
      <c r="BM4" s="707"/>
      <c r="BN4" s="707"/>
      <c r="BO4" s="707" t="s">
        <v>209</v>
      </c>
      <c r="BP4" s="707"/>
      <c r="BQ4" s="707"/>
      <c r="BR4" s="707"/>
      <c r="BS4" s="707" t="s">
        <v>213</v>
      </c>
      <c r="BT4" s="707"/>
      <c r="BU4" s="707"/>
      <c r="BV4" s="707"/>
      <c r="BW4" s="707"/>
      <c r="BX4" s="707"/>
      <c r="BY4" s="707"/>
      <c r="BZ4" s="707"/>
      <c r="CA4" s="707"/>
      <c r="CB4" s="707"/>
      <c r="CD4" s="660" t="s">
        <v>214</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2">
      <c r="B5" s="666" t="s">
        <v>215</v>
      </c>
      <c r="C5" s="667"/>
      <c r="D5" s="667"/>
      <c r="E5" s="667"/>
      <c r="F5" s="667"/>
      <c r="G5" s="667"/>
      <c r="H5" s="667"/>
      <c r="I5" s="667"/>
      <c r="J5" s="667"/>
      <c r="K5" s="667"/>
      <c r="L5" s="667"/>
      <c r="M5" s="667"/>
      <c r="N5" s="667"/>
      <c r="O5" s="667"/>
      <c r="P5" s="667"/>
      <c r="Q5" s="668"/>
      <c r="R5" s="663">
        <v>892876</v>
      </c>
      <c r="S5" s="664"/>
      <c r="T5" s="664"/>
      <c r="U5" s="664"/>
      <c r="V5" s="664"/>
      <c r="W5" s="664"/>
      <c r="X5" s="664"/>
      <c r="Y5" s="689"/>
      <c r="Z5" s="702">
        <v>9.3000000000000007</v>
      </c>
      <c r="AA5" s="702"/>
      <c r="AB5" s="702"/>
      <c r="AC5" s="702"/>
      <c r="AD5" s="703">
        <v>892876</v>
      </c>
      <c r="AE5" s="703"/>
      <c r="AF5" s="703"/>
      <c r="AG5" s="703"/>
      <c r="AH5" s="703"/>
      <c r="AI5" s="703"/>
      <c r="AJ5" s="703"/>
      <c r="AK5" s="703"/>
      <c r="AL5" s="690">
        <v>22.5</v>
      </c>
      <c r="AM5" s="672"/>
      <c r="AN5" s="672"/>
      <c r="AO5" s="691"/>
      <c r="AP5" s="666" t="s">
        <v>216</v>
      </c>
      <c r="AQ5" s="667"/>
      <c r="AR5" s="667"/>
      <c r="AS5" s="667"/>
      <c r="AT5" s="667"/>
      <c r="AU5" s="667"/>
      <c r="AV5" s="667"/>
      <c r="AW5" s="667"/>
      <c r="AX5" s="667"/>
      <c r="AY5" s="667"/>
      <c r="AZ5" s="667"/>
      <c r="BA5" s="667"/>
      <c r="BB5" s="667"/>
      <c r="BC5" s="667"/>
      <c r="BD5" s="667"/>
      <c r="BE5" s="667"/>
      <c r="BF5" s="668"/>
      <c r="BG5" s="608">
        <v>892876</v>
      </c>
      <c r="BH5" s="609"/>
      <c r="BI5" s="609"/>
      <c r="BJ5" s="609"/>
      <c r="BK5" s="609"/>
      <c r="BL5" s="609"/>
      <c r="BM5" s="609"/>
      <c r="BN5" s="610"/>
      <c r="BO5" s="646">
        <v>100</v>
      </c>
      <c r="BP5" s="646"/>
      <c r="BQ5" s="646"/>
      <c r="BR5" s="646"/>
      <c r="BS5" s="647" t="s">
        <v>122</v>
      </c>
      <c r="BT5" s="647"/>
      <c r="BU5" s="647"/>
      <c r="BV5" s="647"/>
      <c r="BW5" s="647"/>
      <c r="BX5" s="647"/>
      <c r="BY5" s="647"/>
      <c r="BZ5" s="647"/>
      <c r="CA5" s="647"/>
      <c r="CB5" s="682"/>
      <c r="CD5" s="660" t="s">
        <v>211</v>
      </c>
      <c r="CE5" s="661"/>
      <c r="CF5" s="661"/>
      <c r="CG5" s="661"/>
      <c r="CH5" s="661"/>
      <c r="CI5" s="661"/>
      <c r="CJ5" s="661"/>
      <c r="CK5" s="661"/>
      <c r="CL5" s="661"/>
      <c r="CM5" s="661"/>
      <c r="CN5" s="661"/>
      <c r="CO5" s="661"/>
      <c r="CP5" s="661"/>
      <c r="CQ5" s="662"/>
      <c r="CR5" s="660" t="s">
        <v>217</v>
      </c>
      <c r="CS5" s="661"/>
      <c r="CT5" s="661"/>
      <c r="CU5" s="661"/>
      <c r="CV5" s="661"/>
      <c r="CW5" s="661"/>
      <c r="CX5" s="661"/>
      <c r="CY5" s="662"/>
      <c r="CZ5" s="660" t="s">
        <v>209</v>
      </c>
      <c r="DA5" s="661"/>
      <c r="DB5" s="661"/>
      <c r="DC5" s="662"/>
      <c r="DD5" s="660" t="s">
        <v>218</v>
      </c>
      <c r="DE5" s="661"/>
      <c r="DF5" s="661"/>
      <c r="DG5" s="661"/>
      <c r="DH5" s="661"/>
      <c r="DI5" s="661"/>
      <c r="DJ5" s="661"/>
      <c r="DK5" s="661"/>
      <c r="DL5" s="661"/>
      <c r="DM5" s="661"/>
      <c r="DN5" s="661"/>
      <c r="DO5" s="661"/>
      <c r="DP5" s="662"/>
      <c r="DQ5" s="660" t="s">
        <v>219</v>
      </c>
      <c r="DR5" s="661"/>
      <c r="DS5" s="661"/>
      <c r="DT5" s="661"/>
      <c r="DU5" s="661"/>
      <c r="DV5" s="661"/>
      <c r="DW5" s="661"/>
      <c r="DX5" s="661"/>
      <c r="DY5" s="661"/>
      <c r="DZ5" s="661"/>
      <c r="EA5" s="661"/>
      <c r="EB5" s="661"/>
      <c r="EC5" s="662"/>
    </row>
    <row r="6" spans="2:143" ht="11.25" customHeight="1" x14ac:dyDescent="0.2">
      <c r="B6" s="605" t="s">
        <v>220</v>
      </c>
      <c r="C6" s="606"/>
      <c r="D6" s="606"/>
      <c r="E6" s="606"/>
      <c r="F6" s="606"/>
      <c r="G6" s="606"/>
      <c r="H6" s="606"/>
      <c r="I6" s="606"/>
      <c r="J6" s="606"/>
      <c r="K6" s="606"/>
      <c r="L6" s="606"/>
      <c r="M6" s="606"/>
      <c r="N6" s="606"/>
      <c r="O6" s="606"/>
      <c r="P6" s="606"/>
      <c r="Q6" s="607"/>
      <c r="R6" s="608">
        <v>73174</v>
      </c>
      <c r="S6" s="609"/>
      <c r="T6" s="609"/>
      <c r="U6" s="609"/>
      <c r="V6" s="609"/>
      <c r="W6" s="609"/>
      <c r="X6" s="609"/>
      <c r="Y6" s="610"/>
      <c r="Z6" s="646">
        <v>0.8</v>
      </c>
      <c r="AA6" s="646"/>
      <c r="AB6" s="646"/>
      <c r="AC6" s="646"/>
      <c r="AD6" s="647">
        <v>73174</v>
      </c>
      <c r="AE6" s="647"/>
      <c r="AF6" s="647"/>
      <c r="AG6" s="647"/>
      <c r="AH6" s="647"/>
      <c r="AI6" s="647"/>
      <c r="AJ6" s="647"/>
      <c r="AK6" s="647"/>
      <c r="AL6" s="611">
        <v>1.8</v>
      </c>
      <c r="AM6" s="612"/>
      <c r="AN6" s="612"/>
      <c r="AO6" s="648"/>
      <c r="AP6" s="605" t="s">
        <v>221</v>
      </c>
      <c r="AQ6" s="606"/>
      <c r="AR6" s="606"/>
      <c r="AS6" s="606"/>
      <c r="AT6" s="606"/>
      <c r="AU6" s="606"/>
      <c r="AV6" s="606"/>
      <c r="AW6" s="606"/>
      <c r="AX6" s="606"/>
      <c r="AY6" s="606"/>
      <c r="AZ6" s="606"/>
      <c r="BA6" s="606"/>
      <c r="BB6" s="606"/>
      <c r="BC6" s="606"/>
      <c r="BD6" s="606"/>
      <c r="BE6" s="606"/>
      <c r="BF6" s="607"/>
      <c r="BG6" s="608">
        <v>892876</v>
      </c>
      <c r="BH6" s="609"/>
      <c r="BI6" s="609"/>
      <c r="BJ6" s="609"/>
      <c r="BK6" s="609"/>
      <c r="BL6" s="609"/>
      <c r="BM6" s="609"/>
      <c r="BN6" s="610"/>
      <c r="BO6" s="646">
        <v>100</v>
      </c>
      <c r="BP6" s="646"/>
      <c r="BQ6" s="646"/>
      <c r="BR6" s="646"/>
      <c r="BS6" s="647" t="s">
        <v>122</v>
      </c>
      <c r="BT6" s="647"/>
      <c r="BU6" s="647"/>
      <c r="BV6" s="647"/>
      <c r="BW6" s="647"/>
      <c r="BX6" s="647"/>
      <c r="BY6" s="647"/>
      <c r="BZ6" s="647"/>
      <c r="CA6" s="647"/>
      <c r="CB6" s="682"/>
      <c r="CD6" s="666" t="s">
        <v>222</v>
      </c>
      <c r="CE6" s="667"/>
      <c r="CF6" s="667"/>
      <c r="CG6" s="667"/>
      <c r="CH6" s="667"/>
      <c r="CI6" s="667"/>
      <c r="CJ6" s="667"/>
      <c r="CK6" s="667"/>
      <c r="CL6" s="667"/>
      <c r="CM6" s="667"/>
      <c r="CN6" s="667"/>
      <c r="CO6" s="667"/>
      <c r="CP6" s="667"/>
      <c r="CQ6" s="668"/>
      <c r="CR6" s="608">
        <v>73815</v>
      </c>
      <c r="CS6" s="609"/>
      <c r="CT6" s="609"/>
      <c r="CU6" s="609"/>
      <c r="CV6" s="609"/>
      <c r="CW6" s="609"/>
      <c r="CX6" s="609"/>
      <c r="CY6" s="610"/>
      <c r="CZ6" s="690">
        <v>0.8</v>
      </c>
      <c r="DA6" s="672"/>
      <c r="DB6" s="672"/>
      <c r="DC6" s="692"/>
      <c r="DD6" s="614" t="s">
        <v>122</v>
      </c>
      <c r="DE6" s="609"/>
      <c r="DF6" s="609"/>
      <c r="DG6" s="609"/>
      <c r="DH6" s="609"/>
      <c r="DI6" s="609"/>
      <c r="DJ6" s="609"/>
      <c r="DK6" s="609"/>
      <c r="DL6" s="609"/>
      <c r="DM6" s="609"/>
      <c r="DN6" s="609"/>
      <c r="DO6" s="609"/>
      <c r="DP6" s="610"/>
      <c r="DQ6" s="614">
        <v>72834</v>
      </c>
      <c r="DR6" s="609"/>
      <c r="DS6" s="609"/>
      <c r="DT6" s="609"/>
      <c r="DU6" s="609"/>
      <c r="DV6" s="609"/>
      <c r="DW6" s="609"/>
      <c r="DX6" s="609"/>
      <c r="DY6" s="609"/>
      <c r="DZ6" s="609"/>
      <c r="EA6" s="609"/>
      <c r="EB6" s="609"/>
      <c r="EC6" s="645"/>
    </row>
    <row r="7" spans="2:143" ht="11.25" customHeight="1" x14ac:dyDescent="0.2">
      <c r="B7" s="605" t="s">
        <v>223</v>
      </c>
      <c r="C7" s="606"/>
      <c r="D7" s="606"/>
      <c r="E7" s="606"/>
      <c r="F7" s="606"/>
      <c r="G7" s="606"/>
      <c r="H7" s="606"/>
      <c r="I7" s="606"/>
      <c r="J7" s="606"/>
      <c r="K7" s="606"/>
      <c r="L7" s="606"/>
      <c r="M7" s="606"/>
      <c r="N7" s="606"/>
      <c r="O7" s="606"/>
      <c r="P7" s="606"/>
      <c r="Q7" s="607"/>
      <c r="R7" s="608">
        <v>2112</v>
      </c>
      <c r="S7" s="609"/>
      <c r="T7" s="609"/>
      <c r="U7" s="609"/>
      <c r="V7" s="609"/>
      <c r="W7" s="609"/>
      <c r="X7" s="609"/>
      <c r="Y7" s="610"/>
      <c r="Z7" s="646">
        <v>0</v>
      </c>
      <c r="AA7" s="646"/>
      <c r="AB7" s="646"/>
      <c r="AC7" s="646"/>
      <c r="AD7" s="647">
        <v>2112</v>
      </c>
      <c r="AE7" s="647"/>
      <c r="AF7" s="647"/>
      <c r="AG7" s="647"/>
      <c r="AH7" s="647"/>
      <c r="AI7" s="647"/>
      <c r="AJ7" s="647"/>
      <c r="AK7" s="647"/>
      <c r="AL7" s="611">
        <v>0.1</v>
      </c>
      <c r="AM7" s="612"/>
      <c r="AN7" s="612"/>
      <c r="AO7" s="648"/>
      <c r="AP7" s="605" t="s">
        <v>224</v>
      </c>
      <c r="AQ7" s="606"/>
      <c r="AR7" s="606"/>
      <c r="AS7" s="606"/>
      <c r="AT7" s="606"/>
      <c r="AU7" s="606"/>
      <c r="AV7" s="606"/>
      <c r="AW7" s="606"/>
      <c r="AX7" s="606"/>
      <c r="AY7" s="606"/>
      <c r="AZ7" s="606"/>
      <c r="BA7" s="606"/>
      <c r="BB7" s="606"/>
      <c r="BC7" s="606"/>
      <c r="BD7" s="606"/>
      <c r="BE7" s="606"/>
      <c r="BF7" s="607"/>
      <c r="BG7" s="608">
        <v>380204</v>
      </c>
      <c r="BH7" s="609"/>
      <c r="BI7" s="609"/>
      <c r="BJ7" s="609"/>
      <c r="BK7" s="609"/>
      <c r="BL7" s="609"/>
      <c r="BM7" s="609"/>
      <c r="BN7" s="610"/>
      <c r="BO7" s="646">
        <v>42.6</v>
      </c>
      <c r="BP7" s="646"/>
      <c r="BQ7" s="646"/>
      <c r="BR7" s="646"/>
      <c r="BS7" s="647" t="s">
        <v>122</v>
      </c>
      <c r="BT7" s="647"/>
      <c r="BU7" s="647"/>
      <c r="BV7" s="647"/>
      <c r="BW7" s="647"/>
      <c r="BX7" s="647"/>
      <c r="BY7" s="647"/>
      <c r="BZ7" s="647"/>
      <c r="CA7" s="647"/>
      <c r="CB7" s="682"/>
      <c r="CD7" s="605" t="s">
        <v>225</v>
      </c>
      <c r="CE7" s="606"/>
      <c r="CF7" s="606"/>
      <c r="CG7" s="606"/>
      <c r="CH7" s="606"/>
      <c r="CI7" s="606"/>
      <c r="CJ7" s="606"/>
      <c r="CK7" s="606"/>
      <c r="CL7" s="606"/>
      <c r="CM7" s="606"/>
      <c r="CN7" s="606"/>
      <c r="CO7" s="606"/>
      <c r="CP7" s="606"/>
      <c r="CQ7" s="607"/>
      <c r="CR7" s="608">
        <v>1268086</v>
      </c>
      <c r="CS7" s="609"/>
      <c r="CT7" s="609"/>
      <c r="CU7" s="609"/>
      <c r="CV7" s="609"/>
      <c r="CW7" s="609"/>
      <c r="CX7" s="609"/>
      <c r="CY7" s="610"/>
      <c r="CZ7" s="646">
        <v>13.6</v>
      </c>
      <c r="DA7" s="646"/>
      <c r="DB7" s="646"/>
      <c r="DC7" s="646"/>
      <c r="DD7" s="614">
        <v>2223</v>
      </c>
      <c r="DE7" s="609"/>
      <c r="DF7" s="609"/>
      <c r="DG7" s="609"/>
      <c r="DH7" s="609"/>
      <c r="DI7" s="609"/>
      <c r="DJ7" s="609"/>
      <c r="DK7" s="609"/>
      <c r="DL7" s="609"/>
      <c r="DM7" s="609"/>
      <c r="DN7" s="609"/>
      <c r="DO7" s="609"/>
      <c r="DP7" s="610"/>
      <c r="DQ7" s="614">
        <v>828525</v>
      </c>
      <c r="DR7" s="609"/>
      <c r="DS7" s="609"/>
      <c r="DT7" s="609"/>
      <c r="DU7" s="609"/>
      <c r="DV7" s="609"/>
      <c r="DW7" s="609"/>
      <c r="DX7" s="609"/>
      <c r="DY7" s="609"/>
      <c r="DZ7" s="609"/>
      <c r="EA7" s="609"/>
      <c r="EB7" s="609"/>
      <c r="EC7" s="645"/>
    </row>
    <row r="8" spans="2:143" ht="11.25" customHeight="1" x14ac:dyDescent="0.2">
      <c r="B8" s="605" t="s">
        <v>226</v>
      </c>
      <c r="C8" s="606"/>
      <c r="D8" s="606"/>
      <c r="E8" s="606"/>
      <c r="F8" s="606"/>
      <c r="G8" s="606"/>
      <c r="H8" s="606"/>
      <c r="I8" s="606"/>
      <c r="J8" s="606"/>
      <c r="K8" s="606"/>
      <c r="L8" s="606"/>
      <c r="M8" s="606"/>
      <c r="N8" s="606"/>
      <c r="O8" s="606"/>
      <c r="P8" s="606"/>
      <c r="Q8" s="607"/>
      <c r="R8" s="608">
        <v>10888</v>
      </c>
      <c r="S8" s="609"/>
      <c r="T8" s="609"/>
      <c r="U8" s="609"/>
      <c r="V8" s="609"/>
      <c r="W8" s="609"/>
      <c r="X8" s="609"/>
      <c r="Y8" s="610"/>
      <c r="Z8" s="646">
        <v>0.1</v>
      </c>
      <c r="AA8" s="646"/>
      <c r="AB8" s="646"/>
      <c r="AC8" s="646"/>
      <c r="AD8" s="647">
        <v>10888</v>
      </c>
      <c r="AE8" s="647"/>
      <c r="AF8" s="647"/>
      <c r="AG8" s="647"/>
      <c r="AH8" s="647"/>
      <c r="AI8" s="647"/>
      <c r="AJ8" s="647"/>
      <c r="AK8" s="647"/>
      <c r="AL8" s="611">
        <v>0.3</v>
      </c>
      <c r="AM8" s="612"/>
      <c r="AN8" s="612"/>
      <c r="AO8" s="648"/>
      <c r="AP8" s="605" t="s">
        <v>227</v>
      </c>
      <c r="AQ8" s="606"/>
      <c r="AR8" s="606"/>
      <c r="AS8" s="606"/>
      <c r="AT8" s="606"/>
      <c r="AU8" s="606"/>
      <c r="AV8" s="606"/>
      <c r="AW8" s="606"/>
      <c r="AX8" s="606"/>
      <c r="AY8" s="606"/>
      <c r="AZ8" s="606"/>
      <c r="BA8" s="606"/>
      <c r="BB8" s="606"/>
      <c r="BC8" s="606"/>
      <c r="BD8" s="606"/>
      <c r="BE8" s="606"/>
      <c r="BF8" s="607"/>
      <c r="BG8" s="608">
        <v>10887</v>
      </c>
      <c r="BH8" s="609"/>
      <c r="BI8" s="609"/>
      <c r="BJ8" s="609"/>
      <c r="BK8" s="609"/>
      <c r="BL8" s="609"/>
      <c r="BM8" s="609"/>
      <c r="BN8" s="610"/>
      <c r="BO8" s="646">
        <v>1.2</v>
      </c>
      <c r="BP8" s="646"/>
      <c r="BQ8" s="646"/>
      <c r="BR8" s="646"/>
      <c r="BS8" s="647" t="s">
        <v>122</v>
      </c>
      <c r="BT8" s="647"/>
      <c r="BU8" s="647"/>
      <c r="BV8" s="647"/>
      <c r="BW8" s="647"/>
      <c r="BX8" s="647"/>
      <c r="BY8" s="647"/>
      <c r="BZ8" s="647"/>
      <c r="CA8" s="647"/>
      <c r="CB8" s="682"/>
      <c r="CD8" s="605" t="s">
        <v>228</v>
      </c>
      <c r="CE8" s="606"/>
      <c r="CF8" s="606"/>
      <c r="CG8" s="606"/>
      <c r="CH8" s="606"/>
      <c r="CI8" s="606"/>
      <c r="CJ8" s="606"/>
      <c r="CK8" s="606"/>
      <c r="CL8" s="606"/>
      <c r="CM8" s="606"/>
      <c r="CN8" s="606"/>
      <c r="CO8" s="606"/>
      <c r="CP8" s="606"/>
      <c r="CQ8" s="607"/>
      <c r="CR8" s="608">
        <v>1448341</v>
      </c>
      <c r="CS8" s="609"/>
      <c r="CT8" s="609"/>
      <c r="CU8" s="609"/>
      <c r="CV8" s="609"/>
      <c r="CW8" s="609"/>
      <c r="CX8" s="609"/>
      <c r="CY8" s="610"/>
      <c r="CZ8" s="646">
        <v>15.6</v>
      </c>
      <c r="DA8" s="646"/>
      <c r="DB8" s="646"/>
      <c r="DC8" s="646"/>
      <c r="DD8" s="614">
        <v>6795</v>
      </c>
      <c r="DE8" s="609"/>
      <c r="DF8" s="609"/>
      <c r="DG8" s="609"/>
      <c r="DH8" s="609"/>
      <c r="DI8" s="609"/>
      <c r="DJ8" s="609"/>
      <c r="DK8" s="609"/>
      <c r="DL8" s="609"/>
      <c r="DM8" s="609"/>
      <c r="DN8" s="609"/>
      <c r="DO8" s="609"/>
      <c r="DP8" s="610"/>
      <c r="DQ8" s="614">
        <v>791425</v>
      </c>
      <c r="DR8" s="609"/>
      <c r="DS8" s="609"/>
      <c r="DT8" s="609"/>
      <c r="DU8" s="609"/>
      <c r="DV8" s="609"/>
      <c r="DW8" s="609"/>
      <c r="DX8" s="609"/>
      <c r="DY8" s="609"/>
      <c r="DZ8" s="609"/>
      <c r="EA8" s="609"/>
      <c r="EB8" s="609"/>
      <c r="EC8" s="645"/>
    </row>
    <row r="9" spans="2:143" ht="11.25" customHeight="1" x14ac:dyDescent="0.2">
      <c r="B9" s="605" t="s">
        <v>229</v>
      </c>
      <c r="C9" s="606"/>
      <c r="D9" s="606"/>
      <c r="E9" s="606"/>
      <c r="F9" s="606"/>
      <c r="G9" s="606"/>
      <c r="H9" s="606"/>
      <c r="I9" s="606"/>
      <c r="J9" s="606"/>
      <c r="K9" s="606"/>
      <c r="L9" s="606"/>
      <c r="M9" s="606"/>
      <c r="N9" s="606"/>
      <c r="O9" s="606"/>
      <c r="P9" s="606"/>
      <c r="Q9" s="607"/>
      <c r="R9" s="608">
        <v>15899</v>
      </c>
      <c r="S9" s="609"/>
      <c r="T9" s="609"/>
      <c r="U9" s="609"/>
      <c r="V9" s="609"/>
      <c r="W9" s="609"/>
      <c r="X9" s="609"/>
      <c r="Y9" s="610"/>
      <c r="Z9" s="646">
        <v>0.2</v>
      </c>
      <c r="AA9" s="646"/>
      <c r="AB9" s="646"/>
      <c r="AC9" s="646"/>
      <c r="AD9" s="647">
        <v>15899</v>
      </c>
      <c r="AE9" s="647"/>
      <c r="AF9" s="647"/>
      <c r="AG9" s="647"/>
      <c r="AH9" s="647"/>
      <c r="AI9" s="647"/>
      <c r="AJ9" s="647"/>
      <c r="AK9" s="647"/>
      <c r="AL9" s="611">
        <v>0.4</v>
      </c>
      <c r="AM9" s="612"/>
      <c r="AN9" s="612"/>
      <c r="AO9" s="648"/>
      <c r="AP9" s="605" t="s">
        <v>230</v>
      </c>
      <c r="AQ9" s="606"/>
      <c r="AR9" s="606"/>
      <c r="AS9" s="606"/>
      <c r="AT9" s="606"/>
      <c r="AU9" s="606"/>
      <c r="AV9" s="606"/>
      <c r="AW9" s="606"/>
      <c r="AX9" s="606"/>
      <c r="AY9" s="606"/>
      <c r="AZ9" s="606"/>
      <c r="BA9" s="606"/>
      <c r="BB9" s="606"/>
      <c r="BC9" s="606"/>
      <c r="BD9" s="606"/>
      <c r="BE9" s="606"/>
      <c r="BF9" s="607"/>
      <c r="BG9" s="608">
        <v>336560</v>
      </c>
      <c r="BH9" s="609"/>
      <c r="BI9" s="609"/>
      <c r="BJ9" s="609"/>
      <c r="BK9" s="609"/>
      <c r="BL9" s="609"/>
      <c r="BM9" s="609"/>
      <c r="BN9" s="610"/>
      <c r="BO9" s="646">
        <v>37.700000000000003</v>
      </c>
      <c r="BP9" s="646"/>
      <c r="BQ9" s="646"/>
      <c r="BR9" s="646"/>
      <c r="BS9" s="647" t="s">
        <v>122</v>
      </c>
      <c r="BT9" s="647"/>
      <c r="BU9" s="647"/>
      <c r="BV9" s="647"/>
      <c r="BW9" s="647"/>
      <c r="BX9" s="647"/>
      <c r="BY9" s="647"/>
      <c r="BZ9" s="647"/>
      <c r="CA9" s="647"/>
      <c r="CB9" s="682"/>
      <c r="CD9" s="605" t="s">
        <v>231</v>
      </c>
      <c r="CE9" s="606"/>
      <c r="CF9" s="606"/>
      <c r="CG9" s="606"/>
      <c r="CH9" s="606"/>
      <c r="CI9" s="606"/>
      <c r="CJ9" s="606"/>
      <c r="CK9" s="606"/>
      <c r="CL9" s="606"/>
      <c r="CM9" s="606"/>
      <c r="CN9" s="606"/>
      <c r="CO9" s="606"/>
      <c r="CP9" s="606"/>
      <c r="CQ9" s="607"/>
      <c r="CR9" s="608">
        <v>1656811</v>
      </c>
      <c r="CS9" s="609"/>
      <c r="CT9" s="609"/>
      <c r="CU9" s="609"/>
      <c r="CV9" s="609"/>
      <c r="CW9" s="609"/>
      <c r="CX9" s="609"/>
      <c r="CY9" s="610"/>
      <c r="CZ9" s="646">
        <v>17.8</v>
      </c>
      <c r="DA9" s="646"/>
      <c r="DB9" s="646"/>
      <c r="DC9" s="646"/>
      <c r="DD9" s="614">
        <v>65616</v>
      </c>
      <c r="DE9" s="609"/>
      <c r="DF9" s="609"/>
      <c r="DG9" s="609"/>
      <c r="DH9" s="609"/>
      <c r="DI9" s="609"/>
      <c r="DJ9" s="609"/>
      <c r="DK9" s="609"/>
      <c r="DL9" s="609"/>
      <c r="DM9" s="609"/>
      <c r="DN9" s="609"/>
      <c r="DO9" s="609"/>
      <c r="DP9" s="610"/>
      <c r="DQ9" s="614">
        <v>905951</v>
      </c>
      <c r="DR9" s="609"/>
      <c r="DS9" s="609"/>
      <c r="DT9" s="609"/>
      <c r="DU9" s="609"/>
      <c r="DV9" s="609"/>
      <c r="DW9" s="609"/>
      <c r="DX9" s="609"/>
      <c r="DY9" s="609"/>
      <c r="DZ9" s="609"/>
      <c r="EA9" s="609"/>
      <c r="EB9" s="609"/>
      <c r="EC9" s="645"/>
    </row>
    <row r="10" spans="2:143" ht="11.25" customHeight="1" x14ac:dyDescent="0.2">
      <c r="B10" s="605" t="s">
        <v>232</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233</v>
      </c>
      <c r="AQ10" s="606"/>
      <c r="AR10" s="606"/>
      <c r="AS10" s="606"/>
      <c r="AT10" s="606"/>
      <c r="AU10" s="606"/>
      <c r="AV10" s="606"/>
      <c r="AW10" s="606"/>
      <c r="AX10" s="606"/>
      <c r="AY10" s="606"/>
      <c r="AZ10" s="606"/>
      <c r="BA10" s="606"/>
      <c r="BB10" s="606"/>
      <c r="BC10" s="606"/>
      <c r="BD10" s="606"/>
      <c r="BE10" s="606"/>
      <c r="BF10" s="607"/>
      <c r="BG10" s="608">
        <v>20640</v>
      </c>
      <c r="BH10" s="609"/>
      <c r="BI10" s="609"/>
      <c r="BJ10" s="609"/>
      <c r="BK10" s="609"/>
      <c r="BL10" s="609"/>
      <c r="BM10" s="609"/>
      <c r="BN10" s="610"/>
      <c r="BO10" s="646">
        <v>2.2999999999999998</v>
      </c>
      <c r="BP10" s="646"/>
      <c r="BQ10" s="646"/>
      <c r="BR10" s="646"/>
      <c r="BS10" s="647" t="s">
        <v>122</v>
      </c>
      <c r="BT10" s="647"/>
      <c r="BU10" s="647"/>
      <c r="BV10" s="647"/>
      <c r="BW10" s="647"/>
      <c r="BX10" s="647"/>
      <c r="BY10" s="647"/>
      <c r="BZ10" s="647"/>
      <c r="CA10" s="647"/>
      <c r="CB10" s="682"/>
      <c r="CD10" s="605" t="s">
        <v>234</v>
      </c>
      <c r="CE10" s="606"/>
      <c r="CF10" s="606"/>
      <c r="CG10" s="606"/>
      <c r="CH10" s="606"/>
      <c r="CI10" s="606"/>
      <c r="CJ10" s="606"/>
      <c r="CK10" s="606"/>
      <c r="CL10" s="606"/>
      <c r="CM10" s="606"/>
      <c r="CN10" s="606"/>
      <c r="CO10" s="606"/>
      <c r="CP10" s="606"/>
      <c r="CQ10" s="607"/>
      <c r="CR10" s="608">
        <v>189004</v>
      </c>
      <c r="CS10" s="609"/>
      <c r="CT10" s="609"/>
      <c r="CU10" s="609"/>
      <c r="CV10" s="609"/>
      <c r="CW10" s="609"/>
      <c r="CX10" s="609"/>
      <c r="CY10" s="610"/>
      <c r="CZ10" s="646">
        <v>2</v>
      </c>
      <c r="DA10" s="646"/>
      <c r="DB10" s="646"/>
      <c r="DC10" s="646"/>
      <c r="DD10" s="614">
        <v>49785</v>
      </c>
      <c r="DE10" s="609"/>
      <c r="DF10" s="609"/>
      <c r="DG10" s="609"/>
      <c r="DH10" s="609"/>
      <c r="DI10" s="609"/>
      <c r="DJ10" s="609"/>
      <c r="DK10" s="609"/>
      <c r="DL10" s="609"/>
      <c r="DM10" s="609"/>
      <c r="DN10" s="609"/>
      <c r="DO10" s="609"/>
      <c r="DP10" s="610"/>
      <c r="DQ10" s="614">
        <v>63048</v>
      </c>
      <c r="DR10" s="609"/>
      <c r="DS10" s="609"/>
      <c r="DT10" s="609"/>
      <c r="DU10" s="609"/>
      <c r="DV10" s="609"/>
      <c r="DW10" s="609"/>
      <c r="DX10" s="609"/>
      <c r="DY10" s="609"/>
      <c r="DZ10" s="609"/>
      <c r="EA10" s="609"/>
      <c r="EB10" s="609"/>
      <c r="EC10" s="645"/>
    </row>
    <row r="11" spans="2:143" ht="11.25" customHeight="1" x14ac:dyDescent="0.2">
      <c r="B11" s="605" t="s">
        <v>235</v>
      </c>
      <c r="C11" s="606"/>
      <c r="D11" s="606"/>
      <c r="E11" s="606"/>
      <c r="F11" s="606"/>
      <c r="G11" s="606"/>
      <c r="H11" s="606"/>
      <c r="I11" s="606"/>
      <c r="J11" s="606"/>
      <c r="K11" s="606"/>
      <c r="L11" s="606"/>
      <c r="M11" s="606"/>
      <c r="N11" s="606"/>
      <c r="O11" s="606"/>
      <c r="P11" s="606"/>
      <c r="Q11" s="607"/>
      <c r="R11" s="608">
        <v>181584</v>
      </c>
      <c r="S11" s="609"/>
      <c r="T11" s="609"/>
      <c r="U11" s="609"/>
      <c r="V11" s="609"/>
      <c r="W11" s="609"/>
      <c r="X11" s="609"/>
      <c r="Y11" s="610"/>
      <c r="Z11" s="611">
        <v>1.9</v>
      </c>
      <c r="AA11" s="612"/>
      <c r="AB11" s="612"/>
      <c r="AC11" s="613"/>
      <c r="AD11" s="614">
        <v>181584</v>
      </c>
      <c r="AE11" s="609"/>
      <c r="AF11" s="609"/>
      <c r="AG11" s="609"/>
      <c r="AH11" s="609"/>
      <c r="AI11" s="609"/>
      <c r="AJ11" s="609"/>
      <c r="AK11" s="610"/>
      <c r="AL11" s="611">
        <v>4.5999999999999996</v>
      </c>
      <c r="AM11" s="612"/>
      <c r="AN11" s="612"/>
      <c r="AO11" s="648"/>
      <c r="AP11" s="605" t="s">
        <v>236</v>
      </c>
      <c r="AQ11" s="606"/>
      <c r="AR11" s="606"/>
      <c r="AS11" s="606"/>
      <c r="AT11" s="606"/>
      <c r="AU11" s="606"/>
      <c r="AV11" s="606"/>
      <c r="AW11" s="606"/>
      <c r="AX11" s="606"/>
      <c r="AY11" s="606"/>
      <c r="AZ11" s="606"/>
      <c r="BA11" s="606"/>
      <c r="BB11" s="606"/>
      <c r="BC11" s="606"/>
      <c r="BD11" s="606"/>
      <c r="BE11" s="606"/>
      <c r="BF11" s="607"/>
      <c r="BG11" s="608">
        <v>12117</v>
      </c>
      <c r="BH11" s="609"/>
      <c r="BI11" s="609"/>
      <c r="BJ11" s="609"/>
      <c r="BK11" s="609"/>
      <c r="BL11" s="609"/>
      <c r="BM11" s="609"/>
      <c r="BN11" s="610"/>
      <c r="BO11" s="646">
        <v>1.4</v>
      </c>
      <c r="BP11" s="646"/>
      <c r="BQ11" s="646"/>
      <c r="BR11" s="646"/>
      <c r="BS11" s="647" t="s">
        <v>122</v>
      </c>
      <c r="BT11" s="647"/>
      <c r="BU11" s="647"/>
      <c r="BV11" s="647"/>
      <c r="BW11" s="647"/>
      <c r="BX11" s="647"/>
      <c r="BY11" s="647"/>
      <c r="BZ11" s="647"/>
      <c r="CA11" s="647"/>
      <c r="CB11" s="682"/>
      <c r="CD11" s="605" t="s">
        <v>237</v>
      </c>
      <c r="CE11" s="606"/>
      <c r="CF11" s="606"/>
      <c r="CG11" s="606"/>
      <c r="CH11" s="606"/>
      <c r="CI11" s="606"/>
      <c r="CJ11" s="606"/>
      <c r="CK11" s="606"/>
      <c r="CL11" s="606"/>
      <c r="CM11" s="606"/>
      <c r="CN11" s="606"/>
      <c r="CO11" s="606"/>
      <c r="CP11" s="606"/>
      <c r="CQ11" s="607"/>
      <c r="CR11" s="608">
        <v>631124</v>
      </c>
      <c r="CS11" s="609"/>
      <c r="CT11" s="609"/>
      <c r="CU11" s="609"/>
      <c r="CV11" s="609"/>
      <c r="CW11" s="609"/>
      <c r="CX11" s="609"/>
      <c r="CY11" s="610"/>
      <c r="CZ11" s="646">
        <v>6.8</v>
      </c>
      <c r="DA11" s="646"/>
      <c r="DB11" s="646"/>
      <c r="DC11" s="646"/>
      <c r="DD11" s="614">
        <v>380221</v>
      </c>
      <c r="DE11" s="609"/>
      <c r="DF11" s="609"/>
      <c r="DG11" s="609"/>
      <c r="DH11" s="609"/>
      <c r="DI11" s="609"/>
      <c r="DJ11" s="609"/>
      <c r="DK11" s="609"/>
      <c r="DL11" s="609"/>
      <c r="DM11" s="609"/>
      <c r="DN11" s="609"/>
      <c r="DO11" s="609"/>
      <c r="DP11" s="610"/>
      <c r="DQ11" s="614">
        <v>196648</v>
      </c>
      <c r="DR11" s="609"/>
      <c r="DS11" s="609"/>
      <c r="DT11" s="609"/>
      <c r="DU11" s="609"/>
      <c r="DV11" s="609"/>
      <c r="DW11" s="609"/>
      <c r="DX11" s="609"/>
      <c r="DY11" s="609"/>
      <c r="DZ11" s="609"/>
      <c r="EA11" s="609"/>
      <c r="EB11" s="609"/>
      <c r="EC11" s="645"/>
    </row>
    <row r="12" spans="2:143" ht="11.25" customHeight="1" x14ac:dyDescent="0.2">
      <c r="B12" s="605" t="s">
        <v>238</v>
      </c>
      <c r="C12" s="606"/>
      <c r="D12" s="606"/>
      <c r="E12" s="606"/>
      <c r="F12" s="606"/>
      <c r="G12" s="606"/>
      <c r="H12" s="606"/>
      <c r="I12" s="606"/>
      <c r="J12" s="606"/>
      <c r="K12" s="606"/>
      <c r="L12" s="606"/>
      <c r="M12" s="606"/>
      <c r="N12" s="606"/>
      <c r="O12" s="606"/>
      <c r="P12" s="606"/>
      <c r="Q12" s="607"/>
      <c r="R12" s="608" t="s">
        <v>122</v>
      </c>
      <c r="S12" s="609"/>
      <c r="T12" s="609"/>
      <c r="U12" s="609"/>
      <c r="V12" s="609"/>
      <c r="W12" s="609"/>
      <c r="X12" s="609"/>
      <c r="Y12" s="610"/>
      <c r="Z12" s="646" t="s">
        <v>122</v>
      </c>
      <c r="AA12" s="646"/>
      <c r="AB12" s="646"/>
      <c r="AC12" s="646"/>
      <c r="AD12" s="647" t="s">
        <v>122</v>
      </c>
      <c r="AE12" s="647"/>
      <c r="AF12" s="647"/>
      <c r="AG12" s="647"/>
      <c r="AH12" s="647"/>
      <c r="AI12" s="647"/>
      <c r="AJ12" s="647"/>
      <c r="AK12" s="647"/>
      <c r="AL12" s="611" t="s">
        <v>122</v>
      </c>
      <c r="AM12" s="612"/>
      <c r="AN12" s="612"/>
      <c r="AO12" s="648"/>
      <c r="AP12" s="605" t="s">
        <v>239</v>
      </c>
      <c r="AQ12" s="606"/>
      <c r="AR12" s="606"/>
      <c r="AS12" s="606"/>
      <c r="AT12" s="606"/>
      <c r="AU12" s="606"/>
      <c r="AV12" s="606"/>
      <c r="AW12" s="606"/>
      <c r="AX12" s="606"/>
      <c r="AY12" s="606"/>
      <c r="AZ12" s="606"/>
      <c r="BA12" s="606"/>
      <c r="BB12" s="606"/>
      <c r="BC12" s="606"/>
      <c r="BD12" s="606"/>
      <c r="BE12" s="606"/>
      <c r="BF12" s="607"/>
      <c r="BG12" s="608">
        <v>387964</v>
      </c>
      <c r="BH12" s="609"/>
      <c r="BI12" s="609"/>
      <c r="BJ12" s="609"/>
      <c r="BK12" s="609"/>
      <c r="BL12" s="609"/>
      <c r="BM12" s="609"/>
      <c r="BN12" s="610"/>
      <c r="BO12" s="646">
        <v>43.5</v>
      </c>
      <c r="BP12" s="646"/>
      <c r="BQ12" s="646"/>
      <c r="BR12" s="646"/>
      <c r="BS12" s="647" t="s">
        <v>122</v>
      </c>
      <c r="BT12" s="647"/>
      <c r="BU12" s="647"/>
      <c r="BV12" s="647"/>
      <c r="BW12" s="647"/>
      <c r="BX12" s="647"/>
      <c r="BY12" s="647"/>
      <c r="BZ12" s="647"/>
      <c r="CA12" s="647"/>
      <c r="CB12" s="682"/>
      <c r="CD12" s="605" t="s">
        <v>240</v>
      </c>
      <c r="CE12" s="606"/>
      <c r="CF12" s="606"/>
      <c r="CG12" s="606"/>
      <c r="CH12" s="606"/>
      <c r="CI12" s="606"/>
      <c r="CJ12" s="606"/>
      <c r="CK12" s="606"/>
      <c r="CL12" s="606"/>
      <c r="CM12" s="606"/>
      <c r="CN12" s="606"/>
      <c r="CO12" s="606"/>
      <c r="CP12" s="606"/>
      <c r="CQ12" s="607"/>
      <c r="CR12" s="608">
        <v>209009</v>
      </c>
      <c r="CS12" s="609"/>
      <c r="CT12" s="609"/>
      <c r="CU12" s="609"/>
      <c r="CV12" s="609"/>
      <c r="CW12" s="609"/>
      <c r="CX12" s="609"/>
      <c r="CY12" s="610"/>
      <c r="CZ12" s="646">
        <v>2.2000000000000002</v>
      </c>
      <c r="DA12" s="646"/>
      <c r="DB12" s="646"/>
      <c r="DC12" s="646"/>
      <c r="DD12" s="614" t="s">
        <v>122</v>
      </c>
      <c r="DE12" s="609"/>
      <c r="DF12" s="609"/>
      <c r="DG12" s="609"/>
      <c r="DH12" s="609"/>
      <c r="DI12" s="609"/>
      <c r="DJ12" s="609"/>
      <c r="DK12" s="609"/>
      <c r="DL12" s="609"/>
      <c r="DM12" s="609"/>
      <c r="DN12" s="609"/>
      <c r="DO12" s="609"/>
      <c r="DP12" s="610"/>
      <c r="DQ12" s="614">
        <v>41551</v>
      </c>
      <c r="DR12" s="609"/>
      <c r="DS12" s="609"/>
      <c r="DT12" s="609"/>
      <c r="DU12" s="609"/>
      <c r="DV12" s="609"/>
      <c r="DW12" s="609"/>
      <c r="DX12" s="609"/>
      <c r="DY12" s="609"/>
      <c r="DZ12" s="609"/>
      <c r="EA12" s="609"/>
      <c r="EB12" s="609"/>
      <c r="EC12" s="645"/>
    </row>
    <row r="13" spans="2:143" ht="11.25" customHeight="1" x14ac:dyDescent="0.2">
      <c r="B13" s="605" t="s">
        <v>241</v>
      </c>
      <c r="C13" s="606"/>
      <c r="D13" s="606"/>
      <c r="E13" s="606"/>
      <c r="F13" s="606"/>
      <c r="G13" s="606"/>
      <c r="H13" s="606"/>
      <c r="I13" s="606"/>
      <c r="J13" s="606"/>
      <c r="K13" s="606"/>
      <c r="L13" s="606"/>
      <c r="M13" s="606"/>
      <c r="N13" s="606"/>
      <c r="O13" s="606"/>
      <c r="P13" s="606"/>
      <c r="Q13" s="607"/>
      <c r="R13" s="608">
        <v>216</v>
      </c>
      <c r="S13" s="609"/>
      <c r="T13" s="609"/>
      <c r="U13" s="609"/>
      <c r="V13" s="609"/>
      <c r="W13" s="609"/>
      <c r="X13" s="609"/>
      <c r="Y13" s="610"/>
      <c r="Z13" s="646">
        <v>0</v>
      </c>
      <c r="AA13" s="646"/>
      <c r="AB13" s="646"/>
      <c r="AC13" s="646"/>
      <c r="AD13" s="647">
        <v>216</v>
      </c>
      <c r="AE13" s="647"/>
      <c r="AF13" s="647"/>
      <c r="AG13" s="647"/>
      <c r="AH13" s="647"/>
      <c r="AI13" s="647"/>
      <c r="AJ13" s="647"/>
      <c r="AK13" s="647"/>
      <c r="AL13" s="611">
        <v>0</v>
      </c>
      <c r="AM13" s="612"/>
      <c r="AN13" s="612"/>
      <c r="AO13" s="648"/>
      <c r="AP13" s="605" t="s">
        <v>242</v>
      </c>
      <c r="AQ13" s="606"/>
      <c r="AR13" s="606"/>
      <c r="AS13" s="606"/>
      <c r="AT13" s="606"/>
      <c r="AU13" s="606"/>
      <c r="AV13" s="606"/>
      <c r="AW13" s="606"/>
      <c r="AX13" s="606"/>
      <c r="AY13" s="606"/>
      <c r="AZ13" s="606"/>
      <c r="BA13" s="606"/>
      <c r="BB13" s="606"/>
      <c r="BC13" s="606"/>
      <c r="BD13" s="606"/>
      <c r="BE13" s="606"/>
      <c r="BF13" s="607"/>
      <c r="BG13" s="608">
        <v>347729</v>
      </c>
      <c r="BH13" s="609"/>
      <c r="BI13" s="609"/>
      <c r="BJ13" s="609"/>
      <c r="BK13" s="609"/>
      <c r="BL13" s="609"/>
      <c r="BM13" s="609"/>
      <c r="BN13" s="610"/>
      <c r="BO13" s="646">
        <v>38.9</v>
      </c>
      <c r="BP13" s="646"/>
      <c r="BQ13" s="646"/>
      <c r="BR13" s="646"/>
      <c r="BS13" s="647" t="s">
        <v>122</v>
      </c>
      <c r="BT13" s="647"/>
      <c r="BU13" s="647"/>
      <c r="BV13" s="647"/>
      <c r="BW13" s="647"/>
      <c r="BX13" s="647"/>
      <c r="BY13" s="647"/>
      <c r="BZ13" s="647"/>
      <c r="CA13" s="647"/>
      <c r="CB13" s="682"/>
      <c r="CD13" s="605" t="s">
        <v>243</v>
      </c>
      <c r="CE13" s="606"/>
      <c r="CF13" s="606"/>
      <c r="CG13" s="606"/>
      <c r="CH13" s="606"/>
      <c r="CI13" s="606"/>
      <c r="CJ13" s="606"/>
      <c r="CK13" s="606"/>
      <c r="CL13" s="606"/>
      <c r="CM13" s="606"/>
      <c r="CN13" s="606"/>
      <c r="CO13" s="606"/>
      <c r="CP13" s="606"/>
      <c r="CQ13" s="607"/>
      <c r="CR13" s="608">
        <v>869038</v>
      </c>
      <c r="CS13" s="609"/>
      <c r="CT13" s="609"/>
      <c r="CU13" s="609"/>
      <c r="CV13" s="609"/>
      <c r="CW13" s="609"/>
      <c r="CX13" s="609"/>
      <c r="CY13" s="610"/>
      <c r="CZ13" s="646">
        <v>9.3000000000000007</v>
      </c>
      <c r="DA13" s="646"/>
      <c r="DB13" s="646"/>
      <c r="DC13" s="646"/>
      <c r="DD13" s="614">
        <v>657333</v>
      </c>
      <c r="DE13" s="609"/>
      <c r="DF13" s="609"/>
      <c r="DG13" s="609"/>
      <c r="DH13" s="609"/>
      <c r="DI13" s="609"/>
      <c r="DJ13" s="609"/>
      <c r="DK13" s="609"/>
      <c r="DL13" s="609"/>
      <c r="DM13" s="609"/>
      <c r="DN13" s="609"/>
      <c r="DO13" s="609"/>
      <c r="DP13" s="610"/>
      <c r="DQ13" s="614">
        <v>231504</v>
      </c>
      <c r="DR13" s="609"/>
      <c r="DS13" s="609"/>
      <c r="DT13" s="609"/>
      <c r="DU13" s="609"/>
      <c r="DV13" s="609"/>
      <c r="DW13" s="609"/>
      <c r="DX13" s="609"/>
      <c r="DY13" s="609"/>
      <c r="DZ13" s="609"/>
      <c r="EA13" s="609"/>
      <c r="EB13" s="609"/>
      <c r="EC13" s="645"/>
    </row>
    <row r="14" spans="2:143" ht="11.25" customHeight="1" x14ac:dyDescent="0.2">
      <c r="B14" s="605" t="s">
        <v>244</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245</v>
      </c>
      <c r="AQ14" s="606"/>
      <c r="AR14" s="606"/>
      <c r="AS14" s="606"/>
      <c r="AT14" s="606"/>
      <c r="AU14" s="606"/>
      <c r="AV14" s="606"/>
      <c r="AW14" s="606"/>
      <c r="AX14" s="606"/>
      <c r="AY14" s="606"/>
      <c r="AZ14" s="606"/>
      <c r="BA14" s="606"/>
      <c r="BB14" s="606"/>
      <c r="BC14" s="606"/>
      <c r="BD14" s="606"/>
      <c r="BE14" s="606"/>
      <c r="BF14" s="607"/>
      <c r="BG14" s="608">
        <v>42926</v>
      </c>
      <c r="BH14" s="609"/>
      <c r="BI14" s="609"/>
      <c r="BJ14" s="609"/>
      <c r="BK14" s="609"/>
      <c r="BL14" s="609"/>
      <c r="BM14" s="609"/>
      <c r="BN14" s="610"/>
      <c r="BO14" s="646">
        <v>4.8</v>
      </c>
      <c r="BP14" s="646"/>
      <c r="BQ14" s="646"/>
      <c r="BR14" s="646"/>
      <c r="BS14" s="647" t="s">
        <v>122</v>
      </c>
      <c r="BT14" s="647"/>
      <c r="BU14" s="647"/>
      <c r="BV14" s="647"/>
      <c r="BW14" s="647"/>
      <c r="BX14" s="647"/>
      <c r="BY14" s="647"/>
      <c r="BZ14" s="647"/>
      <c r="CA14" s="647"/>
      <c r="CB14" s="682"/>
      <c r="CD14" s="605" t="s">
        <v>246</v>
      </c>
      <c r="CE14" s="606"/>
      <c r="CF14" s="606"/>
      <c r="CG14" s="606"/>
      <c r="CH14" s="606"/>
      <c r="CI14" s="606"/>
      <c r="CJ14" s="606"/>
      <c r="CK14" s="606"/>
      <c r="CL14" s="606"/>
      <c r="CM14" s="606"/>
      <c r="CN14" s="606"/>
      <c r="CO14" s="606"/>
      <c r="CP14" s="606"/>
      <c r="CQ14" s="607"/>
      <c r="CR14" s="608">
        <v>614946</v>
      </c>
      <c r="CS14" s="609"/>
      <c r="CT14" s="609"/>
      <c r="CU14" s="609"/>
      <c r="CV14" s="609"/>
      <c r="CW14" s="609"/>
      <c r="CX14" s="609"/>
      <c r="CY14" s="610"/>
      <c r="CZ14" s="646">
        <v>6.6</v>
      </c>
      <c r="DA14" s="646"/>
      <c r="DB14" s="646"/>
      <c r="DC14" s="646"/>
      <c r="DD14" s="614">
        <v>285501</v>
      </c>
      <c r="DE14" s="609"/>
      <c r="DF14" s="609"/>
      <c r="DG14" s="609"/>
      <c r="DH14" s="609"/>
      <c r="DI14" s="609"/>
      <c r="DJ14" s="609"/>
      <c r="DK14" s="609"/>
      <c r="DL14" s="609"/>
      <c r="DM14" s="609"/>
      <c r="DN14" s="609"/>
      <c r="DO14" s="609"/>
      <c r="DP14" s="610"/>
      <c r="DQ14" s="614">
        <v>243193</v>
      </c>
      <c r="DR14" s="609"/>
      <c r="DS14" s="609"/>
      <c r="DT14" s="609"/>
      <c r="DU14" s="609"/>
      <c r="DV14" s="609"/>
      <c r="DW14" s="609"/>
      <c r="DX14" s="609"/>
      <c r="DY14" s="609"/>
      <c r="DZ14" s="609"/>
      <c r="EA14" s="609"/>
      <c r="EB14" s="609"/>
      <c r="EC14" s="645"/>
    </row>
    <row r="15" spans="2:143" ht="11.25" customHeight="1" x14ac:dyDescent="0.2">
      <c r="B15" s="605" t="s">
        <v>247</v>
      </c>
      <c r="C15" s="606"/>
      <c r="D15" s="606"/>
      <c r="E15" s="606"/>
      <c r="F15" s="606"/>
      <c r="G15" s="606"/>
      <c r="H15" s="606"/>
      <c r="I15" s="606"/>
      <c r="J15" s="606"/>
      <c r="K15" s="606"/>
      <c r="L15" s="606"/>
      <c r="M15" s="606"/>
      <c r="N15" s="606"/>
      <c r="O15" s="606"/>
      <c r="P15" s="606"/>
      <c r="Q15" s="607"/>
      <c r="R15" s="608">
        <v>23325</v>
      </c>
      <c r="S15" s="609"/>
      <c r="T15" s="609"/>
      <c r="U15" s="609"/>
      <c r="V15" s="609"/>
      <c r="W15" s="609"/>
      <c r="X15" s="609"/>
      <c r="Y15" s="610"/>
      <c r="Z15" s="646">
        <v>0.2</v>
      </c>
      <c r="AA15" s="646"/>
      <c r="AB15" s="646"/>
      <c r="AC15" s="646"/>
      <c r="AD15" s="647">
        <v>23325</v>
      </c>
      <c r="AE15" s="647"/>
      <c r="AF15" s="647"/>
      <c r="AG15" s="647"/>
      <c r="AH15" s="647"/>
      <c r="AI15" s="647"/>
      <c r="AJ15" s="647"/>
      <c r="AK15" s="647"/>
      <c r="AL15" s="611">
        <v>0.6</v>
      </c>
      <c r="AM15" s="612"/>
      <c r="AN15" s="612"/>
      <c r="AO15" s="648"/>
      <c r="AP15" s="605" t="s">
        <v>248</v>
      </c>
      <c r="AQ15" s="606"/>
      <c r="AR15" s="606"/>
      <c r="AS15" s="606"/>
      <c r="AT15" s="606"/>
      <c r="AU15" s="606"/>
      <c r="AV15" s="606"/>
      <c r="AW15" s="606"/>
      <c r="AX15" s="606"/>
      <c r="AY15" s="606"/>
      <c r="AZ15" s="606"/>
      <c r="BA15" s="606"/>
      <c r="BB15" s="606"/>
      <c r="BC15" s="606"/>
      <c r="BD15" s="606"/>
      <c r="BE15" s="606"/>
      <c r="BF15" s="607"/>
      <c r="BG15" s="608">
        <v>81782</v>
      </c>
      <c r="BH15" s="609"/>
      <c r="BI15" s="609"/>
      <c r="BJ15" s="609"/>
      <c r="BK15" s="609"/>
      <c r="BL15" s="609"/>
      <c r="BM15" s="609"/>
      <c r="BN15" s="610"/>
      <c r="BO15" s="646">
        <v>9.1999999999999993</v>
      </c>
      <c r="BP15" s="646"/>
      <c r="BQ15" s="646"/>
      <c r="BR15" s="646"/>
      <c r="BS15" s="647" t="s">
        <v>122</v>
      </c>
      <c r="BT15" s="647"/>
      <c r="BU15" s="647"/>
      <c r="BV15" s="647"/>
      <c r="BW15" s="647"/>
      <c r="BX15" s="647"/>
      <c r="BY15" s="647"/>
      <c r="BZ15" s="647"/>
      <c r="CA15" s="647"/>
      <c r="CB15" s="682"/>
      <c r="CD15" s="605" t="s">
        <v>249</v>
      </c>
      <c r="CE15" s="606"/>
      <c r="CF15" s="606"/>
      <c r="CG15" s="606"/>
      <c r="CH15" s="606"/>
      <c r="CI15" s="606"/>
      <c r="CJ15" s="606"/>
      <c r="CK15" s="606"/>
      <c r="CL15" s="606"/>
      <c r="CM15" s="606"/>
      <c r="CN15" s="606"/>
      <c r="CO15" s="606"/>
      <c r="CP15" s="606"/>
      <c r="CQ15" s="607"/>
      <c r="CR15" s="608">
        <v>1526040</v>
      </c>
      <c r="CS15" s="609"/>
      <c r="CT15" s="609"/>
      <c r="CU15" s="609"/>
      <c r="CV15" s="609"/>
      <c r="CW15" s="609"/>
      <c r="CX15" s="609"/>
      <c r="CY15" s="610"/>
      <c r="CZ15" s="646">
        <v>16.399999999999999</v>
      </c>
      <c r="DA15" s="646"/>
      <c r="DB15" s="646"/>
      <c r="DC15" s="646"/>
      <c r="DD15" s="614">
        <v>916621</v>
      </c>
      <c r="DE15" s="609"/>
      <c r="DF15" s="609"/>
      <c r="DG15" s="609"/>
      <c r="DH15" s="609"/>
      <c r="DI15" s="609"/>
      <c r="DJ15" s="609"/>
      <c r="DK15" s="609"/>
      <c r="DL15" s="609"/>
      <c r="DM15" s="609"/>
      <c r="DN15" s="609"/>
      <c r="DO15" s="609"/>
      <c r="DP15" s="610"/>
      <c r="DQ15" s="614">
        <v>368055</v>
      </c>
      <c r="DR15" s="609"/>
      <c r="DS15" s="609"/>
      <c r="DT15" s="609"/>
      <c r="DU15" s="609"/>
      <c r="DV15" s="609"/>
      <c r="DW15" s="609"/>
      <c r="DX15" s="609"/>
      <c r="DY15" s="609"/>
      <c r="DZ15" s="609"/>
      <c r="EA15" s="609"/>
      <c r="EB15" s="609"/>
      <c r="EC15" s="645"/>
    </row>
    <row r="16" spans="2:143" ht="11.25" customHeight="1" x14ac:dyDescent="0.2">
      <c r="B16" s="605" t="s">
        <v>250</v>
      </c>
      <c r="C16" s="606"/>
      <c r="D16" s="606"/>
      <c r="E16" s="606"/>
      <c r="F16" s="606"/>
      <c r="G16" s="606"/>
      <c r="H16" s="606"/>
      <c r="I16" s="606"/>
      <c r="J16" s="606"/>
      <c r="K16" s="606"/>
      <c r="L16" s="606"/>
      <c r="M16" s="606"/>
      <c r="N16" s="606"/>
      <c r="O16" s="606"/>
      <c r="P16" s="606"/>
      <c r="Q16" s="607"/>
      <c r="R16" s="608">
        <v>38954</v>
      </c>
      <c r="S16" s="609"/>
      <c r="T16" s="609"/>
      <c r="U16" s="609"/>
      <c r="V16" s="609"/>
      <c r="W16" s="609"/>
      <c r="X16" s="609"/>
      <c r="Y16" s="610"/>
      <c r="Z16" s="646">
        <v>0.4</v>
      </c>
      <c r="AA16" s="646"/>
      <c r="AB16" s="646"/>
      <c r="AC16" s="646"/>
      <c r="AD16" s="647">
        <v>38954</v>
      </c>
      <c r="AE16" s="647"/>
      <c r="AF16" s="647"/>
      <c r="AG16" s="647"/>
      <c r="AH16" s="647"/>
      <c r="AI16" s="647"/>
      <c r="AJ16" s="647"/>
      <c r="AK16" s="647"/>
      <c r="AL16" s="611">
        <v>1</v>
      </c>
      <c r="AM16" s="612"/>
      <c r="AN16" s="612"/>
      <c r="AO16" s="648"/>
      <c r="AP16" s="605" t="s">
        <v>251</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2"/>
      <c r="CD16" s="605" t="s">
        <v>252</v>
      </c>
      <c r="CE16" s="606"/>
      <c r="CF16" s="606"/>
      <c r="CG16" s="606"/>
      <c r="CH16" s="606"/>
      <c r="CI16" s="606"/>
      <c r="CJ16" s="606"/>
      <c r="CK16" s="606"/>
      <c r="CL16" s="606"/>
      <c r="CM16" s="606"/>
      <c r="CN16" s="606"/>
      <c r="CO16" s="606"/>
      <c r="CP16" s="606"/>
      <c r="CQ16" s="607"/>
      <c r="CR16" s="608">
        <v>12066</v>
      </c>
      <c r="CS16" s="609"/>
      <c r="CT16" s="609"/>
      <c r="CU16" s="609"/>
      <c r="CV16" s="609"/>
      <c r="CW16" s="609"/>
      <c r="CX16" s="609"/>
      <c r="CY16" s="610"/>
      <c r="CZ16" s="646">
        <v>0.1</v>
      </c>
      <c r="DA16" s="646"/>
      <c r="DB16" s="646"/>
      <c r="DC16" s="646"/>
      <c r="DD16" s="614" t="s">
        <v>122</v>
      </c>
      <c r="DE16" s="609"/>
      <c r="DF16" s="609"/>
      <c r="DG16" s="609"/>
      <c r="DH16" s="609"/>
      <c r="DI16" s="609"/>
      <c r="DJ16" s="609"/>
      <c r="DK16" s="609"/>
      <c r="DL16" s="609"/>
      <c r="DM16" s="609"/>
      <c r="DN16" s="609"/>
      <c r="DO16" s="609"/>
      <c r="DP16" s="610"/>
      <c r="DQ16" s="614">
        <v>12066</v>
      </c>
      <c r="DR16" s="609"/>
      <c r="DS16" s="609"/>
      <c r="DT16" s="609"/>
      <c r="DU16" s="609"/>
      <c r="DV16" s="609"/>
      <c r="DW16" s="609"/>
      <c r="DX16" s="609"/>
      <c r="DY16" s="609"/>
      <c r="DZ16" s="609"/>
      <c r="EA16" s="609"/>
      <c r="EB16" s="609"/>
      <c r="EC16" s="645"/>
    </row>
    <row r="17" spans="2:133" ht="11.25" customHeight="1" x14ac:dyDescent="0.2">
      <c r="B17" s="605" t="s">
        <v>253</v>
      </c>
      <c r="C17" s="606"/>
      <c r="D17" s="606"/>
      <c r="E17" s="606"/>
      <c r="F17" s="606"/>
      <c r="G17" s="606"/>
      <c r="H17" s="606"/>
      <c r="I17" s="606"/>
      <c r="J17" s="606"/>
      <c r="K17" s="606"/>
      <c r="L17" s="606"/>
      <c r="M17" s="606"/>
      <c r="N17" s="606"/>
      <c r="O17" s="606"/>
      <c r="P17" s="606"/>
      <c r="Q17" s="607"/>
      <c r="R17" s="608">
        <v>29279</v>
      </c>
      <c r="S17" s="609"/>
      <c r="T17" s="609"/>
      <c r="U17" s="609"/>
      <c r="V17" s="609"/>
      <c r="W17" s="609"/>
      <c r="X17" s="609"/>
      <c r="Y17" s="610"/>
      <c r="Z17" s="646">
        <v>0.3</v>
      </c>
      <c r="AA17" s="646"/>
      <c r="AB17" s="646"/>
      <c r="AC17" s="646"/>
      <c r="AD17" s="647">
        <v>29279</v>
      </c>
      <c r="AE17" s="647"/>
      <c r="AF17" s="647"/>
      <c r="AG17" s="647"/>
      <c r="AH17" s="647"/>
      <c r="AI17" s="647"/>
      <c r="AJ17" s="647"/>
      <c r="AK17" s="647"/>
      <c r="AL17" s="611">
        <v>0.7</v>
      </c>
      <c r="AM17" s="612"/>
      <c r="AN17" s="612"/>
      <c r="AO17" s="648"/>
      <c r="AP17" s="605" t="s">
        <v>254</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2"/>
      <c r="CD17" s="605" t="s">
        <v>255</v>
      </c>
      <c r="CE17" s="606"/>
      <c r="CF17" s="606"/>
      <c r="CG17" s="606"/>
      <c r="CH17" s="606"/>
      <c r="CI17" s="606"/>
      <c r="CJ17" s="606"/>
      <c r="CK17" s="606"/>
      <c r="CL17" s="606"/>
      <c r="CM17" s="606"/>
      <c r="CN17" s="606"/>
      <c r="CO17" s="606"/>
      <c r="CP17" s="606"/>
      <c r="CQ17" s="607"/>
      <c r="CR17" s="608">
        <v>739395</v>
      </c>
      <c r="CS17" s="609"/>
      <c r="CT17" s="609"/>
      <c r="CU17" s="609"/>
      <c r="CV17" s="609"/>
      <c r="CW17" s="609"/>
      <c r="CX17" s="609"/>
      <c r="CY17" s="610"/>
      <c r="CZ17" s="646">
        <v>7.9</v>
      </c>
      <c r="DA17" s="646"/>
      <c r="DB17" s="646"/>
      <c r="DC17" s="646"/>
      <c r="DD17" s="614" t="s">
        <v>122</v>
      </c>
      <c r="DE17" s="609"/>
      <c r="DF17" s="609"/>
      <c r="DG17" s="609"/>
      <c r="DH17" s="609"/>
      <c r="DI17" s="609"/>
      <c r="DJ17" s="609"/>
      <c r="DK17" s="609"/>
      <c r="DL17" s="609"/>
      <c r="DM17" s="609"/>
      <c r="DN17" s="609"/>
      <c r="DO17" s="609"/>
      <c r="DP17" s="610"/>
      <c r="DQ17" s="614">
        <v>720439</v>
      </c>
      <c r="DR17" s="609"/>
      <c r="DS17" s="609"/>
      <c r="DT17" s="609"/>
      <c r="DU17" s="609"/>
      <c r="DV17" s="609"/>
      <c r="DW17" s="609"/>
      <c r="DX17" s="609"/>
      <c r="DY17" s="609"/>
      <c r="DZ17" s="609"/>
      <c r="EA17" s="609"/>
      <c r="EB17" s="609"/>
      <c r="EC17" s="645"/>
    </row>
    <row r="18" spans="2:133" ht="11.25" customHeight="1" x14ac:dyDescent="0.2">
      <c r="B18" s="605" t="s">
        <v>256</v>
      </c>
      <c r="C18" s="606"/>
      <c r="D18" s="606"/>
      <c r="E18" s="606"/>
      <c r="F18" s="606"/>
      <c r="G18" s="606"/>
      <c r="H18" s="606"/>
      <c r="I18" s="606"/>
      <c r="J18" s="606"/>
      <c r="K18" s="606"/>
      <c r="L18" s="606"/>
      <c r="M18" s="606"/>
      <c r="N18" s="606"/>
      <c r="O18" s="606"/>
      <c r="P18" s="606"/>
      <c r="Q18" s="607"/>
      <c r="R18" s="608">
        <v>1321</v>
      </c>
      <c r="S18" s="609"/>
      <c r="T18" s="609"/>
      <c r="U18" s="609"/>
      <c r="V18" s="609"/>
      <c r="W18" s="609"/>
      <c r="X18" s="609"/>
      <c r="Y18" s="610"/>
      <c r="Z18" s="646">
        <v>0</v>
      </c>
      <c r="AA18" s="646"/>
      <c r="AB18" s="646"/>
      <c r="AC18" s="646"/>
      <c r="AD18" s="647">
        <v>1321</v>
      </c>
      <c r="AE18" s="647"/>
      <c r="AF18" s="647"/>
      <c r="AG18" s="647"/>
      <c r="AH18" s="647"/>
      <c r="AI18" s="647"/>
      <c r="AJ18" s="647"/>
      <c r="AK18" s="647"/>
      <c r="AL18" s="611">
        <v>0</v>
      </c>
      <c r="AM18" s="612"/>
      <c r="AN18" s="612"/>
      <c r="AO18" s="648"/>
      <c r="AP18" s="605" t="s">
        <v>257</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2"/>
      <c r="CD18" s="605" t="s">
        <v>258</v>
      </c>
      <c r="CE18" s="606"/>
      <c r="CF18" s="606"/>
      <c r="CG18" s="606"/>
      <c r="CH18" s="606"/>
      <c r="CI18" s="606"/>
      <c r="CJ18" s="606"/>
      <c r="CK18" s="606"/>
      <c r="CL18" s="606"/>
      <c r="CM18" s="606"/>
      <c r="CN18" s="606"/>
      <c r="CO18" s="606"/>
      <c r="CP18" s="606"/>
      <c r="CQ18" s="607"/>
      <c r="CR18" s="608">
        <v>75000</v>
      </c>
      <c r="CS18" s="609"/>
      <c r="CT18" s="609"/>
      <c r="CU18" s="609"/>
      <c r="CV18" s="609"/>
      <c r="CW18" s="609"/>
      <c r="CX18" s="609"/>
      <c r="CY18" s="610"/>
      <c r="CZ18" s="646">
        <v>0.8</v>
      </c>
      <c r="DA18" s="646"/>
      <c r="DB18" s="646"/>
      <c r="DC18" s="646"/>
      <c r="DD18" s="614" t="s">
        <v>122</v>
      </c>
      <c r="DE18" s="609"/>
      <c r="DF18" s="609"/>
      <c r="DG18" s="609"/>
      <c r="DH18" s="609"/>
      <c r="DI18" s="609"/>
      <c r="DJ18" s="609"/>
      <c r="DK18" s="609"/>
      <c r="DL18" s="609"/>
      <c r="DM18" s="609"/>
      <c r="DN18" s="609"/>
      <c r="DO18" s="609"/>
      <c r="DP18" s="610"/>
      <c r="DQ18" s="614">
        <v>20000</v>
      </c>
      <c r="DR18" s="609"/>
      <c r="DS18" s="609"/>
      <c r="DT18" s="609"/>
      <c r="DU18" s="609"/>
      <c r="DV18" s="609"/>
      <c r="DW18" s="609"/>
      <c r="DX18" s="609"/>
      <c r="DY18" s="609"/>
      <c r="DZ18" s="609"/>
      <c r="EA18" s="609"/>
      <c r="EB18" s="609"/>
      <c r="EC18" s="645"/>
    </row>
    <row r="19" spans="2:133" ht="11.25" customHeight="1" x14ac:dyDescent="0.2">
      <c r="B19" s="605" t="s">
        <v>259</v>
      </c>
      <c r="C19" s="606"/>
      <c r="D19" s="606"/>
      <c r="E19" s="606"/>
      <c r="F19" s="606"/>
      <c r="G19" s="606"/>
      <c r="H19" s="606"/>
      <c r="I19" s="606"/>
      <c r="J19" s="606"/>
      <c r="K19" s="606"/>
      <c r="L19" s="606"/>
      <c r="M19" s="606"/>
      <c r="N19" s="606"/>
      <c r="O19" s="606"/>
      <c r="P19" s="606"/>
      <c r="Q19" s="607"/>
      <c r="R19" s="608">
        <v>27958</v>
      </c>
      <c r="S19" s="609"/>
      <c r="T19" s="609"/>
      <c r="U19" s="609"/>
      <c r="V19" s="609"/>
      <c r="W19" s="609"/>
      <c r="X19" s="609"/>
      <c r="Y19" s="610"/>
      <c r="Z19" s="646">
        <v>0.3</v>
      </c>
      <c r="AA19" s="646"/>
      <c r="AB19" s="646"/>
      <c r="AC19" s="646"/>
      <c r="AD19" s="647">
        <v>27958</v>
      </c>
      <c r="AE19" s="647"/>
      <c r="AF19" s="647"/>
      <c r="AG19" s="647"/>
      <c r="AH19" s="647"/>
      <c r="AI19" s="647"/>
      <c r="AJ19" s="647"/>
      <c r="AK19" s="647"/>
      <c r="AL19" s="611">
        <v>0.7</v>
      </c>
      <c r="AM19" s="612"/>
      <c r="AN19" s="612"/>
      <c r="AO19" s="648"/>
      <c r="AP19" s="605" t="s">
        <v>260</v>
      </c>
      <c r="AQ19" s="606"/>
      <c r="AR19" s="606"/>
      <c r="AS19" s="606"/>
      <c r="AT19" s="606"/>
      <c r="AU19" s="606"/>
      <c r="AV19" s="606"/>
      <c r="AW19" s="606"/>
      <c r="AX19" s="606"/>
      <c r="AY19" s="606"/>
      <c r="AZ19" s="606"/>
      <c r="BA19" s="606"/>
      <c r="BB19" s="606"/>
      <c r="BC19" s="606"/>
      <c r="BD19" s="606"/>
      <c r="BE19" s="606"/>
      <c r="BF19" s="607"/>
      <c r="BG19" s="608" t="s">
        <v>122</v>
      </c>
      <c r="BH19" s="609"/>
      <c r="BI19" s="609"/>
      <c r="BJ19" s="609"/>
      <c r="BK19" s="609"/>
      <c r="BL19" s="609"/>
      <c r="BM19" s="609"/>
      <c r="BN19" s="610"/>
      <c r="BO19" s="646" t="s">
        <v>122</v>
      </c>
      <c r="BP19" s="646"/>
      <c r="BQ19" s="646"/>
      <c r="BR19" s="646"/>
      <c r="BS19" s="647" t="s">
        <v>122</v>
      </c>
      <c r="BT19" s="647"/>
      <c r="BU19" s="647"/>
      <c r="BV19" s="647"/>
      <c r="BW19" s="647"/>
      <c r="BX19" s="647"/>
      <c r="BY19" s="647"/>
      <c r="BZ19" s="647"/>
      <c r="CA19" s="647"/>
      <c r="CB19" s="682"/>
      <c r="CD19" s="605" t="s">
        <v>261</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2">
      <c r="B20" s="683" t="s">
        <v>262</v>
      </c>
      <c r="C20" s="684"/>
      <c r="D20" s="684"/>
      <c r="E20" s="684"/>
      <c r="F20" s="684"/>
      <c r="G20" s="684"/>
      <c r="H20" s="684"/>
      <c r="I20" s="684"/>
      <c r="J20" s="684"/>
      <c r="K20" s="684"/>
      <c r="L20" s="684"/>
      <c r="M20" s="684"/>
      <c r="N20" s="684"/>
      <c r="O20" s="684"/>
      <c r="P20" s="684"/>
      <c r="Q20" s="685"/>
      <c r="R20" s="608" t="s">
        <v>122</v>
      </c>
      <c r="S20" s="609"/>
      <c r="T20" s="609"/>
      <c r="U20" s="609"/>
      <c r="V20" s="609"/>
      <c r="W20" s="609"/>
      <c r="X20" s="609"/>
      <c r="Y20" s="610"/>
      <c r="Z20" s="646" t="s">
        <v>122</v>
      </c>
      <c r="AA20" s="646"/>
      <c r="AB20" s="646"/>
      <c r="AC20" s="646"/>
      <c r="AD20" s="647" t="s">
        <v>122</v>
      </c>
      <c r="AE20" s="647"/>
      <c r="AF20" s="647"/>
      <c r="AG20" s="647"/>
      <c r="AH20" s="647"/>
      <c r="AI20" s="647"/>
      <c r="AJ20" s="647"/>
      <c r="AK20" s="647"/>
      <c r="AL20" s="611" t="s">
        <v>122</v>
      </c>
      <c r="AM20" s="612"/>
      <c r="AN20" s="612"/>
      <c r="AO20" s="648"/>
      <c r="AP20" s="605" t="s">
        <v>263</v>
      </c>
      <c r="AQ20" s="606"/>
      <c r="AR20" s="606"/>
      <c r="AS20" s="606"/>
      <c r="AT20" s="606"/>
      <c r="AU20" s="606"/>
      <c r="AV20" s="606"/>
      <c r="AW20" s="606"/>
      <c r="AX20" s="606"/>
      <c r="AY20" s="606"/>
      <c r="AZ20" s="606"/>
      <c r="BA20" s="606"/>
      <c r="BB20" s="606"/>
      <c r="BC20" s="606"/>
      <c r="BD20" s="606"/>
      <c r="BE20" s="606"/>
      <c r="BF20" s="607"/>
      <c r="BG20" s="608" t="s">
        <v>122</v>
      </c>
      <c r="BH20" s="609"/>
      <c r="BI20" s="609"/>
      <c r="BJ20" s="609"/>
      <c r="BK20" s="609"/>
      <c r="BL20" s="609"/>
      <c r="BM20" s="609"/>
      <c r="BN20" s="610"/>
      <c r="BO20" s="646" t="s">
        <v>122</v>
      </c>
      <c r="BP20" s="646"/>
      <c r="BQ20" s="646"/>
      <c r="BR20" s="646"/>
      <c r="BS20" s="647" t="s">
        <v>122</v>
      </c>
      <c r="BT20" s="647"/>
      <c r="BU20" s="647"/>
      <c r="BV20" s="647"/>
      <c r="BW20" s="647"/>
      <c r="BX20" s="647"/>
      <c r="BY20" s="647"/>
      <c r="BZ20" s="647"/>
      <c r="CA20" s="647"/>
      <c r="CB20" s="682"/>
      <c r="CD20" s="605" t="s">
        <v>264</v>
      </c>
      <c r="CE20" s="606"/>
      <c r="CF20" s="606"/>
      <c r="CG20" s="606"/>
      <c r="CH20" s="606"/>
      <c r="CI20" s="606"/>
      <c r="CJ20" s="606"/>
      <c r="CK20" s="606"/>
      <c r="CL20" s="606"/>
      <c r="CM20" s="606"/>
      <c r="CN20" s="606"/>
      <c r="CO20" s="606"/>
      <c r="CP20" s="606"/>
      <c r="CQ20" s="607"/>
      <c r="CR20" s="608">
        <v>9312675</v>
      </c>
      <c r="CS20" s="609"/>
      <c r="CT20" s="609"/>
      <c r="CU20" s="609"/>
      <c r="CV20" s="609"/>
      <c r="CW20" s="609"/>
      <c r="CX20" s="609"/>
      <c r="CY20" s="610"/>
      <c r="CZ20" s="646">
        <v>100</v>
      </c>
      <c r="DA20" s="646"/>
      <c r="DB20" s="646"/>
      <c r="DC20" s="646"/>
      <c r="DD20" s="614">
        <v>2364095</v>
      </c>
      <c r="DE20" s="609"/>
      <c r="DF20" s="609"/>
      <c r="DG20" s="609"/>
      <c r="DH20" s="609"/>
      <c r="DI20" s="609"/>
      <c r="DJ20" s="609"/>
      <c r="DK20" s="609"/>
      <c r="DL20" s="609"/>
      <c r="DM20" s="609"/>
      <c r="DN20" s="609"/>
      <c r="DO20" s="609"/>
      <c r="DP20" s="610"/>
      <c r="DQ20" s="614">
        <v>4495239</v>
      </c>
      <c r="DR20" s="609"/>
      <c r="DS20" s="609"/>
      <c r="DT20" s="609"/>
      <c r="DU20" s="609"/>
      <c r="DV20" s="609"/>
      <c r="DW20" s="609"/>
      <c r="DX20" s="609"/>
      <c r="DY20" s="609"/>
      <c r="DZ20" s="609"/>
      <c r="EA20" s="609"/>
      <c r="EB20" s="609"/>
      <c r="EC20" s="645"/>
    </row>
    <row r="21" spans="2:133" ht="11.25" customHeight="1" x14ac:dyDescent="0.2">
      <c r="B21" s="605" t="s">
        <v>265</v>
      </c>
      <c r="C21" s="606"/>
      <c r="D21" s="606"/>
      <c r="E21" s="606"/>
      <c r="F21" s="606"/>
      <c r="G21" s="606"/>
      <c r="H21" s="606"/>
      <c r="I21" s="606"/>
      <c r="J21" s="606"/>
      <c r="K21" s="606"/>
      <c r="L21" s="606"/>
      <c r="M21" s="606"/>
      <c r="N21" s="606"/>
      <c r="O21" s="606"/>
      <c r="P21" s="606"/>
      <c r="Q21" s="607"/>
      <c r="R21" s="608">
        <v>2987316</v>
      </c>
      <c r="S21" s="609"/>
      <c r="T21" s="609"/>
      <c r="U21" s="609"/>
      <c r="V21" s="609"/>
      <c r="W21" s="609"/>
      <c r="X21" s="609"/>
      <c r="Y21" s="610"/>
      <c r="Z21" s="646">
        <v>31.2</v>
      </c>
      <c r="AA21" s="646"/>
      <c r="AB21" s="646"/>
      <c r="AC21" s="646"/>
      <c r="AD21" s="647">
        <v>2688518</v>
      </c>
      <c r="AE21" s="647"/>
      <c r="AF21" s="647"/>
      <c r="AG21" s="647"/>
      <c r="AH21" s="647"/>
      <c r="AI21" s="647"/>
      <c r="AJ21" s="647"/>
      <c r="AK21" s="647"/>
      <c r="AL21" s="611">
        <v>67.8</v>
      </c>
      <c r="AM21" s="612"/>
      <c r="AN21" s="612"/>
      <c r="AO21" s="648"/>
      <c r="AP21" s="605" t="s">
        <v>266</v>
      </c>
      <c r="AQ21" s="686"/>
      <c r="AR21" s="686"/>
      <c r="AS21" s="686"/>
      <c r="AT21" s="686"/>
      <c r="AU21" s="686"/>
      <c r="AV21" s="686"/>
      <c r="AW21" s="686"/>
      <c r="AX21" s="686"/>
      <c r="AY21" s="686"/>
      <c r="AZ21" s="686"/>
      <c r="BA21" s="686"/>
      <c r="BB21" s="686"/>
      <c r="BC21" s="686"/>
      <c r="BD21" s="686"/>
      <c r="BE21" s="686"/>
      <c r="BF21" s="687"/>
      <c r="BG21" s="608" t="s">
        <v>122</v>
      </c>
      <c r="BH21" s="609"/>
      <c r="BI21" s="609"/>
      <c r="BJ21" s="609"/>
      <c r="BK21" s="609"/>
      <c r="BL21" s="609"/>
      <c r="BM21" s="609"/>
      <c r="BN21" s="610"/>
      <c r="BO21" s="646" t="s">
        <v>122</v>
      </c>
      <c r="BP21" s="646"/>
      <c r="BQ21" s="646"/>
      <c r="BR21" s="646"/>
      <c r="BS21" s="647" t="s">
        <v>122</v>
      </c>
      <c r="BT21" s="647"/>
      <c r="BU21" s="647"/>
      <c r="BV21" s="647"/>
      <c r="BW21" s="647"/>
      <c r="BX21" s="647"/>
      <c r="BY21" s="647"/>
      <c r="BZ21" s="647"/>
      <c r="CA21" s="647"/>
      <c r="CB21" s="682"/>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2">
      <c r="B22" s="605" t="s">
        <v>267</v>
      </c>
      <c r="C22" s="606"/>
      <c r="D22" s="606"/>
      <c r="E22" s="606"/>
      <c r="F22" s="606"/>
      <c r="G22" s="606"/>
      <c r="H22" s="606"/>
      <c r="I22" s="606"/>
      <c r="J22" s="606"/>
      <c r="K22" s="606"/>
      <c r="L22" s="606"/>
      <c r="M22" s="606"/>
      <c r="N22" s="606"/>
      <c r="O22" s="606"/>
      <c r="P22" s="606"/>
      <c r="Q22" s="607"/>
      <c r="R22" s="608">
        <v>2688518</v>
      </c>
      <c r="S22" s="609"/>
      <c r="T22" s="609"/>
      <c r="U22" s="609"/>
      <c r="V22" s="609"/>
      <c r="W22" s="609"/>
      <c r="X22" s="609"/>
      <c r="Y22" s="610"/>
      <c r="Z22" s="646">
        <v>28.1</v>
      </c>
      <c r="AA22" s="646"/>
      <c r="AB22" s="646"/>
      <c r="AC22" s="646"/>
      <c r="AD22" s="647">
        <v>2688518</v>
      </c>
      <c r="AE22" s="647"/>
      <c r="AF22" s="647"/>
      <c r="AG22" s="647"/>
      <c r="AH22" s="647"/>
      <c r="AI22" s="647"/>
      <c r="AJ22" s="647"/>
      <c r="AK22" s="647"/>
      <c r="AL22" s="611">
        <v>67.8</v>
      </c>
      <c r="AM22" s="612"/>
      <c r="AN22" s="612"/>
      <c r="AO22" s="648"/>
      <c r="AP22" s="605" t="s">
        <v>268</v>
      </c>
      <c r="AQ22" s="686"/>
      <c r="AR22" s="686"/>
      <c r="AS22" s="686"/>
      <c r="AT22" s="686"/>
      <c r="AU22" s="686"/>
      <c r="AV22" s="686"/>
      <c r="AW22" s="686"/>
      <c r="AX22" s="686"/>
      <c r="AY22" s="686"/>
      <c r="AZ22" s="686"/>
      <c r="BA22" s="686"/>
      <c r="BB22" s="686"/>
      <c r="BC22" s="686"/>
      <c r="BD22" s="686"/>
      <c r="BE22" s="686"/>
      <c r="BF22" s="687"/>
      <c r="BG22" s="608" t="s">
        <v>122</v>
      </c>
      <c r="BH22" s="609"/>
      <c r="BI22" s="609"/>
      <c r="BJ22" s="609"/>
      <c r="BK22" s="609"/>
      <c r="BL22" s="609"/>
      <c r="BM22" s="609"/>
      <c r="BN22" s="610"/>
      <c r="BO22" s="646" t="s">
        <v>122</v>
      </c>
      <c r="BP22" s="646"/>
      <c r="BQ22" s="646"/>
      <c r="BR22" s="646"/>
      <c r="BS22" s="647" t="s">
        <v>122</v>
      </c>
      <c r="BT22" s="647"/>
      <c r="BU22" s="647"/>
      <c r="BV22" s="647"/>
      <c r="BW22" s="647"/>
      <c r="BX22" s="647"/>
      <c r="BY22" s="647"/>
      <c r="BZ22" s="647"/>
      <c r="CA22" s="647"/>
      <c r="CB22" s="682"/>
      <c r="CD22" s="660" t="s">
        <v>269</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2">
      <c r="B23" s="605" t="s">
        <v>270</v>
      </c>
      <c r="C23" s="606"/>
      <c r="D23" s="606"/>
      <c r="E23" s="606"/>
      <c r="F23" s="606"/>
      <c r="G23" s="606"/>
      <c r="H23" s="606"/>
      <c r="I23" s="606"/>
      <c r="J23" s="606"/>
      <c r="K23" s="606"/>
      <c r="L23" s="606"/>
      <c r="M23" s="606"/>
      <c r="N23" s="606"/>
      <c r="O23" s="606"/>
      <c r="P23" s="606"/>
      <c r="Q23" s="607"/>
      <c r="R23" s="608">
        <v>298798</v>
      </c>
      <c r="S23" s="609"/>
      <c r="T23" s="609"/>
      <c r="U23" s="609"/>
      <c r="V23" s="609"/>
      <c r="W23" s="609"/>
      <c r="X23" s="609"/>
      <c r="Y23" s="610"/>
      <c r="Z23" s="646">
        <v>3.1</v>
      </c>
      <c r="AA23" s="646"/>
      <c r="AB23" s="646"/>
      <c r="AC23" s="646"/>
      <c r="AD23" s="647" t="s">
        <v>122</v>
      </c>
      <c r="AE23" s="647"/>
      <c r="AF23" s="647"/>
      <c r="AG23" s="647"/>
      <c r="AH23" s="647"/>
      <c r="AI23" s="647"/>
      <c r="AJ23" s="647"/>
      <c r="AK23" s="647"/>
      <c r="AL23" s="611" t="s">
        <v>122</v>
      </c>
      <c r="AM23" s="612"/>
      <c r="AN23" s="612"/>
      <c r="AO23" s="648"/>
      <c r="AP23" s="605" t="s">
        <v>271</v>
      </c>
      <c r="AQ23" s="686"/>
      <c r="AR23" s="686"/>
      <c r="AS23" s="686"/>
      <c r="AT23" s="686"/>
      <c r="AU23" s="686"/>
      <c r="AV23" s="686"/>
      <c r="AW23" s="686"/>
      <c r="AX23" s="686"/>
      <c r="AY23" s="686"/>
      <c r="AZ23" s="686"/>
      <c r="BA23" s="686"/>
      <c r="BB23" s="686"/>
      <c r="BC23" s="686"/>
      <c r="BD23" s="686"/>
      <c r="BE23" s="686"/>
      <c r="BF23" s="687"/>
      <c r="BG23" s="608" t="s">
        <v>122</v>
      </c>
      <c r="BH23" s="609"/>
      <c r="BI23" s="609"/>
      <c r="BJ23" s="609"/>
      <c r="BK23" s="609"/>
      <c r="BL23" s="609"/>
      <c r="BM23" s="609"/>
      <c r="BN23" s="610"/>
      <c r="BO23" s="646" t="s">
        <v>122</v>
      </c>
      <c r="BP23" s="646"/>
      <c r="BQ23" s="646"/>
      <c r="BR23" s="646"/>
      <c r="BS23" s="647" t="s">
        <v>122</v>
      </c>
      <c r="BT23" s="647"/>
      <c r="BU23" s="647"/>
      <c r="BV23" s="647"/>
      <c r="BW23" s="647"/>
      <c r="BX23" s="647"/>
      <c r="BY23" s="647"/>
      <c r="BZ23" s="647"/>
      <c r="CA23" s="647"/>
      <c r="CB23" s="682"/>
      <c r="CD23" s="660" t="s">
        <v>211</v>
      </c>
      <c r="CE23" s="661"/>
      <c r="CF23" s="661"/>
      <c r="CG23" s="661"/>
      <c r="CH23" s="661"/>
      <c r="CI23" s="661"/>
      <c r="CJ23" s="661"/>
      <c r="CK23" s="661"/>
      <c r="CL23" s="661"/>
      <c r="CM23" s="661"/>
      <c r="CN23" s="661"/>
      <c r="CO23" s="661"/>
      <c r="CP23" s="661"/>
      <c r="CQ23" s="662"/>
      <c r="CR23" s="660" t="s">
        <v>272</v>
      </c>
      <c r="CS23" s="661"/>
      <c r="CT23" s="661"/>
      <c r="CU23" s="661"/>
      <c r="CV23" s="661"/>
      <c r="CW23" s="661"/>
      <c r="CX23" s="661"/>
      <c r="CY23" s="662"/>
      <c r="CZ23" s="660" t="s">
        <v>273</v>
      </c>
      <c r="DA23" s="661"/>
      <c r="DB23" s="661"/>
      <c r="DC23" s="662"/>
      <c r="DD23" s="660" t="s">
        <v>274</v>
      </c>
      <c r="DE23" s="661"/>
      <c r="DF23" s="661"/>
      <c r="DG23" s="661"/>
      <c r="DH23" s="661"/>
      <c r="DI23" s="661"/>
      <c r="DJ23" s="661"/>
      <c r="DK23" s="662"/>
      <c r="DL23" s="698" t="s">
        <v>275</v>
      </c>
      <c r="DM23" s="699"/>
      <c r="DN23" s="699"/>
      <c r="DO23" s="699"/>
      <c r="DP23" s="699"/>
      <c r="DQ23" s="699"/>
      <c r="DR23" s="699"/>
      <c r="DS23" s="699"/>
      <c r="DT23" s="699"/>
      <c r="DU23" s="699"/>
      <c r="DV23" s="700"/>
      <c r="DW23" s="660" t="s">
        <v>276</v>
      </c>
      <c r="DX23" s="661"/>
      <c r="DY23" s="661"/>
      <c r="DZ23" s="661"/>
      <c r="EA23" s="661"/>
      <c r="EB23" s="661"/>
      <c r="EC23" s="662"/>
    </row>
    <row r="24" spans="2:133" ht="11.25" customHeight="1" x14ac:dyDescent="0.2">
      <c r="B24" s="605" t="s">
        <v>277</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278</v>
      </c>
      <c r="AQ24" s="686"/>
      <c r="AR24" s="686"/>
      <c r="AS24" s="686"/>
      <c r="AT24" s="686"/>
      <c r="AU24" s="686"/>
      <c r="AV24" s="686"/>
      <c r="AW24" s="686"/>
      <c r="AX24" s="686"/>
      <c r="AY24" s="686"/>
      <c r="AZ24" s="686"/>
      <c r="BA24" s="686"/>
      <c r="BB24" s="686"/>
      <c r="BC24" s="686"/>
      <c r="BD24" s="686"/>
      <c r="BE24" s="686"/>
      <c r="BF24" s="687"/>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2"/>
      <c r="CD24" s="666" t="s">
        <v>279</v>
      </c>
      <c r="CE24" s="667"/>
      <c r="CF24" s="667"/>
      <c r="CG24" s="667"/>
      <c r="CH24" s="667"/>
      <c r="CI24" s="667"/>
      <c r="CJ24" s="667"/>
      <c r="CK24" s="667"/>
      <c r="CL24" s="667"/>
      <c r="CM24" s="667"/>
      <c r="CN24" s="667"/>
      <c r="CO24" s="667"/>
      <c r="CP24" s="667"/>
      <c r="CQ24" s="668"/>
      <c r="CR24" s="663">
        <v>2717831</v>
      </c>
      <c r="CS24" s="664"/>
      <c r="CT24" s="664"/>
      <c r="CU24" s="664"/>
      <c r="CV24" s="664"/>
      <c r="CW24" s="664"/>
      <c r="CX24" s="664"/>
      <c r="CY24" s="689"/>
      <c r="CZ24" s="690">
        <v>29.2</v>
      </c>
      <c r="DA24" s="672"/>
      <c r="DB24" s="672"/>
      <c r="DC24" s="692"/>
      <c r="DD24" s="688">
        <v>2159905</v>
      </c>
      <c r="DE24" s="664"/>
      <c r="DF24" s="664"/>
      <c r="DG24" s="664"/>
      <c r="DH24" s="664"/>
      <c r="DI24" s="664"/>
      <c r="DJ24" s="664"/>
      <c r="DK24" s="689"/>
      <c r="DL24" s="688">
        <v>2056739</v>
      </c>
      <c r="DM24" s="664"/>
      <c r="DN24" s="664"/>
      <c r="DO24" s="664"/>
      <c r="DP24" s="664"/>
      <c r="DQ24" s="664"/>
      <c r="DR24" s="664"/>
      <c r="DS24" s="664"/>
      <c r="DT24" s="664"/>
      <c r="DU24" s="664"/>
      <c r="DV24" s="689"/>
      <c r="DW24" s="690">
        <v>51.8</v>
      </c>
      <c r="DX24" s="672"/>
      <c r="DY24" s="672"/>
      <c r="DZ24" s="672"/>
      <c r="EA24" s="672"/>
      <c r="EB24" s="672"/>
      <c r="EC24" s="691"/>
    </row>
    <row r="25" spans="2:133" ht="11.25" customHeight="1" x14ac:dyDescent="0.2">
      <c r="B25" s="605" t="s">
        <v>280</v>
      </c>
      <c r="C25" s="606"/>
      <c r="D25" s="606"/>
      <c r="E25" s="606"/>
      <c r="F25" s="606"/>
      <c r="G25" s="606"/>
      <c r="H25" s="606"/>
      <c r="I25" s="606"/>
      <c r="J25" s="606"/>
      <c r="K25" s="606"/>
      <c r="L25" s="606"/>
      <c r="M25" s="606"/>
      <c r="N25" s="606"/>
      <c r="O25" s="606"/>
      <c r="P25" s="606"/>
      <c r="Q25" s="607"/>
      <c r="R25" s="608">
        <v>4255623</v>
      </c>
      <c r="S25" s="609"/>
      <c r="T25" s="609"/>
      <c r="U25" s="609"/>
      <c r="V25" s="609"/>
      <c r="W25" s="609"/>
      <c r="X25" s="609"/>
      <c r="Y25" s="610"/>
      <c r="Z25" s="646">
        <v>44.5</v>
      </c>
      <c r="AA25" s="646"/>
      <c r="AB25" s="646"/>
      <c r="AC25" s="646"/>
      <c r="AD25" s="647">
        <v>3956825</v>
      </c>
      <c r="AE25" s="647"/>
      <c r="AF25" s="647"/>
      <c r="AG25" s="647"/>
      <c r="AH25" s="647"/>
      <c r="AI25" s="647"/>
      <c r="AJ25" s="647"/>
      <c r="AK25" s="647"/>
      <c r="AL25" s="611">
        <v>99.8</v>
      </c>
      <c r="AM25" s="612"/>
      <c r="AN25" s="612"/>
      <c r="AO25" s="648"/>
      <c r="AP25" s="605" t="s">
        <v>281</v>
      </c>
      <c r="AQ25" s="686"/>
      <c r="AR25" s="686"/>
      <c r="AS25" s="686"/>
      <c r="AT25" s="686"/>
      <c r="AU25" s="686"/>
      <c r="AV25" s="686"/>
      <c r="AW25" s="686"/>
      <c r="AX25" s="686"/>
      <c r="AY25" s="686"/>
      <c r="AZ25" s="686"/>
      <c r="BA25" s="686"/>
      <c r="BB25" s="686"/>
      <c r="BC25" s="686"/>
      <c r="BD25" s="686"/>
      <c r="BE25" s="686"/>
      <c r="BF25" s="687"/>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2"/>
      <c r="CD25" s="605" t="s">
        <v>282</v>
      </c>
      <c r="CE25" s="606"/>
      <c r="CF25" s="606"/>
      <c r="CG25" s="606"/>
      <c r="CH25" s="606"/>
      <c r="CI25" s="606"/>
      <c r="CJ25" s="606"/>
      <c r="CK25" s="606"/>
      <c r="CL25" s="606"/>
      <c r="CM25" s="606"/>
      <c r="CN25" s="606"/>
      <c r="CO25" s="606"/>
      <c r="CP25" s="606"/>
      <c r="CQ25" s="607"/>
      <c r="CR25" s="608">
        <v>1437816</v>
      </c>
      <c r="CS25" s="621"/>
      <c r="CT25" s="621"/>
      <c r="CU25" s="621"/>
      <c r="CV25" s="621"/>
      <c r="CW25" s="621"/>
      <c r="CX25" s="621"/>
      <c r="CY25" s="622"/>
      <c r="CZ25" s="611">
        <v>15.4</v>
      </c>
      <c r="DA25" s="623"/>
      <c r="DB25" s="623"/>
      <c r="DC25" s="624"/>
      <c r="DD25" s="614">
        <v>1228676</v>
      </c>
      <c r="DE25" s="621"/>
      <c r="DF25" s="621"/>
      <c r="DG25" s="621"/>
      <c r="DH25" s="621"/>
      <c r="DI25" s="621"/>
      <c r="DJ25" s="621"/>
      <c r="DK25" s="622"/>
      <c r="DL25" s="614">
        <v>1221413</v>
      </c>
      <c r="DM25" s="621"/>
      <c r="DN25" s="621"/>
      <c r="DO25" s="621"/>
      <c r="DP25" s="621"/>
      <c r="DQ25" s="621"/>
      <c r="DR25" s="621"/>
      <c r="DS25" s="621"/>
      <c r="DT25" s="621"/>
      <c r="DU25" s="621"/>
      <c r="DV25" s="622"/>
      <c r="DW25" s="611">
        <v>30.7</v>
      </c>
      <c r="DX25" s="623"/>
      <c r="DY25" s="623"/>
      <c r="DZ25" s="623"/>
      <c r="EA25" s="623"/>
      <c r="EB25" s="623"/>
      <c r="EC25" s="635"/>
    </row>
    <row r="26" spans="2:133" ht="11.25" customHeight="1" x14ac:dyDescent="0.2">
      <c r="B26" s="605" t="s">
        <v>283</v>
      </c>
      <c r="C26" s="606"/>
      <c r="D26" s="606"/>
      <c r="E26" s="606"/>
      <c r="F26" s="606"/>
      <c r="G26" s="606"/>
      <c r="H26" s="606"/>
      <c r="I26" s="606"/>
      <c r="J26" s="606"/>
      <c r="K26" s="606"/>
      <c r="L26" s="606"/>
      <c r="M26" s="606"/>
      <c r="N26" s="606"/>
      <c r="O26" s="606"/>
      <c r="P26" s="606"/>
      <c r="Q26" s="607"/>
      <c r="R26" s="608">
        <v>3131</v>
      </c>
      <c r="S26" s="609"/>
      <c r="T26" s="609"/>
      <c r="U26" s="609"/>
      <c r="V26" s="609"/>
      <c r="W26" s="609"/>
      <c r="X26" s="609"/>
      <c r="Y26" s="610"/>
      <c r="Z26" s="646">
        <v>0</v>
      </c>
      <c r="AA26" s="646"/>
      <c r="AB26" s="646"/>
      <c r="AC26" s="646"/>
      <c r="AD26" s="647">
        <v>3131</v>
      </c>
      <c r="AE26" s="647"/>
      <c r="AF26" s="647"/>
      <c r="AG26" s="647"/>
      <c r="AH26" s="647"/>
      <c r="AI26" s="647"/>
      <c r="AJ26" s="647"/>
      <c r="AK26" s="647"/>
      <c r="AL26" s="611">
        <v>0.1</v>
      </c>
      <c r="AM26" s="612"/>
      <c r="AN26" s="612"/>
      <c r="AO26" s="648"/>
      <c r="AP26" s="605" t="s">
        <v>284</v>
      </c>
      <c r="AQ26" s="686"/>
      <c r="AR26" s="686"/>
      <c r="AS26" s="686"/>
      <c r="AT26" s="686"/>
      <c r="AU26" s="686"/>
      <c r="AV26" s="686"/>
      <c r="AW26" s="686"/>
      <c r="AX26" s="686"/>
      <c r="AY26" s="686"/>
      <c r="AZ26" s="686"/>
      <c r="BA26" s="686"/>
      <c r="BB26" s="686"/>
      <c r="BC26" s="686"/>
      <c r="BD26" s="686"/>
      <c r="BE26" s="686"/>
      <c r="BF26" s="687"/>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2"/>
      <c r="CD26" s="605" t="s">
        <v>285</v>
      </c>
      <c r="CE26" s="606"/>
      <c r="CF26" s="606"/>
      <c r="CG26" s="606"/>
      <c r="CH26" s="606"/>
      <c r="CI26" s="606"/>
      <c r="CJ26" s="606"/>
      <c r="CK26" s="606"/>
      <c r="CL26" s="606"/>
      <c r="CM26" s="606"/>
      <c r="CN26" s="606"/>
      <c r="CO26" s="606"/>
      <c r="CP26" s="606"/>
      <c r="CQ26" s="607"/>
      <c r="CR26" s="608">
        <v>830291</v>
      </c>
      <c r="CS26" s="609"/>
      <c r="CT26" s="609"/>
      <c r="CU26" s="609"/>
      <c r="CV26" s="609"/>
      <c r="CW26" s="609"/>
      <c r="CX26" s="609"/>
      <c r="CY26" s="610"/>
      <c r="CZ26" s="611">
        <v>8.9</v>
      </c>
      <c r="DA26" s="623"/>
      <c r="DB26" s="623"/>
      <c r="DC26" s="624"/>
      <c r="DD26" s="614">
        <v>707552</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2">
      <c r="B27" s="605" t="s">
        <v>286</v>
      </c>
      <c r="C27" s="606"/>
      <c r="D27" s="606"/>
      <c r="E27" s="606"/>
      <c r="F27" s="606"/>
      <c r="G27" s="606"/>
      <c r="H27" s="606"/>
      <c r="I27" s="606"/>
      <c r="J27" s="606"/>
      <c r="K27" s="606"/>
      <c r="L27" s="606"/>
      <c r="M27" s="606"/>
      <c r="N27" s="606"/>
      <c r="O27" s="606"/>
      <c r="P27" s="606"/>
      <c r="Q27" s="607"/>
      <c r="R27" s="608">
        <v>851</v>
      </c>
      <c r="S27" s="609"/>
      <c r="T27" s="609"/>
      <c r="U27" s="609"/>
      <c r="V27" s="609"/>
      <c r="W27" s="609"/>
      <c r="X27" s="609"/>
      <c r="Y27" s="610"/>
      <c r="Z27" s="646">
        <v>0</v>
      </c>
      <c r="AA27" s="646"/>
      <c r="AB27" s="646"/>
      <c r="AC27" s="646"/>
      <c r="AD27" s="647" t="s">
        <v>122</v>
      </c>
      <c r="AE27" s="647"/>
      <c r="AF27" s="647"/>
      <c r="AG27" s="647"/>
      <c r="AH27" s="647"/>
      <c r="AI27" s="647"/>
      <c r="AJ27" s="647"/>
      <c r="AK27" s="647"/>
      <c r="AL27" s="611" t="s">
        <v>122</v>
      </c>
      <c r="AM27" s="612"/>
      <c r="AN27" s="612"/>
      <c r="AO27" s="648"/>
      <c r="AP27" s="605" t="s">
        <v>287</v>
      </c>
      <c r="AQ27" s="606"/>
      <c r="AR27" s="606"/>
      <c r="AS27" s="606"/>
      <c r="AT27" s="606"/>
      <c r="AU27" s="606"/>
      <c r="AV27" s="606"/>
      <c r="AW27" s="606"/>
      <c r="AX27" s="606"/>
      <c r="AY27" s="606"/>
      <c r="AZ27" s="606"/>
      <c r="BA27" s="606"/>
      <c r="BB27" s="606"/>
      <c r="BC27" s="606"/>
      <c r="BD27" s="606"/>
      <c r="BE27" s="606"/>
      <c r="BF27" s="607"/>
      <c r="BG27" s="608">
        <v>892876</v>
      </c>
      <c r="BH27" s="609"/>
      <c r="BI27" s="609"/>
      <c r="BJ27" s="609"/>
      <c r="BK27" s="609"/>
      <c r="BL27" s="609"/>
      <c r="BM27" s="609"/>
      <c r="BN27" s="610"/>
      <c r="BO27" s="646">
        <v>100</v>
      </c>
      <c r="BP27" s="646"/>
      <c r="BQ27" s="646"/>
      <c r="BR27" s="646"/>
      <c r="BS27" s="647" t="s">
        <v>122</v>
      </c>
      <c r="BT27" s="647"/>
      <c r="BU27" s="647"/>
      <c r="BV27" s="647"/>
      <c r="BW27" s="647"/>
      <c r="BX27" s="647"/>
      <c r="BY27" s="647"/>
      <c r="BZ27" s="647"/>
      <c r="CA27" s="647"/>
      <c r="CB27" s="682"/>
      <c r="CD27" s="605" t="s">
        <v>288</v>
      </c>
      <c r="CE27" s="606"/>
      <c r="CF27" s="606"/>
      <c r="CG27" s="606"/>
      <c r="CH27" s="606"/>
      <c r="CI27" s="606"/>
      <c r="CJ27" s="606"/>
      <c r="CK27" s="606"/>
      <c r="CL27" s="606"/>
      <c r="CM27" s="606"/>
      <c r="CN27" s="606"/>
      <c r="CO27" s="606"/>
      <c r="CP27" s="606"/>
      <c r="CQ27" s="607"/>
      <c r="CR27" s="608">
        <v>540620</v>
      </c>
      <c r="CS27" s="621"/>
      <c r="CT27" s="621"/>
      <c r="CU27" s="621"/>
      <c r="CV27" s="621"/>
      <c r="CW27" s="621"/>
      <c r="CX27" s="621"/>
      <c r="CY27" s="622"/>
      <c r="CZ27" s="611">
        <v>5.8</v>
      </c>
      <c r="DA27" s="623"/>
      <c r="DB27" s="623"/>
      <c r="DC27" s="624"/>
      <c r="DD27" s="614">
        <v>210790</v>
      </c>
      <c r="DE27" s="621"/>
      <c r="DF27" s="621"/>
      <c r="DG27" s="621"/>
      <c r="DH27" s="621"/>
      <c r="DI27" s="621"/>
      <c r="DJ27" s="621"/>
      <c r="DK27" s="622"/>
      <c r="DL27" s="614">
        <v>114887</v>
      </c>
      <c r="DM27" s="621"/>
      <c r="DN27" s="621"/>
      <c r="DO27" s="621"/>
      <c r="DP27" s="621"/>
      <c r="DQ27" s="621"/>
      <c r="DR27" s="621"/>
      <c r="DS27" s="621"/>
      <c r="DT27" s="621"/>
      <c r="DU27" s="621"/>
      <c r="DV27" s="622"/>
      <c r="DW27" s="611">
        <v>2.9</v>
      </c>
      <c r="DX27" s="623"/>
      <c r="DY27" s="623"/>
      <c r="DZ27" s="623"/>
      <c r="EA27" s="623"/>
      <c r="EB27" s="623"/>
      <c r="EC27" s="635"/>
    </row>
    <row r="28" spans="2:133" ht="11.25" customHeight="1" x14ac:dyDescent="0.2">
      <c r="B28" s="605" t="s">
        <v>289</v>
      </c>
      <c r="C28" s="606"/>
      <c r="D28" s="606"/>
      <c r="E28" s="606"/>
      <c r="F28" s="606"/>
      <c r="G28" s="606"/>
      <c r="H28" s="606"/>
      <c r="I28" s="606"/>
      <c r="J28" s="606"/>
      <c r="K28" s="606"/>
      <c r="L28" s="606"/>
      <c r="M28" s="606"/>
      <c r="N28" s="606"/>
      <c r="O28" s="606"/>
      <c r="P28" s="606"/>
      <c r="Q28" s="607"/>
      <c r="R28" s="608">
        <v>154743</v>
      </c>
      <c r="S28" s="609"/>
      <c r="T28" s="609"/>
      <c r="U28" s="609"/>
      <c r="V28" s="609"/>
      <c r="W28" s="609"/>
      <c r="X28" s="609"/>
      <c r="Y28" s="610"/>
      <c r="Z28" s="646">
        <v>1.6</v>
      </c>
      <c r="AA28" s="646"/>
      <c r="AB28" s="646"/>
      <c r="AC28" s="646"/>
      <c r="AD28" s="647">
        <v>934</v>
      </c>
      <c r="AE28" s="647"/>
      <c r="AF28" s="647"/>
      <c r="AG28" s="647"/>
      <c r="AH28" s="647"/>
      <c r="AI28" s="647"/>
      <c r="AJ28" s="647"/>
      <c r="AK28" s="647"/>
      <c r="AL28" s="611">
        <v>0</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290</v>
      </c>
      <c r="CE28" s="606"/>
      <c r="CF28" s="606"/>
      <c r="CG28" s="606"/>
      <c r="CH28" s="606"/>
      <c r="CI28" s="606"/>
      <c r="CJ28" s="606"/>
      <c r="CK28" s="606"/>
      <c r="CL28" s="606"/>
      <c r="CM28" s="606"/>
      <c r="CN28" s="606"/>
      <c r="CO28" s="606"/>
      <c r="CP28" s="606"/>
      <c r="CQ28" s="607"/>
      <c r="CR28" s="608">
        <v>739395</v>
      </c>
      <c r="CS28" s="609"/>
      <c r="CT28" s="609"/>
      <c r="CU28" s="609"/>
      <c r="CV28" s="609"/>
      <c r="CW28" s="609"/>
      <c r="CX28" s="609"/>
      <c r="CY28" s="610"/>
      <c r="CZ28" s="611">
        <v>7.9</v>
      </c>
      <c r="DA28" s="623"/>
      <c r="DB28" s="623"/>
      <c r="DC28" s="624"/>
      <c r="DD28" s="614">
        <v>720439</v>
      </c>
      <c r="DE28" s="609"/>
      <c r="DF28" s="609"/>
      <c r="DG28" s="609"/>
      <c r="DH28" s="609"/>
      <c r="DI28" s="609"/>
      <c r="DJ28" s="609"/>
      <c r="DK28" s="610"/>
      <c r="DL28" s="614">
        <v>720439</v>
      </c>
      <c r="DM28" s="609"/>
      <c r="DN28" s="609"/>
      <c r="DO28" s="609"/>
      <c r="DP28" s="609"/>
      <c r="DQ28" s="609"/>
      <c r="DR28" s="609"/>
      <c r="DS28" s="609"/>
      <c r="DT28" s="609"/>
      <c r="DU28" s="609"/>
      <c r="DV28" s="610"/>
      <c r="DW28" s="611">
        <v>18.100000000000001</v>
      </c>
      <c r="DX28" s="623"/>
      <c r="DY28" s="623"/>
      <c r="DZ28" s="623"/>
      <c r="EA28" s="623"/>
      <c r="EB28" s="623"/>
      <c r="EC28" s="635"/>
    </row>
    <row r="29" spans="2:133" ht="11.25" customHeight="1" x14ac:dyDescent="0.2">
      <c r="B29" s="605" t="s">
        <v>291</v>
      </c>
      <c r="C29" s="606"/>
      <c r="D29" s="606"/>
      <c r="E29" s="606"/>
      <c r="F29" s="606"/>
      <c r="G29" s="606"/>
      <c r="H29" s="606"/>
      <c r="I29" s="606"/>
      <c r="J29" s="606"/>
      <c r="K29" s="606"/>
      <c r="L29" s="606"/>
      <c r="M29" s="606"/>
      <c r="N29" s="606"/>
      <c r="O29" s="606"/>
      <c r="P29" s="606"/>
      <c r="Q29" s="607"/>
      <c r="R29" s="608">
        <v>26907</v>
      </c>
      <c r="S29" s="609"/>
      <c r="T29" s="609"/>
      <c r="U29" s="609"/>
      <c r="V29" s="609"/>
      <c r="W29" s="609"/>
      <c r="X29" s="609"/>
      <c r="Y29" s="610"/>
      <c r="Z29" s="646">
        <v>0.3</v>
      </c>
      <c r="AA29" s="646"/>
      <c r="AB29" s="646"/>
      <c r="AC29" s="646"/>
      <c r="AD29" s="647" t="s">
        <v>122</v>
      </c>
      <c r="AE29" s="647"/>
      <c r="AF29" s="647"/>
      <c r="AG29" s="647"/>
      <c r="AH29" s="647"/>
      <c r="AI29" s="647"/>
      <c r="AJ29" s="647"/>
      <c r="AK29" s="647"/>
      <c r="AL29" s="611" t="s">
        <v>122</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2"/>
      <c r="CD29" s="627" t="s">
        <v>292</v>
      </c>
      <c r="CE29" s="628"/>
      <c r="CF29" s="605" t="s">
        <v>66</v>
      </c>
      <c r="CG29" s="606"/>
      <c r="CH29" s="606"/>
      <c r="CI29" s="606"/>
      <c r="CJ29" s="606"/>
      <c r="CK29" s="606"/>
      <c r="CL29" s="606"/>
      <c r="CM29" s="606"/>
      <c r="CN29" s="606"/>
      <c r="CO29" s="606"/>
      <c r="CP29" s="606"/>
      <c r="CQ29" s="607"/>
      <c r="CR29" s="608">
        <v>739395</v>
      </c>
      <c r="CS29" s="621"/>
      <c r="CT29" s="621"/>
      <c r="CU29" s="621"/>
      <c r="CV29" s="621"/>
      <c r="CW29" s="621"/>
      <c r="CX29" s="621"/>
      <c r="CY29" s="622"/>
      <c r="CZ29" s="611">
        <v>7.9</v>
      </c>
      <c r="DA29" s="623"/>
      <c r="DB29" s="623"/>
      <c r="DC29" s="624"/>
      <c r="DD29" s="614">
        <v>720439</v>
      </c>
      <c r="DE29" s="621"/>
      <c r="DF29" s="621"/>
      <c r="DG29" s="621"/>
      <c r="DH29" s="621"/>
      <c r="DI29" s="621"/>
      <c r="DJ29" s="621"/>
      <c r="DK29" s="622"/>
      <c r="DL29" s="614">
        <v>720439</v>
      </c>
      <c r="DM29" s="621"/>
      <c r="DN29" s="621"/>
      <c r="DO29" s="621"/>
      <c r="DP29" s="621"/>
      <c r="DQ29" s="621"/>
      <c r="DR29" s="621"/>
      <c r="DS29" s="621"/>
      <c r="DT29" s="621"/>
      <c r="DU29" s="621"/>
      <c r="DV29" s="622"/>
      <c r="DW29" s="611">
        <v>18.100000000000001</v>
      </c>
      <c r="DX29" s="623"/>
      <c r="DY29" s="623"/>
      <c r="DZ29" s="623"/>
      <c r="EA29" s="623"/>
      <c r="EB29" s="623"/>
      <c r="EC29" s="635"/>
    </row>
    <row r="30" spans="2:133" ht="11.25" customHeight="1" x14ac:dyDescent="0.2">
      <c r="B30" s="605" t="s">
        <v>293</v>
      </c>
      <c r="C30" s="606"/>
      <c r="D30" s="606"/>
      <c r="E30" s="606"/>
      <c r="F30" s="606"/>
      <c r="G30" s="606"/>
      <c r="H30" s="606"/>
      <c r="I30" s="606"/>
      <c r="J30" s="606"/>
      <c r="K30" s="606"/>
      <c r="L30" s="606"/>
      <c r="M30" s="606"/>
      <c r="N30" s="606"/>
      <c r="O30" s="606"/>
      <c r="P30" s="606"/>
      <c r="Q30" s="607"/>
      <c r="R30" s="608">
        <v>844603</v>
      </c>
      <c r="S30" s="609"/>
      <c r="T30" s="609"/>
      <c r="U30" s="609"/>
      <c r="V30" s="609"/>
      <c r="W30" s="609"/>
      <c r="X30" s="609"/>
      <c r="Y30" s="610"/>
      <c r="Z30" s="646">
        <v>8.8000000000000007</v>
      </c>
      <c r="AA30" s="646"/>
      <c r="AB30" s="646"/>
      <c r="AC30" s="646"/>
      <c r="AD30" s="647" t="s">
        <v>122</v>
      </c>
      <c r="AE30" s="647"/>
      <c r="AF30" s="647"/>
      <c r="AG30" s="647"/>
      <c r="AH30" s="647"/>
      <c r="AI30" s="647"/>
      <c r="AJ30" s="647"/>
      <c r="AK30" s="647"/>
      <c r="AL30" s="611" t="s">
        <v>122</v>
      </c>
      <c r="AM30" s="612"/>
      <c r="AN30" s="612"/>
      <c r="AO30" s="648"/>
      <c r="AP30" s="660" t="s">
        <v>211</v>
      </c>
      <c r="AQ30" s="661"/>
      <c r="AR30" s="661"/>
      <c r="AS30" s="661"/>
      <c r="AT30" s="661"/>
      <c r="AU30" s="661"/>
      <c r="AV30" s="661"/>
      <c r="AW30" s="661"/>
      <c r="AX30" s="661"/>
      <c r="AY30" s="661"/>
      <c r="AZ30" s="661"/>
      <c r="BA30" s="661"/>
      <c r="BB30" s="661"/>
      <c r="BC30" s="661"/>
      <c r="BD30" s="661"/>
      <c r="BE30" s="661"/>
      <c r="BF30" s="662"/>
      <c r="BG30" s="660" t="s">
        <v>294</v>
      </c>
      <c r="BH30" s="680"/>
      <c r="BI30" s="680"/>
      <c r="BJ30" s="680"/>
      <c r="BK30" s="680"/>
      <c r="BL30" s="680"/>
      <c r="BM30" s="680"/>
      <c r="BN30" s="680"/>
      <c r="BO30" s="680"/>
      <c r="BP30" s="680"/>
      <c r="BQ30" s="681"/>
      <c r="BR30" s="660" t="s">
        <v>295</v>
      </c>
      <c r="BS30" s="680"/>
      <c r="BT30" s="680"/>
      <c r="BU30" s="680"/>
      <c r="BV30" s="680"/>
      <c r="BW30" s="680"/>
      <c r="BX30" s="680"/>
      <c r="BY30" s="680"/>
      <c r="BZ30" s="680"/>
      <c r="CA30" s="680"/>
      <c r="CB30" s="681"/>
      <c r="CD30" s="629"/>
      <c r="CE30" s="630"/>
      <c r="CF30" s="605" t="s">
        <v>296</v>
      </c>
      <c r="CG30" s="606"/>
      <c r="CH30" s="606"/>
      <c r="CI30" s="606"/>
      <c r="CJ30" s="606"/>
      <c r="CK30" s="606"/>
      <c r="CL30" s="606"/>
      <c r="CM30" s="606"/>
      <c r="CN30" s="606"/>
      <c r="CO30" s="606"/>
      <c r="CP30" s="606"/>
      <c r="CQ30" s="607"/>
      <c r="CR30" s="608">
        <v>716195</v>
      </c>
      <c r="CS30" s="609"/>
      <c r="CT30" s="609"/>
      <c r="CU30" s="609"/>
      <c r="CV30" s="609"/>
      <c r="CW30" s="609"/>
      <c r="CX30" s="609"/>
      <c r="CY30" s="610"/>
      <c r="CZ30" s="611">
        <v>7.7</v>
      </c>
      <c r="DA30" s="623"/>
      <c r="DB30" s="623"/>
      <c r="DC30" s="624"/>
      <c r="DD30" s="614">
        <v>697239</v>
      </c>
      <c r="DE30" s="609"/>
      <c r="DF30" s="609"/>
      <c r="DG30" s="609"/>
      <c r="DH30" s="609"/>
      <c r="DI30" s="609"/>
      <c r="DJ30" s="609"/>
      <c r="DK30" s="610"/>
      <c r="DL30" s="614">
        <v>697239</v>
      </c>
      <c r="DM30" s="609"/>
      <c r="DN30" s="609"/>
      <c r="DO30" s="609"/>
      <c r="DP30" s="609"/>
      <c r="DQ30" s="609"/>
      <c r="DR30" s="609"/>
      <c r="DS30" s="609"/>
      <c r="DT30" s="609"/>
      <c r="DU30" s="609"/>
      <c r="DV30" s="610"/>
      <c r="DW30" s="611">
        <v>17.5</v>
      </c>
      <c r="DX30" s="623"/>
      <c r="DY30" s="623"/>
      <c r="DZ30" s="623"/>
      <c r="EA30" s="623"/>
      <c r="EB30" s="623"/>
      <c r="EC30" s="635"/>
    </row>
    <row r="31" spans="2:133" ht="11.25" customHeight="1" x14ac:dyDescent="0.2">
      <c r="B31" s="683" t="s">
        <v>297</v>
      </c>
      <c r="C31" s="684"/>
      <c r="D31" s="684"/>
      <c r="E31" s="684"/>
      <c r="F31" s="684"/>
      <c r="G31" s="684"/>
      <c r="H31" s="684"/>
      <c r="I31" s="684"/>
      <c r="J31" s="684"/>
      <c r="K31" s="684"/>
      <c r="L31" s="684"/>
      <c r="M31" s="684"/>
      <c r="N31" s="684"/>
      <c r="O31" s="684"/>
      <c r="P31" s="684"/>
      <c r="Q31" s="685"/>
      <c r="R31" s="608" t="s">
        <v>122</v>
      </c>
      <c r="S31" s="609"/>
      <c r="T31" s="609"/>
      <c r="U31" s="609"/>
      <c r="V31" s="609"/>
      <c r="W31" s="609"/>
      <c r="X31" s="609"/>
      <c r="Y31" s="610"/>
      <c r="Z31" s="646" t="s">
        <v>122</v>
      </c>
      <c r="AA31" s="646"/>
      <c r="AB31" s="646"/>
      <c r="AC31" s="646"/>
      <c r="AD31" s="647" t="s">
        <v>122</v>
      </c>
      <c r="AE31" s="647"/>
      <c r="AF31" s="647"/>
      <c r="AG31" s="647"/>
      <c r="AH31" s="647"/>
      <c r="AI31" s="647"/>
      <c r="AJ31" s="647"/>
      <c r="AK31" s="647"/>
      <c r="AL31" s="611" t="s">
        <v>122</v>
      </c>
      <c r="AM31" s="612"/>
      <c r="AN31" s="612"/>
      <c r="AO31" s="648"/>
      <c r="AP31" s="674" t="s">
        <v>298</v>
      </c>
      <c r="AQ31" s="675"/>
      <c r="AR31" s="675"/>
      <c r="AS31" s="675"/>
      <c r="AT31" s="676" t="s">
        <v>299</v>
      </c>
      <c r="AU31" s="200"/>
      <c r="AV31" s="200"/>
      <c r="AW31" s="200"/>
      <c r="AX31" s="666" t="s">
        <v>177</v>
      </c>
      <c r="AY31" s="667"/>
      <c r="AZ31" s="667"/>
      <c r="BA31" s="667"/>
      <c r="BB31" s="667"/>
      <c r="BC31" s="667"/>
      <c r="BD31" s="667"/>
      <c r="BE31" s="667"/>
      <c r="BF31" s="668"/>
      <c r="BG31" s="670">
        <v>99.4</v>
      </c>
      <c r="BH31" s="671"/>
      <c r="BI31" s="671"/>
      <c r="BJ31" s="671"/>
      <c r="BK31" s="671"/>
      <c r="BL31" s="671"/>
      <c r="BM31" s="672">
        <v>98.2</v>
      </c>
      <c r="BN31" s="671"/>
      <c r="BO31" s="671"/>
      <c r="BP31" s="671"/>
      <c r="BQ31" s="673"/>
      <c r="BR31" s="670">
        <v>99.4</v>
      </c>
      <c r="BS31" s="671"/>
      <c r="BT31" s="671"/>
      <c r="BU31" s="671"/>
      <c r="BV31" s="671"/>
      <c r="BW31" s="671"/>
      <c r="BX31" s="672">
        <v>98.1</v>
      </c>
      <c r="BY31" s="671"/>
      <c r="BZ31" s="671"/>
      <c r="CA31" s="671"/>
      <c r="CB31" s="673"/>
      <c r="CD31" s="629"/>
      <c r="CE31" s="630"/>
      <c r="CF31" s="605" t="s">
        <v>300</v>
      </c>
      <c r="CG31" s="606"/>
      <c r="CH31" s="606"/>
      <c r="CI31" s="606"/>
      <c r="CJ31" s="606"/>
      <c r="CK31" s="606"/>
      <c r="CL31" s="606"/>
      <c r="CM31" s="606"/>
      <c r="CN31" s="606"/>
      <c r="CO31" s="606"/>
      <c r="CP31" s="606"/>
      <c r="CQ31" s="607"/>
      <c r="CR31" s="608">
        <v>23200</v>
      </c>
      <c r="CS31" s="621"/>
      <c r="CT31" s="621"/>
      <c r="CU31" s="621"/>
      <c r="CV31" s="621"/>
      <c r="CW31" s="621"/>
      <c r="CX31" s="621"/>
      <c r="CY31" s="622"/>
      <c r="CZ31" s="611">
        <v>0.2</v>
      </c>
      <c r="DA31" s="623"/>
      <c r="DB31" s="623"/>
      <c r="DC31" s="624"/>
      <c r="DD31" s="614">
        <v>23200</v>
      </c>
      <c r="DE31" s="621"/>
      <c r="DF31" s="621"/>
      <c r="DG31" s="621"/>
      <c r="DH31" s="621"/>
      <c r="DI31" s="621"/>
      <c r="DJ31" s="621"/>
      <c r="DK31" s="622"/>
      <c r="DL31" s="614">
        <v>23200</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2">
      <c r="B32" s="605" t="s">
        <v>301</v>
      </c>
      <c r="C32" s="606"/>
      <c r="D32" s="606"/>
      <c r="E32" s="606"/>
      <c r="F32" s="606"/>
      <c r="G32" s="606"/>
      <c r="H32" s="606"/>
      <c r="I32" s="606"/>
      <c r="J32" s="606"/>
      <c r="K32" s="606"/>
      <c r="L32" s="606"/>
      <c r="M32" s="606"/>
      <c r="N32" s="606"/>
      <c r="O32" s="606"/>
      <c r="P32" s="606"/>
      <c r="Q32" s="607"/>
      <c r="R32" s="608">
        <v>3079868</v>
      </c>
      <c r="S32" s="609"/>
      <c r="T32" s="609"/>
      <c r="U32" s="609"/>
      <c r="V32" s="609"/>
      <c r="W32" s="609"/>
      <c r="X32" s="609"/>
      <c r="Y32" s="610"/>
      <c r="Z32" s="646">
        <v>32.200000000000003</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77"/>
      <c r="AU32" s="196" t="s">
        <v>302</v>
      </c>
      <c r="AX32" s="605" t="s">
        <v>303</v>
      </c>
      <c r="AY32" s="606"/>
      <c r="AZ32" s="606"/>
      <c r="BA32" s="606"/>
      <c r="BB32" s="606"/>
      <c r="BC32" s="606"/>
      <c r="BD32" s="606"/>
      <c r="BE32" s="606"/>
      <c r="BF32" s="607"/>
      <c r="BG32" s="679">
        <v>99.4</v>
      </c>
      <c r="BH32" s="621"/>
      <c r="BI32" s="621"/>
      <c r="BJ32" s="621"/>
      <c r="BK32" s="621"/>
      <c r="BL32" s="621"/>
      <c r="BM32" s="612">
        <v>97.8</v>
      </c>
      <c r="BN32" s="621"/>
      <c r="BO32" s="621"/>
      <c r="BP32" s="621"/>
      <c r="BQ32" s="644"/>
      <c r="BR32" s="679">
        <v>99.4</v>
      </c>
      <c r="BS32" s="621"/>
      <c r="BT32" s="621"/>
      <c r="BU32" s="621"/>
      <c r="BV32" s="621"/>
      <c r="BW32" s="621"/>
      <c r="BX32" s="612">
        <v>97.7</v>
      </c>
      <c r="BY32" s="621"/>
      <c r="BZ32" s="621"/>
      <c r="CA32" s="621"/>
      <c r="CB32" s="644"/>
      <c r="CD32" s="631"/>
      <c r="CE32" s="632"/>
      <c r="CF32" s="605" t="s">
        <v>304</v>
      </c>
      <c r="CG32" s="606"/>
      <c r="CH32" s="606"/>
      <c r="CI32" s="606"/>
      <c r="CJ32" s="606"/>
      <c r="CK32" s="606"/>
      <c r="CL32" s="606"/>
      <c r="CM32" s="606"/>
      <c r="CN32" s="606"/>
      <c r="CO32" s="606"/>
      <c r="CP32" s="606"/>
      <c r="CQ32" s="607"/>
      <c r="CR32" s="608" t="s">
        <v>122</v>
      </c>
      <c r="CS32" s="609"/>
      <c r="CT32" s="609"/>
      <c r="CU32" s="609"/>
      <c r="CV32" s="609"/>
      <c r="CW32" s="609"/>
      <c r="CX32" s="609"/>
      <c r="CY32" s="610"/>
      <c r="CZ32" s="611" t="s">
        <v>122</v>
      </c>
      <c r="DA32" s="623"/>
      <c r="DB32" s="623"/>
      <c r="DC32" s="624"/>
      <c r="DD32" s="614" t="s">
        <v>122</v>
      </c>
      <c r="DE32" s="609"/>
      <c r="DF32" s="609"/>
      <c r="DG32" s="609"/>
      <c r="DH32" s="609"/>
      <c r="DI32" s="609"/>
      <c r="DJ32" s="609"/>
      <c r="DK32" s="610"/>
      <c r="DL32" s="614" t="s">
        <v>122</v>
      </c>
      <c r="DM32" s="609"/>
      <c r="DN32" s="609"/>
      <c r="DO32" s="609"/>
      <c r="DP32" s="609"/>
      <c r="DQ32" s="609"/>
      <c r="DR32" s="609"/>
      <c r="DS32" s="609"/>
      <c r="DT32" s="609"/>
      <c r="DU32" s="609"/>
      <c r="DV32" s="610"/>
      <c r="DW32" s="611" t="s">
        <v>122</v>
      </c>
      <c r="DX32" s="623"/>
      <c r="DY32" s="623"/>
      <c r="DZ32" s="623"/>
      <c r="EA32" s="623"/>
      <c r="EB32" s="623"/>
      <c r="EC32" s="635"/>
    </row>
    <row r="33" spans="2:133" ht="11.25" customHeight="1" x14ac:dyDescent="0.2">
      <c r="B33" s="605" t="s">
        <v>305</v>
      </c>
      <c r="C33" s="606"/>
      <c r="D33" s="606"/>
      <c r="E33" s="606"/>
      <c r="F33" s="606"/>
      <c r="G33" s="606"/>
      <c r="H33" s="606"/>
      <c r="I33" s="606"/>
      <c r="J33" s="606"/>
      <c r="K33" s="606"/>
      <c r="L33" s="606"/>
      <c r="M33" s="606"/>
      <c r="N33" s="606"/>
      <c r="O33" s="606"/>
      <c r="P33" s="606"/>
      <c r="Q33" s="607"/>
      <c r="R33" s="608">
        <v>14493</v>
      </c>
      <c r="S33" s="609"/>
      <c r="T33" s="609"/>
      <c r="U33" s="609"/>
      <c r="V33" s="609"/>
      <c r="W33" s="609"/>
      <c r="X33" s="609"/>
      <c r="Y33" s="610"/>
      <c r="Z33" s="646">
        <v>0.2</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78"/>
      <c r="AU33" s="201"/>
      <c r="AV33" s="201"/>
      <c r="AW33" s="201"/>
      <c r="AX33" s="589" t="s">
        <v>306</v>
      </c>
      <c r="AY33" s="590"/>
      <c r="AZ33" s="590"/>
      <c r="BA33" s="590"/>
      <c r="BB33" s="590"/>
      <c r="BC33" s="590"/>
      <c r="BD33" s="590"/>
      <c r="BE33" s="590"/>
      <c r="BF33" s="591"/>
      <c r="BG33" s="669">
        <v>99.2</v>
      </c>
      <c r="BH33" s="593"/>
      <c r="BI33" s="593"/>
      <c r="BJ33" s="593"/>
      <c r="BK33" s="593"/>
      <c r="BL33" s="593"/>
      <c r="BM33" s="639">
        <v>98</v>
      </c>
      <c r="BN33" s="593"/>
      <c r="BO33" s="593"/>
      <c r="BP33" s="593"/>
      <c r="BQ33" s="656"/>
      <c r="BR33" s="669">
        <v>99.2</v>
      </c>
      <c r="BS33" s="593"/>
      <c r="BT33" s="593"/>
      <c r="BU33" s="593"/>
      <c r="BV33" s="593"/>
      <c r="BW33" s="593"/>
      <c r="BX33" s="639">
        <v>97.8</v>
      </c>
      <c r="BY33" s="593"/>
      <c r="BZ33" s="593"/>
      <c r="CA33" s="593"/>
      <c r="CB33" s="656"/>
      <c r="CD33" s="605" t="s">
        <v>307</v>
      </c>
      <c r="CE33" s="606"/>
      <c r="CF33" s="606"/>
      <c r="CG33" s="606"/>
      <c r="CH33" s="606"/>
      <c r="CI33" s="606"/>
      <c r="CJ33" s="606"/>
      <c r="CK33" s="606"/>
      <c r="CL33" s="606"/>
      <c r="CM33" s="606"/>
      <c r="CN33" s="606"/>
      <c r="CO33" s="606"/>
      <c r="CP33" s="606"/>
      <c r="CQ33" s="607"/>
      <c r="CR33" s="608">
        <v>4218683</v>
      </c>
      <c r="CS33" s="621"/>
      <c r="CT33" s="621"/>
      <c r="CU33" s="621"/>
      <c r="CV33" s="621"/>
      <c r="CW33" s="621"/>
      <c r="CX33" s="621"/>
      <c r="CY33" s="622"/>
      <c r="CZ33" s="611">
        <v>45.3</v>
      </c>
      <c r="DA33" s="623"/>
      <c r="DB33" s="623"/>
      <c r="DC33" s="624"/>
      <c r="DD33" s="614">
        <v>2001992</v>
      </c>
      <c r="DE33" s="621"/>
      <c r="DF33" s="621"/>
      <c r="DG33" s="621"/>
      <c r="DH33" s="621"/>
      <c r="DI33" s="621"/>
      <c r="DJ33" s="621"/>
      <c r="DK33" s="622"/>
      <c r="DL33" s="614">
        <v>1564312</v>
      </c>
      <c r="DM33" s="621"/>
      <c r="DN33" s="621"/>
      <c r="DO33" s="621"/>
      <c r="DP33" s="621"/>
      <c r="DQ33" s="621"/>
      <c r="DR33" s="621"/>
      <c r="DS33" s="621"/>
      <c r="DT33" s="621"/>
      <c r="DU33" s="621"/>
      <c r="DV33" s="622"/>
      <c r="DW33" s="611">
        <v>39.4</v>
      </c>
      <c r="DX33" s="623"/>
      <c r="DY33" s="623"/>
      <c r="DZ33" s="623"/>
      <c r="EA33" s="623"/>
      <c r="EB33" s="623"/>
      <c r="EC33" s="635"/>
    </row>
    <row r="34" spans="2:133" ht="11.25" customHeight="1" x14ac:dyDescent="0.2">
      <c r="B34" s="605" t="s">
        <v>308</v>
      </c>
      <c r="C34" s="606"/>
      <c r="D34" s="606"/>
      <c r="E34" s="606"/>
      <c r="F34" s="606"/>
      <c r="G34" s="606"/>
      <c r="H34" s="606"/>
      <c r="I34" s="606"/>
      <c r="J34" s="606"/>
      <c r="K34" s="606"/>
      <c r="L34" s="606"/>
      <c r="M34" s="606"/>
      <c r="N34" s="606"/>
      <c r="O34" s="606"/>
      <c r="P34" s="606"/>
      <c r="Q34" s="607"/>
      <c r="R34" s="608">
        <v>4540</v>
      </c>
      <c r="S34" s="609"/>
      <c r="T34" s="609"/>
      <c r="U34" s="609"/>
      <c r="V34" s="609"/>
      <c r="W34" s="609"/>
      <c r="X34" s="609"/>
      <c r="Y34" s="610"/>
      <c r="Z34" s="646">
        <v>0</v>
      </c>
      <c r="AA34" s="646"/>
      <c r="AB34" s="646"/>
      <c r="AC34" s="646"/>
      <c r="AD34" s="647" t="s">
        <v>122</v>
      </c>
      <c r="AE34" s="647"/>
      <c r="AF34" s="647"/>
      <c r="AG34" s="647"/>
      <c r="AH34" s="647"/>
      <c r="AI34" s="647"/>
      <c r="AJ34" s="647"/>
      <c r="AK34" s="647"/>
      <c r="AL34" s="611" t="s">
        <v>122</v>
      </c>
      <c r="AM34" s="612"/>
      <c r="AN34" s="612"/>
      <c r="AO34" s="648"/>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5" t="s">
        <v>309</v>
      </c>
      <c r="CE34" s="606"/>
      <c r="CF34" s="606"/>
      <c r="CG34" s="606"/>
      <c r="CH34" s="606"/>
      <c r="CI34" s="606"/>
      <c r="CJ34" s="606"/>
      <c r="CK34" s="606"/>
      <c r="CL34" s="606"/>
      <c r="CM34" s="606"/>
      <c r="CN34" s="606"/>
      <c r="CO34" s="606"/>
      <c r="CP34" s="606"/>
      <c r="CQ34" s="607"/>
      <c r="CR34" s="608">
        <v>1975021</v>
      </c>
      <c r="CS34" s="609"/>
      <c r="CT34" s="609"/>
      <c r="CU34" s="609"/>
      <c r="CV34" s="609"/>
      <c r="CW34" s="609"/>
      <c r="CX34" s="609"/>
      <c r="CY34" s="610"/>
      <c r="CZ34" s="611">
        <v>21.2</v>
      </c>
      <c r="DA34" s="623"/>
      <c r="DB34" s="623"/>
      <c r="DC34" s="624"/>
      <c r="DD34" s="614">
        <v>832985</v>
      </c>
      <c r="DE34" s="609"/>
      <c r="DF34" s="609"/>
      <c r="DG34" s="609"/>
      <c r="DH34" s="609"/>
      <c r="DI34" s="609"/>
      <c r="DJ34" s="609"/>
      <c r="DK34" s="610"/>
      <c r="DL34" s="614">
        <v>714075</v>
      </c>
      <c r="DM34" s="609"/>
      <c r="DN34" s="609"/>
      <c r="DO34" s="609"/>
      <c r="DP34" s="609"/>
      <c r="DQ34" s="609"/>
      <c r="DR34" s="609"/>
      <c r="DS34" s="609"/>
      <c r="DT34" s="609"/>
      <c r="DU34" s="609"/>
      <c r="DV34" s="610"/>
      <c r="DW34" s="611">
        <v>18</v>
      </c>
      <c r="DX34" s="623"/>
      <c r="DY34" s="623"/>
      <c r="DZ34" s="623"/>
      <c r="EA34" s="623"/>
      <c r="EB34" s="623"/>
      <c r="EC34" s="635"/>
    </row>
    <row r="35" spans="2:133" ht="11.25" customHeight="1" x14ac:dyDescent="0.2">
      <c r="B35" s="605" t="s">
        <v>310</v>
      </c>
      <c r="C35" s="606"/>
      <c r="D35" s="606"/>
      <c r="E35" s="606"/>
      <c r="F35" s="606"/>
      <c r="G35" s="606"/>
      <c r="H35" s="606"/>
      <c r="I35" s="606"/>
      <c r="J35" s="606"/>
      <c r="K35" s="606"/>
      <c r="L35" s="606"/>
      <c r="M35" s="606"/>
      <c r="N35" s="606"/>
      <c r="O35" s="606"/>
      <c r="P35" s="606"/>
      <c r="Q35" s="607"/>
      <c r="R35" s="608">
        <v>262850</v>
      </c>
      <c r="S35" s="609"/>
      <c r="T35" s="609"/>
      <c r="U35" s="609"/>
      <c r="V35" s="609"/>
      <c r="W35" s="609"/>
      <c r="X35" s="609"/>
      <c r="Y35" s="610"/>
      <c r="Z35" s="646">
        <v>2.7</v>
      </c>
      <c r="AA35" s="646"/>
      <c r="AB35" s="646"/>
      <c r="AC35" s="646"/>
      <c r="AD35" s="647" t="s">
        <v>122</v>
      </c>
      <c r="AE35" s="647"/>
      <c r="AF35" s="647"/>
      <c r="AG35" s="647"/>
      <c r="AH35" s="647"/>
      <c r="AI35" s="647"/>
      <c r="AJ35" s="647"/>
      <c r="AK35" s="647"/>
      <c r="AL35" s="611" t="s">
        <v>122</v>
      </c>
      <c r="AM35" s="612"/>
      <c r="AN35" s="612"/>
      <c r="AO35" s="648"/>
      <c r="AP35" s="204"/>
      <c r="AQ35" s="660" t="s">
        <v>311</v>
      </c>
      <c r="AR35" s="661"/>
      <c r="AS35" s="661"/>
      <c r="AT35" s="661"/>
      <c r="AU35" s="661"/>
      <c r="AV35" s="661"/>
      <c r="AW35" s="661"/>
      <c r="AX35" s="661"/>
      <c r="AY35" s="661"/>
      <c r="AZ35" s="661"/>
      <c r="BA35" s="661"/>
      <c r="BB35" s="661"/>
      <c r="BC35" s="661"/>
      <c r="BD35" s="661"/>
      <c r="BE35" s="661"/>
      <c r="BF35" s="662"/>
      <c r="BG35" s="660" t="s">
        <v>312</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313</v>
      </c>
      <c r="CE35" s="606"/>
      <c r="CF35" s="606"/>
      <c r="CG35" s="606"/>
      <c r="CH35" s="606"/>
      <c r="CI35" s="606"/>
      <c r="CJ35" s="606"/>
      <c r="CK35" s="606"/>
      <c r="CL35" s="606"/>
      <c r="CM35" s="606"/>
      <c r="CN35" s="606"/>
      <c r="CO35" s="606"/>
      <c r="CP35" s="606"/>
      <c r="CQ35" s="607"/>
      <c r="CR35" s="608">
        <v>346084</v>
      </c>
      <c r="CS35" s="621"/>
      <c r="CT35" s="621"/>
      <c r="CU35" s="621"/>
      <c r="CV35" s="621"/>
      <c r="CW35" s="621"/>
      <c r="CX35" s="621"/>
      <c r="CY35" s="622"/>
      <c r="CZ35" s="611">
        <v>3.7</v>
      </c>
      <c r="DA35" s="623"/>
      <c r="DB35" s="623"/>
      <c r="DC35" s="624"/>
      <c r="DD35" s="614">
        <v>167511</v>
      </c>
      <c r="DE35" s="621"/>
      <c r="DF35" s="621"/>
      <c r="DG35" s="621"/>
      <c r="DH35" s="621"/>
      <c r="DI35" s="621"/>
      <c r="DJ35" s="621"/>
      <c r="DK35" s="622"/>
      <c r="DL35" s="614">
        <v>167511</v>
      </c>
      <c r="DM35" s="621"/>
      <c r="DN35" s="621"/>
      <c r="DO35" s="621"/>
      <c r="DP35" s="621"/>
      <c r="DQ35" s="621"/>
      <c r="DR35" s="621"/>
      <c r="DS35" s="621"/>
      <c r="DT35" s="621"/>
      <c r="DU35" s="621"/>
      <c r="DV35" s="622"/>
      <c r="DW35" s="611">
        <v>4.2</v>
      </c>
      <c r="DX35" s="623"/>
      <c r="DY35" s="623"/>
      <c r="DZ35" s="623"/>
      <c r="EA35" s="623"/>
      <c r="EB35" s="623"/>
      <c r="EC35" s="635"/>
    </row>
    <row r="36" spans="2:133" ht="11.25" customHeight="1" x14ac:dyDescent="0.2">
      <c r="B36" s="605" t="s">
        <v>314</v>
      </c>
      <c r="C36" s="606"/>
      <c r="D36" s="606"/>
      <c r="E36" s="606"/>
      <c r="F36" s="606"/>
      <c r="G36" s="606"/>
      <c r="H36" s="606"/>
      <c r="I36" s="606"/>
      <c r="J36" s="606"/>
      <c r="K36" s="606"/>
      <c r="L36" s="606"/>
      <c r="M36" s="606"/>
      <c r="N36" s="606"/>
      <c r="O36" s="606"/>
      <c r="P36" s="606"/>
      <c r="Q36" s="607"/>
      <c r="R36" s="608">
        <v>336376</v>
      </c>
      <c r="S36" s="609"/>
      <c r="T36" s="609"/>
      <c r="U36" s="609"/>
      <c r="V36" s="609"/>
      <c r="W36" s="609"/>
      <c r="X36" s="609"/>
      <c r="Y36" s="610"/>
      <c r="Z36" s="646">
        <v>3.5</v>
      </c>
      <c r="AA36" s="646"/>
      <c r="AB36" s="646"/>
      <c r="AC36" s="646"/>
      <c r="AD36" s="647" t="s">
        <v>122</v>
      </c>
      <c r="AE36" s="647"/>
      <c r="AF36" s="647"/>
      <c r="AG36" s="647"/>
      <c r="AH36" s="647"/>
      <c r="AI36" s="647"/>
      <c r="AJ36" s="647"/>
      <c r="AK36" s="647"/>
      <c r="AL36" s="611" t="s">
        <v>122</v>
      </c>
      <c r="AM36" s="612"/>
      <c r="AN36" s="612"/>
      <c r="AO36" s="648"/>
      <c r="AP36" s="204"/>
      <c r="AQ36" s="657" t="s">
        <v>315</v>
      </c>
      <c r="AR36" s="658"/>
      <c r="AS36" s="658"/>
      <c r="AT36" s="658"/>
      <c r="AU36" s="658"/>
      <c r="AV36" s="658"/>
      <c r="AW36" s="658"/>
      <c r="AX36" s="658"/>
      <c r="AY36" s="659"/>
      <c r="AZ36" s="663">
        <v>1287437</v>
      </c>
      <c r="BA36" s="664"/>
      <c r="BB36" s="664"/>
      <c r="BC36" s="664"/>
      <c r="BD36" s="664"/>
      <c r="BE36" s="664"/>
      <c r="BF36" s="665"/>
      <c r="BG36" s="666" t="s">
        <v>316</v>
      </c>
      <c r="BH36" s="667"/>
      <c r="BI36" s="667"/>
      <c r="BJ36" s="667"/>
      <c r="BK36" s="667"/>
      <c r="BL36" s="667"/>
      <c r="BM36" s="667"/>
      <c r="BN36" s="667"/>
      <c r="BO36" s="667"/>
      <c r="BP36" s="667"/>
      <c r="BQ36" s="667"/>
      <c r="BR36" s="667"/>
      <c r="BS36" s="667"/>
      <c r="BT36" s="667"/>
      <c r="BU36" s="668"/>
      <c r="BV36" s="663">
        <v>25164</v>
      </c>
      <c r="BW36" s="664"/>
      <c r="BX36" s="664"/>
      <c r="BY36" s="664"/>
      <c r="BZ36" s="664"/>
      <c r="CA36" s="664"/>
      <c r="CB36" s="665"/>
      <c r="CD36" s="605" t="s">
        <v>317</v>
      </c>
      <c r="CE36" s="606"/>
      <c r="CF36" s="606"/>
      <c r="CG36" s="606"/>
      <c r="CH36" s="606"/>
      <c r="CI36" s="606"/>
      <c r="CJ36" s="606"/>
      <c r="CK36" s="606"/>
      <c r="CL36" s="606"/>
      <c r="CM36" s="606"/>
      <c r="CN36" s="606"/>
      <c r="CO36" s="606"/>
      <c r="CP36" s="606"/>
      <c r="CQ36" s="607"/>
      <c r="CR36" s="608">
        <v>1295960</v>
      </c>
      <c r="CS36" s="609"/>
      <c r="CT36" s="609"/>
      <c r="CU36" s="609"/>
      <c r="CV36" s="609"/>
      <c r="CW36" s="609"/>
      <c r="CX36" s="609"/>
      <c r="CY36" s="610"/>
      <c r="CZ36" s="611">
        <v>13.9</v>
      </c>
      <c r="DA36" s="623"/>
      <c r="DB36" s="623"/>
      <c r="DC36" s="624"/>
      <c r="DD36" s="614">
        <v>636371</v>
      </c>
      <c r="DE36" s="609"/>
      <c r="DF36" s="609"/>
      <c r="DG36" s="609"/>
      <c r="DH36" s="609"/>
      <c r="DI36" s="609"/>
      <c r="DJ36" s="609"/>
      <c r="DK36" s="610"/>
      <c r="DL36" s="614">
        <v>508053</v>
      </c>
      <c r="DM36" s="609"/>
      <c r="DN36" s="609"/>
      <c r="DO36" s="609"/>
      <c r="DP36" s="609"/>
      <c r="DQ36" s="609"/>
      <c r="DR36" s="609"/>
      <c r="DS36" s="609"/>
      <c r="DT36" s="609"/>
      <c r="DU36" s="609"/>
      <c r="DV36" s="610"/>
      <c r="DW36" s="611">
        <v>12.8</v>
      </c>
      <c r="DX36" s="623"/>
      <c r="DY36" s="623"/>
      <c r="DZ36" s="623"/>
      <c r="EA36" s="623"/>
      <c r="EB36" s="623"/>
      <c r="EC36" s="635"/>
    </row>
    <row r="37" spans="2:133" ht="11.25" customHeight="1" x14ac:dyDescent="0.2">
      <c r="B37" s="605" t="s">
        <v>318</v>
      </c>
      <c r="C37" s="606"/>
      <c r="D37" s="606"/>
      <c r="E37" s="606"/>
      <c r="F37" s="606"/>
      <c r="G37" s="606"/>
      <c r="H37" s="606"/>
      <c r="I37" s="606"/>
      <c r="J37" s="606"/>
      <c r="K37" s="606"/>
      <c r="L37" s="606"/>
      <c r="M37" s="606"/>
      <c r="N37" s="606"/>
      <c r="O37" s="606"/>
      <c r="P37" s="606"/>
      <c r="Q37" s="607"/>
      <c r="R37" s="608">
        <v>170119</v>
      </c>
      <c r="S37" s="609"/>
      <c r="T37" s="609"/>
      <c r="U37" s="609"/>
      <c r="V37" s="609"/>
      <c r="W37" s="609"/>
      <c r="X37" s="609"/>
      <c r="Y37" s="610"/>
      <c r="Z37" s="646">
        <v>1.8</v>
      </c>
      <c r="AA37" s="646"/>
      <c r="AB37" s="646"/>
      <c r="AC37" s="646"/>
      <c r="AD37" s="647">
        <v>4002</v>
      </c>
      <c r="AE37" s="647"/>
      <c r="AF37" s="647"/>
      <c r="AG37" s="647"/>
      <c r="AH37" s="647"/>
      <c r="AI37" s="647"/>
      <c r="AJ37" s="647"/>
      <c r="AK37" s="647"/>
      <c r="AL37" s="611">
        <v>0.1</v>
      </c>
      <c r="AM37" s="612"/>
      <c r="AN37" s="612"/>
      <c r="AO37" s="648"/>
      <c r="AQ37" s="641" t="s">
        <v>319</v>
      </c>
      <c r="AR37" s="642"/>
      <c r="AS37" s="642"/>
      <c r="AT37" s="642"/>
      <c r="AU37" s="642"/>
      <c r="AV37" s="642"/>
      <c r="AW37" s="642"/>
      <c r="AX37" s="642"/>
      <c r="AY37" s="643"/>
      <c r="AZ37" s="608">
        <v>724058</v>
      </c>
      <c r="BA37" s="609"/>
      <c r="BB37" s="609"/>
      <c r="BC37" s="609"/>
      <c r="BD37" s="621"/>
      <c r="BE37" s="621"/>
      <c r="BF37" s="644"/>
      <c r="BG37" s="605" t="s">
        <v>320</v>
      </c>
      <c r="BH37" s="606"/>
      <c r="BI37" s="606"/>
      <c r="BJ37" s="606"/>
      <c r="BK37" s="606"/>
      <c r="BL37" s="606"/>
      <c r="BM37" s="606"/>
      <c r="BN37" s="606"/>
      <c r="BO37" s="606"/>
      <c r="BP37" s="606"/>
      <c r="BQ37" s="606"/>
      <c r="BR37" s="606"/>
      <c r="BS37" s="606"/>
      <c r="BT37" s="606"/>
      <c r="BU37" s="607"/>
      <c r="BV37" s="608">
        <v>14191</v>
      </c>
      <c r="BW37" s="609"/>
      <c r="BX37" s="609"/>
      <c r="BY37" s="609"/>
      <c r="BZ37" s="609"/>
      <c r="CA37" s="609"/>
      <c r="CB37" s="645"/>
      <c r="CD37" s="605" t="s">
        <v>321</v>
      </c>
      <c r="CE37" s="606"/>
      <c r="CF37" s="606"/>
      <c r="CG37" s="606"/>
      <c r="CH37" s="606"/>
      <c r="CI37" s="606"/>
      <c r="CJ37" s="606"/>
      <c r="CK37" s="606"/>
      <c r="CL37" s="606"/>
      <c r="CM37" s="606"/>
      <c r="CN37" s="606"/>
      <c r="CO37" s="606"/>
      <c r="CP37" s="606"/>
      <c r="CQ37" s="607"/>
      <c r="CR37" s="608">
        <v>92108</v>
      </c>
      <c r="CS37" s="621"/>
      <c r="CT37" s="621"/>
      <c r="CU37" s="621"/>
      <c r="CV37" s="621"/>
      <c r="CW37" s="621"/>
      <c r="CX37" s="621"/>
      <c r="CY37" s="622"/>
      <c r="CZ37" s="611">
        <v>1</v>
      </c>
      <c r="DA37" s="623"/>
      <c r="DB37" s="623"/>
      <c r="DC37" s="624"/>
      <c r="DD37" s="614">
        <v>41296</v>
      </c>
      <c r="DE37" s="621"/>
      <c r="DF37" s="621"/>
      <c r="DG37" s="621"/>
      <c r="DH37" s="621"/>
      <c r="DI37" s="621"/>
      <c r="DJ37" s="621"/>
      <c r="DK37" s="622"/>
      <c r="DL37" s="614">
        <v>32141</v>
      </c>
      <c r="DM37" s="621"/>
      <c r="DN37" s="621"/>
      <c r="DO37" s="621"/>
      <c r="DP37" s="621"/>
      <c r="DQ37" s="621"/>
      <c r="DR37" s="621"/>
      <c r="DS37" s="621"/>
      <c r="DT37" s="621"/>
      <c r="DU37" s="621"/>
      <c r="DV37" s="622"/>
      <c r="DW37" s="611">
        <v>0.8</v>
      </c>
      <c r="DX37" s="623"/>
      <c r="DY37" s="623"/>
      <c r="DZ37" s="623"/>
      <c r="EA37" s="623"/>
      <c r="EB37" s="623"/>
      <c r="EC37" s="635"/>
    </row>
    <row r="38" spans="2:133" ht="11.25" customHeight="1" x14ac:dyDescent="0.2">
      <c r="B38" s="605" t="s">
        <v>322</v>
      </c>
      <c r="C38" s="606"/>
      <c r="D38" s="606"/>
      <c r="E38" s="606"/>
      <c r="F38" s="606"/>
      <c r="G38" s="606"/>
      <c r="H38" s="606"/>
      <c r="I38" s="606"/>
      <c r="J38" s="606"/>
      <c r="K38" s="606"/>
      <c r="L38" s="606"/>
      <c r="M38" s="606"/>
      <c r="N38" s="606"/>
      <c r="O38" s="606"/>
      <c r="P38" s="606"/>
      <c r="Q38" s="607"/>
      <c r="R38" s="608">
        <v>415826</v>
      </c>
      <c r="S38" s="609"/>
      <c r="T38" s="609"/>
      <c r="U38" s="609"/>
      <c r="V38" s="609"/>
      <c r="W38" s="609"/>
      <c r="X38" s="609"/>
      <c r="Y38" s="610"/>
      <c r="Z38" s="646">
        <v>4.3</v>
      </c>
      <c r="AA38" s="646"/>
      <c r="AB38" s="646"/>
      <c r="AC38" s="646"/>
      <c r="AD38" s="647" t="s">
        <v>122</v>
      </c>
      <c r="AE38" s="647"/>
      <c r="AF38" s="647"/>
      <c r="AG38" s="647"/>
      <c r="AH38" s="647"/>
      <c r="AI38" s="647"/>
      <c r="AJ38" s="647"/>
      <c r="AK38" s="647"/>
      <c r="AL38" s="611" t="s">
        <v>122</v>
      </c>
      <c r="AM38" s="612"/>
      <c r="AN38" s="612"/>
      <c r="AO38" s="648"/>
      <c r="AQ38" s="641" t="s">
        <v>323</v>
      </c>
      <c r="AR38" s="642"/>
      <c r="AS38" s="642"/>
      <c r="AT38" s="642"/>
      <c r="AU38" s="642"/>
      <c r="AV38" s="642"/>
      <c r="AW38" s="642"/>
      <c r="AX38" s="642"/>
      <c r="AY38" s="643"/>
      <c r="AZ38" s="608">
        <v>75000</v>
      </c>
      <c r="BA38" s="609"/>
      <c r="BB38" s="609"/>
      <c r="BC38" s="609"/>
      <c r="BD38" s="621"/>
      <c r="BE38" s="621"/>
      <c r="BF38" s="644"/>
      <c r="BG38" s="605" t="s">
        <v>324</v>
      </c>
      <c r="BH38" s="606"/>
      <c r="BI38" s="606"/>
      <c r="BJ38" s="606"/>
      <c r="BK38" s="606"/>
      <c r="BL38" s="606"/>
      <c r="BM38" s="606"/>
      <c r="BN38" s="606"/>
      <c r="BO38" s="606"/>
      <c r="BP38" s="606"/>
      <c r="BQ38" s="606"/>
      <c r="BR38" s="606"/>
      <c r="BS38" s="606"/>
      <c r="BT38" s="606"/>
      <c r="BU38" s="607"/>
      <c r="BV38" s="608">
        <v>1411</v>
      </c>
      <c r="BW38" s="609"/>
      <c r="BX38" s="609"/>
      <c r="BY38" s="609"/>
      <c r="BZ38" s="609"/>
      <c r="CA38" s="609"/>
      <c r="CB38" s="645"/>
      <c r="CD38" s="605" t="s">
        <v>325</v>
      </c>
      <c r="CE38" s="606"/>
      <c r="CF38" s="606"/>
      <c r="CG38" s="606"/>
      <c r="CH38" s="606"/>
      <c r="CI38" s="606"/>
      <c r="CJ38" s="606"/>
      <c r="CK38" s="606"/>
      <c r="CL38" s="606"/>
      <c r="CM38" s="606"/>
      <c r="CN38" s="606"/>
      <c r="CO38" s="606"/>
      <c r="CP38" s="606"/>
      <c r="CQ38" s="607"/>
      <c r="CR38" s="608">
        <v>416912</v>
      </c>
      <c r="CS38" s="609"/>
      <c r="CT38" s="609"/>
      <c r="CU38" s="609"/>
      <c r="CV38" s="609"/>
      <c r="CW38" s="609"/>
      <c r="CX38" s="609"/>
      <c r="CY38" s="610"/>
      <c r="CZ38" s="611">
        <v>4.5</v>
      </c>
      <c r="DA38" s="623"/>
      <c r="DB38" s="623"/>
      <c r="DC38" s="624"/>
      <c r="DD38" s="614">
        <v>206619</v>
      </c>
      <c r="DE38" s="609"/>
      <c r="DF38" s="609"/>
      <c r="DG38" s="609"/>
      <c r="DH38" s="609"/>
      <c r="DI38" s="609"/>
      <c r="DJ38" s="609"/>
      <c r="DK38" s="610"/>
      <c r="DL38" s="614">
        <v>174673</v>
      </c>
      <c r="DM38" s="609"/>
      <c r="DN38" s="609"/>
      <c r="DO38" s="609"/>
      <c r="DP38" s="609"/>
      <c r="DQ38" s="609"/>
      <c r="DR38" s="609"/>
      <c r="DS38" s="609"/>
      <c r="DT38" s="609"/>
      <c r="DU38" s="609"/>
      <c r="DV38" s="610"/>
      <c r="DW38" s="611">
        <v>4.4000000000000004</v>
      </c>
      <c r="DX38" s="623"/>
      <c r="DY38" s="623"/>
      <c r="DZ38" s="623"/>
      <c r="EA38" s="623"/>
      <c r="EB38" s="623"/>
      <c r="EC38" s="635"/>
    </row>
    <row r="39" spans="2:133" ht="11.25" customHeight="1" x14ac:dyDescent="0.2">
      <c r="B39" s="605" t="s">
        <v>326</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327</v>
      </c>
      <c r="AR39" s="642"/>
      <c r="AS39" s="642"/>
      <c r="AT39" s="642"/>
      <c r="AU39" s="642"/>
      <c r="AV39" s="642"/>
      <c r="AW39" s="642"/>
      <c r="AX39" s="642"/>
      <c r="AY39" s="643"/>
      <c r="AZ39" s="608">
        <v>43251</v>
      </c>
      <c r="BA39" s="609"/>
      <c r="BB39" s="609"/>
      <c r="BC39" s="609"/>
      <c r="BD39" s="621"/>
      <c r="BE39" s="621"/>
      <c r="BF39" s="644"/>
      <c r="BG39" s="605" t="s">
        <v>328</v>
      </c>
      <c r="BH39" s="606"/>
      <c r="BI39" s="606"/>
      <c r="BJ39" s="606"/>
      <c r="BK39" s="606"/>
      <c r="BL39" s="606"/>
      <c r="BM39" s="606"/>
      <c r="BN39" s="606"/>
      <c r="BO39" s="606"/>
      <c r="BP39" s="606"/>
      <c r="BQ39" s="606"/>
      <c r="BR39" s="606"/>
      <c r="BS39" s="606"/>
      <c r="BT39" s="606"/>
      <c r="BU39" s="607"/>
      <c r="BV39" s="608">
        <v>1992</v>
      </c>
      <c r="BW39" s="609"/>
      <c r="BX39" s="609"/>
      <c r="BY39" s="609"/>
      <c r="BZ39" s="609"/>
      <c r="CA39" s="609"/>
      <c r="CB39" s="645"/>
      <c r="CD39" s="605" t="s">
        <v>329</v>
      </c>
      <c r="CE39" s="606"/>
      <c r="CF39" s="606"/>
      <c r="CG39" s="606"/>
      <c r="CH39" s="606"/>
      <c r="CI39" s="606"/>
      <c r="CJ39" s="606"/>
      <c r="CK39" s="606"/>
      <c r="CL39" s="606"/>
      <c r="CM39" s="606"/>
      <c r="CN39" s="606"/>
      <c r="CO39" s="606"/>
      <c r="CP39" s="606"/>
      <c r="CQ39" s="607"/>
      <c r="CR39" s="608">
        <v>20000</v>
      </c>
      <c r="CS39" s="621"/>
      <c r="CT39" s="621"/>
      <c r="CU39" s="621"/>
      <c r="CV39" s="621"/>
      <c r="CW39" s="621"/>
      <c r="CX39" s="621"/>
      <c r="CY39" s="622"/>
      <c r="CZ39" s="611">
        <v>0.2</v>
      </c>
      <c r="DA39" s="623"/>
      <c r="DB39" s="623"/>
      <c r="DC39" s="624"/>
      <c r="DD39" s="614">
        <v>20000</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2">
      <c r="B40" s="605" t="s">
        <v>330</v>
      </c>
      <c r="C40" s="606"/>
      <c r="D40" s="606"/>
      <c r="E40" s="606"/>
      <c r="F40" s="606"/>
      <c r="G40" s="606"/>
      <c r="H40" s="606"/>
      <c r="I40" s="606"/>
      <c r="J40" s="606"/>
      <c r="K40" s="606"/>
      <c r="L40" s="606"/>
      <c r="M40" s="606"/>
      <c r="N40" s="606"/>
      <c r="O40" s="606"/>
      <c r="P40" s="606"/>
      <c r="Q40" s="607"/>
      <c r="R40" s="608">
        <v>8426</v>
      </c>
      <c r="S40" s="609"/>
      <c r="T40" s="609"/>
      <c r="U40" s="609"/>
      <c r="V40" s="609"/>
      <c r="W40" s="609"/>
      <c r="X40" s="609"/>
      <c r="Y40" s="610"/>
      <c r="Z40" s="646">
        <v>0.1</v>
      </c>
      <c r="AA40" s="646"/>
      <c r="AB40" s="646"/>
      <c r="AC40" s="646"/>
      <c r="AD40" s="647" t="s">
        <v>122</v>
      </c>
      <c r="AE40" s="647"/>
      <c r="AF40" s="647"/>
      <c r="AG40" s="647"/>
      <c r="AH40" s="647"/>
      <c r="AI40" s="647"/>
      <c r="AJ40" s="647"/>
      <c r="AK40" s="647"/>
      <c r="AL40" s="611" t="s">
        <v>122</v>
      </c>
      <c r="AM40" s="612"/>
      <c r="AN40" s="612"/>
      <c r="AO40" s="648"/>
      <c r="AQ40" s="641" t="s">
        <v>331</v>
      </c>
      <c r="AR40" s="642"/>
      <c r="AS40" s="642"/>
      <c r="AT40" s="642"/>
      <c r="AU40" s="642"/>
      <c r="AV40" s="642"/>
      <c r="AW40" s="642"/>
      <c r="AX40" s="642"/>
      <c r="AY40" s="643"/>
      <c r="AZ40" s="608">
        <v>28216</v>
      </c>
      <c r="BA40" s="609"/>
      <c r="BB40" s="609"/>
      <c r="BC40" s="609"/>
      <c r="BD40" s="621"/>
      <c r="BE40" s="621"/>
      <c r="BF40" s="644"/>
      <c r="BG40" s="649" t="s">
        <v>332</v>
      </c>
      <c r="BH40" s="650"/>
      <c r="BI40" s="650"/>
      <c r="BJ40" s="650"/>
      <c r="BK40" s="650"/>
      <c r="BL40" s="205"/>
      <c r="BM40" s="606" t="s">
        <v>333</v>
      </c>
      <c r="BN40" s="606"/>
      <c r="BO40" s="606"/>
      <c r="BP40" s="606"/>
      <c r="BQ40" s="606"/>
      <c r="BR40" s="606"/>
      <c r="BS40" s="606"/>
      <c r="BT40" s="606"/>
      <c r="BU40" s="607"/>
      <c r="BV40" s="608">
        <v>111</v>
      </c>
      <c r="BW40" s="609"/>
      <c r="BX40" s="609"/>
      <c r="BY40" s="609"/>
      <c r="BZ40" s="609"/>
      <c r="CA40" s="609"/>
      <c r="CB40" s="645"/>
      <c r="CD40" s="605" t="s">
        <v>334</v>
      </c>
      <c r="CE40" s="606"/>
      <c r="CF40" s="606"/>
      <c r="CG40" s="606"/>
      <c r="CH40" s="606"/>
      <c r="CI40" s="606"/>
      <c r="CJ40" s="606"/>
      <c r="CK40" s="606"/>
      <c r="CL40" s="606"/>
      <c r="CM40" s="606"/>
      <c r="CN40" s="606"/>
      <c r="CO40" s="606"/>
      <c r="CP40" s="606"/>
      <c r="CQ40" s="607"/>
      <c r="CR40" s="608">
        <v>164706</v>
      </c>
      <c r="CS40" s="609"/>
      <c r="CT40" s="609"/>
      <c r="CU40" s="609"/>
      <c r="CV40" s="609"/>
      <c r="CW40" s="609"/>
      <c r="CX40" s="609"/>
      <c r="CY40" s="610"/>
      <c r="CZ40" s="611">
        <v>1.8</v>
      </c>
      <c r="DA40" s="623"/>
      <c r="DB40" s="623"/>
      <c r="DC40" s="624"/>
      <c r="DD40" s="614">
        <v>138506</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2">
      <c r="B41" s="589" t="s">
        <v>335</v>
      </c>
      <c r="C41" s="590"/>
      <c r="D41" s="590"/>
      <c r="E41" s="590"/>
      <c r="F41" s="590"/>
      <c r="G41" s="590"/>
      <c r="H41" s="590"/>
      <c r="I41" s="590"/>
      <c r="J41" s="590"/>
      <c r="K41" s="590"/>
      <c r="L41" s="590"/>
      <c r="M41" s="590"/>
      <c r="N41" s="590"/>
      <c r="O41" s="590"/>
      <c r="P41" s="590"/>
      <c r="Q41" s="591"/>
      <c r="R41" s="592">
        <v>9569930</v>
      </c>
      <c r="S41" s="633"/>
      <c r="T41" s="633"/>
      <c r="U41" s="633"/>
      <c r="V41" s="633"/>
      <c r="W41" s="633"/>
      <c r="X41" s="633"/>
      <c r="Y41" s="636"/>
      <c r="Z41" s="637">
        <v>100</v>
      </c>
      <c r="AA41" s="637"/>
      <c r="AB41" s="637"/>
      <c r="AC41" s="637"/>
      <c r="AD41" s="638">
        <v>3964892</v>
      </c>
      <c r="AE41" s="638"/>
      <c r="AF41" s="638"/>
      <c r="AG41" s="638"/>
      <c r="AH41" s="638"/>
      <c r="AI41" s="638"/>
      <c r="AJ41" s="638"/>
      <c r="AK41" s="638"/>
      <c r="AL41" s="595">
        <v>100</v>
      </c>
      <c r="AM41" s="639"/>
      <c r="AN41" s="639"/>
      <c r="AO41" s="640"/>
      <c r="AQ41" s="641" t="s">
        <v>336</v>
      </c>
      <c r="AR41" s="642"/>
      <c r="AS41" s="642"/>
      <c r="AT41" s="642"/>
      <c r="AU41" s="642"/>
      <c r="AV41" s="642"/>
      <c r="AW41" s="642"/>
      <c r="AX41" s="642"/>
      <c r="AY41" s="643"/>
      <c r="AZ41" s="608">
        <v>107387</v>
      </c>
      <c r="BA41" s="609"/>
      <c r="BB41" s="609"/>
      <c r="BC41" s="609"/>
      <c r="BD41" s="621"/>
      <c r="BE41" s="621"/>
      <c r="BF41" s="644"/>
      <c r="BG41" s="649"/>
      <c r="BH41" s="650"/>
      <c r="BI41" s="650"/>
      <c r="BJ41" s="650"/>
      <c r="BK41" s="650"/>
      <c r="BL41" s="205"/>
      <c r="BM41" s="606" t="s">
        <v>337</v>
      </c>
      <c r="BN41" s="606"/>
      <c r="BO41" s="606"/>
      <c r="BP41" s="606"/>
      <c r="BQ41" s="606"/>
      <c r="BR41" s="606"/>
      <c r="BS41" s="606"/>
      <c r="BT41" s="606"/>
      <c r="BU41" s="607"/>
      <c r="BV41" s="608">
        <v>2</v>
      </c>
      <c r="BW41" s="609"/>
      <c r="BX41" s="609"/>
      <c r="BY41" s="609"/>
      <c r="BZ41" s="609"/>
      <c r="CA41" s="609"/>
      <c r="CB41" s="645"/>
      <c r="CD41" s="605" t="s">
        <v>338</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2">
      <c r="AQ42" s="653" t="s">
        <v>339</v>
      </c>
      <c r="AR42" s="654"/>
      <c r="AS42" s="654"/>
      <c r="AT42" s="654"/>
      <c r="AU42" s="654"/>
      <c r="AV42" s="654"/>
      <c r="AW42" s="654"/>
      <c r="AX42" s="654"/>
      <c r="AY42" s="655"/>
      <c r="AZ42" s="592">
        <v>309525</v>
      </c>
      <c r="BA42" s="633"/>
      <c r="BB42" s="633"/>
      <c r="BC42" s="633"/>
      <c r="BD42" s="593"/>
      <c r="BE42" s="593"/>
      <c r="BF42" s="656"/>
      <c r="BG42" s="651"/>
      <c r="BH42" s="652"/>
      <c r="BI42" s="652"/>
      <c r="BJ42" s="652"/>
      <c r="BK42" s="652"/>
      <c r="BL42" s="206"/>
      <c r="BM42" s="590" t="s">
        <v>340</v>
      </c>
      <c r="BN42" s="590"/>
      <c r="BO42" s="590"/>
      <c r="BP42" s="590"/>
      <c r="BQ42" s="590"/>
      <c r="BR42" s="590"/>
      <c r="BS42" s="590"/>
      <c r="BT42" s="590"/>
      <c r="BU42" s="591"/>
      <c r="BV42" s="592">
        <v>338</v>
      </c>
      <c r="BW42" s="633"/>
      <c r="BX42" s="633"/>
      <c r="BY42" s="633"/>
      <c r="BZ42" s="633"/>
      <c r="CA42" s="633"/>
      <c r="CB42" s="634"/>
      <c r="CD42" s="605" t="s">
        <v>341</v>
      </c>
      <c r="CE42" s="606"/>
      <c r="CF42" s="606"/>
      <c r="CG42" s="606"/>
      <c r="CH42" s="606"/>
      <c r="CI42" s="606"/>
      <c r="CJ42" s="606"/>
      <c r="CK42" s="606"/>
      <c r="CL42" s="606"/>
      <c r="CM42" s="606"/>
      <c r="CN42" s="606"/>
      <c r="CO42" s="606"/>
      <c r="CP42" s="606"/>
      <c r="CQ42" s="607"/>
      <c r="CR42" s="608">
        <v>2376161</v>
      </c>
      <c r="CS42" s="621"/>
      <c r="CT42" s="621"/>
      <c r="CU42" s="621"/>
      <c r="CV42" s="621"/>
      <c r="CW42" s="621"/>
      <c r="CX42" s="621"/>
      <c r="CY42" s="622"/>
      <c r="CZ42" s="611">
        <v>25.5</v>
      </c>
      <c r="DA42" s="623"/>
      <c r="DB42" s="623"/>
      <c r="DC42" s="624"/>
      <c r="DD42" s="614">
        <v>333342</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2">
      <c r="B43" s="196" t="s">
        <v>342</v>
      </c>
      <c r="CD43" s="605" t="s">
        <v>343</v>
      </c>
      <c r="CE43" s="606"/>
      <c r="CF43" s="606"/>
      <c r="CG43" s="606"/>
      <c r="CH43" s="606"/>
      <c r="CI43" s="606"/>
      <c r="CJ43" s="606"/>
      <c r="CK43" s="606"/>
      <c r="CL43" s="606"/>
      <c r="CM43" s="606"/>
      <c r="CN43" s="606"/>
      <c r="CO43" s="606"/>
      <c r="CP43" s="606"/>
      <c r="CQ43" s="607"/>
      <c r="CR43" s="608">
        <v>46304</v>
      </c>
      <c r="CS43" s="621"/>
      <c r="CT43" s="621"/>
      <c r="CU43" s="621"/>
      <c r="CV43" s="621"/>
      <c r="CW43" s="621"/>
      <c r="CX43" s="621"/>
      <c r="CY43" s="622"/>
      <c r="CZ43" s="611">
        <v>0.5</v>
      </c>
      <c r="DA43" s="623"/>
      <c r="DB43" s="623"/>
      <c r="DC43" s="624"/>
      <c r="DD43" s="614">
        <v>46304</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2">
      <c r="B44" s="625" t="s">
        <v>344</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292</v>
      </c>
      <c r="CE44" s="628"/>
      <c r="CF44" s="605" t="s">
        <v>345</v>
      </c>
      <c r="CG44" s="606"/>
      <c r="CH44" s="606"/>
      <c r="CI44" s="606"/>
      <c r="CJ44" s="606"/>
      <c r="CK44" s="606"/>
      <c r="CL44" s="606"/>
      <c r="CM44" s="606"/>
      <c r="CN44" s="606"/>
      <c r="CO44" s="606"/>
      <c r="CP44" s="606"/>
      <c r="CQ44" s="607"/>
      <c r="CR44" s="608">
        <v>2364095</v>
      </c>
      <c r="CS44" s="609"/>
      <c r="CT44" s="609"/>
      <c r="CU44" s="609"/>
      <c r="CV44" s="609"/>
      <c r="CW44" s="609"/>
      <c r="CX44" s="609"/>
      <c r="CY44" s="610"/>
      <c r="CZ44" s="611">
        <v>25.4</v>
      </c>
      <c r="DA44" s="612"/>
      <c r="DB44" s="612"/>
      <c r="DC44" s="613"/>
      <c r="DD44" s="614">
        <v>321276</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2">
      <c r="B45" s="625" t="s">
        <v>346</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347</v>
      </c>
      <c r="CG45" s="606"/>
      <c r="CH45" s="606"/>
      <c r="CI45" s="606"/>
      <c r="CJ45" s="606"/>
      <c r="CK45" s="606"/>
      <c r="CL45" s="606"/>
      <c r="CM45" s="606"/>
      <c r="CN45" s="606"/>
      <c r="CO45" s="606"/>
      <c r="CP45" s="606"/>
      <c r="CQ45" s="607"/>
      <c r="CR45" s="608">
        <v>960959</v>
      </c>
      <c r="CS45" s="621"/>
      <c r="CT45" s="621"/>
      <c r="CU45" s="621"/>
      <c r="CV45" s="621"/>
      <c r="CW45" s="621"/>
      <c r="CX45" s="621"/>
      <c r="CY45" s="622"/>
      <c r="CZ45" s="611">
        <v>10.3</v>
      </c>
      <c r="DA45" s="623"/>
      <c r="DB45" s="623"/>
      <c r="DC45" s="624"/>
      <c r="DD45" s="614">
        <v>48176</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2">
      <c r="B46" s="207"/>
      <c r="CD46" s="629"/>
      <c r="CE46" s="630"/>
      <c r="CF46" s="605" t="s">
        <v>348</v>
      </c>
      <c r="CG46" s="606"/>
      <c r="CH46" s="606"/>
      <c r="CI46" s="606"/>
      <c r="CJ46" s="606"/>
      <c r="CK46" s="606"/>
      <c r="CL46" s="606"/>
      <c r="CM46" s="606"/>
      <c r="CN46" s="606"/>
      <c r="CO46" s="606"/>
      <c r="CP46" s="606"/>
      <c r="CQ46" s="607"/>
      <c r="CR46" s="608">
        <v>1403136</v>
      </c>
      <c r="CS46" s="609"/>
      <c r="CT46" s="609"/>
      <c r="CU46" s="609"/>
      <c r="CV46" s="609"/>
      <c r="CW46" s="609"/>
      <c r="CX46" s="609"/>
      <c r="CY46" s="610"/>
      <c r="CZ46" s="611">
        <v>15.1</v>
      </c>
      <c r="DA46" s="612"/>
      <c r="DB46" s="612"/>
      <c r="DC46" s="613"/>
      <c r="DD46" s="614">
        <v>273100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2">
      <c r="B47" s="207"/>
      <c r="CD47" s="629"/>
      <c r="CE47" s="630"/>
      <c r="CF47" s="605" t="s">
        <v>349</v>
      </c>
      <c r="CG47" s="606"/>
      <c r="CH47" s="606"/>
      <c r="CI47" s="606"/>
      <c r="CJ47" s="606"/>
      <c r="CK47" s="606"/>
      <c r="CL47" s="606"/>
      <c r="CM47" s="606"/>
      <c r="CN47" s="606"/>
      <c r="CO47" s="606"/>
      <c r="CP47" s="606"/>
      <c r="CQ47" s="607"/>
      <c r="CR47" s="608">
        <v>12066</v>
      </c>
      <c r="CS47" s="621"/>
      <c r="CT47" s="621"/>
      <c r="CU47" s="621"/>
      <c r="CV47" s="621"/>
      <c r="CW47" s="621"/>
      <c r="CX47" s="621"/>
      <c r="CY47" s="622"/>
      <c r="CZ47" s="611">
        <v>0.1</v>
      </c>
      <c r="DA47" s="623"/>
      <c r="DB47" s="623"/>
      <c r="DC47" s="624"/>
      <c r="DD47" s="614">
        <v>12066</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ht="10.8" x14ac:dyDescent="0.2">
      <c r="B48" s="207"/>
      <c r="CD48" s="631"/>
      <c r="CE48" s="632"/>
      <c r="CF48" s="605" t="s">
        <v>350</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2">
      <c r="B49" s="207"/>
      <c r="CD49" s="589" t="s">
        <v>351</v>
      </c>
      <c r="CE49" s="590"/>
      <c r="CF49" s="590"/>
      <c r="CG49" s="590"/>
      <c r="CH49" s="590"/>
      <c r="CI49" s="590"/>
      <c r="CJ49" s="590"/>
      <c r="CK49" s="590"/>
      <c r="CL49" s="590"/>
      <c r="CM49" s="590"/>
      <c r="CN49" s="590"/>
      <c r="CO49" s="590"/>
      <c r="CP49" s="590"/>
      <c r="CQ49" s="591"/>
      <c r="CR49" s="592">
        <v>9312675</v>
      </c>
      <c r="CS49" s="593"/>
      <c r="CT49" s="593"/>
      <c r="CU49" s="593"/>
      <c r="CV49" s="593"/>
      <c r="CW49" s="593"/>
      <c r="CX49" s="593"/>
      <c r="CY49" s="594"/>
      <c r="CZ49" s="595">
        <v>100</v>
      </c>
      <c r="DA49" s="596"/>
      <c r="DB49" s="596"/>
      <c r="DC49" s="597"/>
      <c r="DD49" s="598">
        <v>4495239</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2SPtohLBiTKtlrhIdm/yAJyfEgFtIm0SG+4/CYBEI4pF+8rcWbBJvIduL8laGcOQ31sx9jy4T7IZ40slZ17+hQ==" saltValue="jpZ3qMn/l2xfzvIR22x+4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1077" t="s">
        <v>352</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353</v>
      </c>
      <c r="DK2" s="1079"/>
      <c r="DL2" s="1079"/>
      <c r="DM2" s="1079"/>
      <c r="DN2" s="1079"/>
      <c r="DO2" s="1080"/>
      <c r="DP2" s="210"/>
      <c r="DQ2" s="1078" t="s">
        <v>354</v>
      </c>
      <c r="DR2" s="1079"/>
      <c r="DS2" s="1079"/>
      <c r="DT2" s="1079"/>
      <c r="DU2" s="1079"/>
      <c r="DV2" s="1079"/>
      <c r="DW2" s="1079"/>
      <c r="DX2" s="1079"/>
      <c r="DY2" s="1079"/>
      <c r="DZ2" s="1080"/>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1046" t="s">
        <v>355</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356</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6"/>
    </row>
    <row r="5" spans="1:131" s="217" customFormat="1" ht="26.25" customHeight="1" x14ac:dyDescent="0.2">
      <c r="A5" s="982" t="s">
        <v>357</v>
      </c>
      <c r="B5" s="983"/>
      <c r="C5" s="983"/>
      <c r="D5" s="983"/>
      <c r="E5" s="983"/>
      <c r="F5" s="983"/>
      <c r="G5" s="983"/>
      <c r="H5" s="983"/>
      <c r="I5" s="983"/>
      <c r="J5" s="983"/>
      <c r="K5" s="983"/>
      <c r="L5" s="983"/>
      <c r="M5" s="983"/>
      <c r="N5" s="983"/>
      <c r="O5" s="983"/>
      <c r="P5" s="984"/>
      <c r="Q5" s="988" t="s">
        <v>358</v>
      </c>
      <c r="R5" s="989"/>
      <c r="S5" s="989"/>
      <c r="T5" s="989"/>
      <c r="U5" s="990"/>
      <c r="V5" s="988" t="s">
        <v>359</v>
      </c>
      <c r="W5" s="989"/>
      <c r="X5" s="989"/>
      <c r="Y5" s="989"/>
      <c r="Z5" s="990"/>
      <c r="AA5" s="988" t="s">
        <v>360</v>
      </c>
      <c r="AB5" s="989"/>
      <c r="AC5" s="989"/>
      <c r="AD5" s="989"/>
      <c r="AE5" s="989"/>
      <c r="AF5" s="1081" t="s">
        <v>361</v>
      </c>
      <c r="AG5" s="989"/>
      <c r="AH5" s="989"/>
      <c r="AI5" s="989"/>
      <c r="AJ5" s="1002"/>
      <c r="AK5" s="989" t="s">
        <v>362</v>
      </c>
      <c r="AL5" s="989"/>
      <c r="AM5" s="989"/>
      <c r="AN5" s="989"/>
      <c r="AO5" s="990"/>
      <c r="AP5" s="988" t="s">
        <v>363</v>
      </c>
      <c r="AQ5" s="989"/>
      <c r="AR5" s="989"/>
      <c r="AS5" s="989"/>
      <c r="AT5" s="990"/>
      <c r="AU5" s="988" t="s">
        <v>364</v>
      </c>
      <c r="AV5" s="989"/>
      <c r="AW5" s="989"/>
      <c r="AX5" s="989"/>
      <c r="AY5" s="1002"/>
      <c r="AZ5" s="214"/>
      <c r="BA5" s="214"/>
      <c r="BB5" s="214"/>
      <c r="BC5" s="214"/>
      <c r="BD5" s="214"/>
      <c r="BE5" s="215"/>
      <c r="BF5" s="215"/>
      <c r="BG5" s="215"/>
      <c r="BH5" s="215"/>
      <c r="BI5" s="215"/>
      <c r="BJ5" s="215"/>
      <c r="BK5" s="215"/>
      <c r="BL5" s="215"/>
      <c r="BM5" s="215"/>
      <c r="BN5" s="215"/>
      <c r="BO5" s="215"/>
      <c r="BP5" s="215"/>
      <c r="BQ5" s="982" t="s">
        <v>365</v>
      </c>
      <c r="BR5" s="983"/>
      <c r="BS5" s="983"/>
      <c r="BT5" s="983"/>
      <c r="BU5" s="983"/>
      <c r="BV5" s="983"/>
      <c r="BW5" s="983"/>
      <c r="BX5" s="983"/>
      <c r="BY5" s="983"/>
      <c r="BZ5" s="983"/>
      <c r="CA5" s="983"/>
      <c r="CB5" s="983"/>
      <c r="CC5" s="983"/>
      <c r="CD5" s="983"/>
      <c r="CE5" s="983"/>
      <c r="CF5" s="983"/>
      <c r="CG5" s="984"/>
      <c r="CH5" s="988" t="s">
        <v>366</v>
      </c>
      <c r="CI5" s="989"/>
      <c r="CJ5" s="989"/>
      <c r="CK5" s="989"/>
      <c r="CL5" s="990"/>
      <c r="CM5" s="988" t="s">
        <v>367</v>
      </c>
      <c r="CN5" s="989"/>
      <c r="CO5" s="989"/>
      <c r="CP5" s="989"/>
      <c r="CQ5" s="990"/>
      <c r="CR5" s="988" t="s">
        <v>368</v>
      </c>
      <c r="CS5" s="989"/>
      <c r="CT5" s="989"/>
      <c r="CU5" s="989"/>
      <c r="CV5" s="990"/>
      <c r="CW5" s="988" t="s">
        <v>369</v>
      </c>
      <c r="CX5" s="989"/>
      <c r="CY5" s="989"/>
      <c r="CZ5" s="989"/>
      <c r="DA5" s="990"/>
      <c r="DB5" s="988" t="s">
        <v>370</v>
      </c>
      <c r="DC5" s="989"/>
      <c r="DD5" s="989"/>
      <c r="DE5" s="989"/>
      <c r="DF5" s="990"/>
      <c r="DG5" s="1071" t="s">
        <v>371</v>
      </c>
      <c r="DH5" s="1072"/>
      <c r="DI5" s="1072"/>
      <c r="DJ5" s="1072"/>
      <c r="DK5" s="1073"/>
      <c r="DL5" s="1071" t="s">
        <v>372</v>
      </c>
      <c r="DM5" s="1072"/>
      <c r="DN5" s="1072"/>
      <c r="DO5" s="1072"/>
      <c r="DP5" s="1073"/>
      <c r="DQ5" s="988" t="s">
        <v>373</v>
      </c>
      <c r="DR5" s="989"/>
      <c r="DS5" s="989"/>
      <c r="DT5" s="989"/>
      <c r="DU5" s="990"/>
      <c r="DV5" s="988" t="s">
        <v>364</v>
      </c>
      <c r="DW5" s="989"/>
      <c r="DX5" s="989"/>
      <c r="DY5" s="989"/>
      <c r="DZ5" s="1002"/>
      <c r="EA5" s="216"/>
    </row>
    <row r="6" spans="1:131" s="217" customFormat="1" ht="26.25" customHeight="1" thickBot="1" x14ac:dyDescent="0.25">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6"/>
    </row>
    <row r="7" spans="1:131" s="217" customFormat="1" ht="26.25" customHeight="1" thickTop="1" x14ac:dyDescent="0.2">
      <c r="A7" s="218">
        <v>1</v>
      </c>
      <c r="B7" s="1034" t="s">
        <v>374</v>
      </c>
      <c r="C7" s="1035"/>
      <c r="D7" s="1035"/>
      <c r="E7" s="1035"/>
      <c r="F7" s="1035"/>
      <c r="G7" s="1035"/>
      <c r="H7" s="1035"/>
      <c r="I7" s="1035"/>
      <c r="J7" s="1035"/>
      <c r="K7" s="1035"/>
      <c r="L7" s="1035"/>
      <c r="M7" s="1035"/>
      <c r="N7" s="1035"/>
      <c r="O7" s="1035"/>
      <c r="P7" s="1036"/>
      <c r="Q7" s="1089">
        <v>9569</v>
      </c>
      <c r="R7" s="1090"/>
      <c r="S7" s="1090"/>
      <c r="T7" s="1090"/>
      <c r="U7" s="1090"/>
      <c r="V7" s="1090">
        <v>9312</v>
      </c>
      <c r="W7" s="1090"/>
      <c r="X7" s="1090"/>
      <c r="Y7" s="1090"/>
      <c r="Z7" s="1090"/>
      <c r="AA7" s="1090">
        <v>257</v>
      </c>
      <c r="AB7" s="1090"/>
      <c r="AC7" s="1090"/>
      <c r="AD7" s="1090"/>
      <c r="AE7" s="1091"/>
      <c r="AF7" s="1092">
        <v>189</v>
      </c>
      <c r="AG7" s="1093"/>
      <c r="AH7" s="1093"/>
      <c r="AI7" s="1093"/>
      <c r="AJ7" s="1094"/>
      <c r="AK7" s="1095">
        <v>263</v>
      </c>
      <c r="AL7" s="1096"/>
      <c r="AM7" s="1096"/>
      <c r="AN7" s="1096"/>
      <c r="AO7" s="1096"/>
      <c r="AP7" s="1096">
        <v>5994</v>
      </c>
      <c r="AQ7" s="1096"/>
      <c r="AR7" s="1096"/>
      <c r="AS7" s="1096"/>
      <c r="AT7" s="1096"/>
      <c r="AU7" s="1097"/>
      <c r="AV7" s="1097"/>
      <c r="AW7" s="1097"/>
      <c r="AX7" s="1097"/>
      <c r="AY7" s="1098"/>
      <c r="AZ7" s="214"/>
      <c r="BA7" s="214"/>
      <c r="BB7" s="214"/>
      <c r="BC7" s="214"/>
      <c r="BD7" s="214"/>
      <c r="BE7" s="215"/>
      <c r="BF7" s="215"/>
      <c r="BG7" s="215"/>
      <c r="BH7" s="215"/>
      <c r="BI7" s="215"/>
      <c r="BJ7" s="215"/>
      <c r="BK7" s="215"/>
      <c r="BL7" s="215"/>
      <c r="BM7" s="215"/>
      <c r="BN7" s="215"/>
      <c r="BO7" s="215"/>
      <c r="BP7" s="215"/>
      <c r="BQ7" s="218">
        <v>1</v>
      </c>
      <c r="BR7" s="219"/>
      <c r="BS7" s="1086"/>
      <c r="BT7" s="1087"/>
      <c r="BU7" s="1087"/>
      <c r="BV7" s="1087"/>
      <c r="BW7" s="1087"/>
      <c r="BX7" s="1087"/>
      <c r="BY7" s="1087"/>
      <c r="BZ7" s="1087"/>
      <c r="CA7" s="1087"/>
      <c r="CB7" s="1087"/>
      <c r="CC7" s="1087"/>
      <c r="CD7" s="1087"/>
      <c r="CE7" s="1087"/>
      <c r="CF7" s="1087"/>
      <c r="CG7" s="1099"/>
      <c r="CH7" s="1083"/>
      <c r="CI7" s="1084"/>
      <c r="CJ7" s="1084"/>
      <c r="CK7" s="1084"/>
      <c r="CL7" s="1085"/>
      <c r="CM7" s="1083"/>
      <c r="CN7" s="1084"/>
      <c r="CO7" s="1084"/>
      <c r="CP7" s="1084"/>
      <c r="CQ7" s="1085"/>
      <c r="CR7" s="1083"/>
      <c r="CS7" s="1084"/>
      <c r="CT7" s="1084"/>
      <c r="CU7" s="1084"/>
      <c r="CV7" s="1085"/>
      <c r="CW7" s="1083"/>
      <c r="CX7" s="1084"/>
      <c r="CY7" s="1084"/>
      <c r="CZ7" s="1084"/>
      <c r="DA7" s="1085"/>
      <c r="DB7" s="1083"/>
      <c r="DC7" s="1084"/>
      <c r="DD7" s="1084"/>
      <c r="DE7" s="1084"/>
      <c r="DF7" s="1085"/>
      <c r="DG7" s="1083"/>
      <c r="DH7" s="1084"/>
      <c r="DI7" s="1084"/>
      <c r="DJ7" s="1084"/>
      <c r="DK7" s="1085"/>
      <c r="DL7" s="1083"/>
      <c r="DM7" s="1084"/>
      <c r="DN7" s="1084"/>
      <c r="DO7" s="1084"/>
      <c r="DP7" s="1085"/>
      <c r="DQ7" s="1083"/>
      <c r="DR7" s="1084"/>
      <c r="DS7" s="1084"/>
      <c r="DT7" s="1084"/>
      <c r="DU7" s="1085"/>
      <c r="DV7" s="1086"/>
      <c r="DW7" s="1087"/>
      <c r="DX7" s="1087"/>
      <c r="DY7" s="1087"/>
      <c r="DZ7" s="1088"/>
      <c r="EA7" s="216"/>
    </row>
    <row r="8" spans="1:131" s="217" customFormat="1" ht="26.25" customHeight="1" x14ac:dyDescent="0.2">
      <c r="A8" s="220">
        <v>2</v>
      </c>
      <c r="B8" s="1017"/>
      <c r="C8" s="1018"/>
      <c r="D8" s="1018"/>
      <c r="E8" s="1018"/>
      <c r="F8" s="1018"/>
      <c r="G8" s="1018"/>
      <c r="H8" s="1018"/>
      <c r="I8" s="1018"/>
      <c r="J8" s="1018"/>
      <c r="K8" s="1018"/>
      <c r="L8" s="1018"/>
      <c r="M8" s="1018"/>
      <c r="N8" s="1018"/>
      <c r="O8" s="1018"/>
      <c r="P8" s="1019"/>
      <c r="Q8" s="1025"/>
      <c r="R8" s="1026"/>
      <c r="S8" s="1026"/>
      <c r="T8" s="1026"/>
      <c r="U8" s="1026"/>
      <c r="V8" s="1026"/>
      <c r="W8" s="1026"/>
      <c r="X8" s="1026"/>
      <c r="Y8" s="1026"/>
      <c r="Z8" s="1026"/>
      <c r="AA8" s="1026"/>
      <c r="AB8" s="1026"/>
      <c r="AC8" s="1026"/>
      <c r="AD8" s="1026"/>
      <c r="AE8" s="1027"/>
      <c r="AF8" s="1022"/>
      <c r="AG8" s="1023"/>
      <c r="AH8" s="1023"/>
      <c r="AI8" s="1023"/>
      <c r="AJ8" s="1024"/>
      <c r="AK8" s="1067"/>
      <c r="AL8" s="1068"/>
      <c r="AM8" s="1068"/>
      <c r="AN8" s="1068"/>
      <c r="AO8" s="1068"/>
      <c r="AP8" s="1068"/>
      <c r="AQ8" s="1068"/>
      <c r="AR8" s="1068"/>
      <c r="AS8" s="1068"/>
      <c r="AT8" s="1068"/>
      <c r="AU8" s="1069"/>
      <c r="AV8" s="1069"/>
      <c r="AW8" s="1069"/>
      <c r="AX8" s="1069"/>
      <c r="AY8" s="1070"/>
      <c r="AZ8" s="214"/>
      <c r="BA8" s="214"/>
      <c r="BB8" s="214"/>
      <c r="BC8" s="214"/>
      <c r="BD8" s="214"/>
      <c r="BE8" s="215"/>
      <c r="BF8" s="215"/>
      <c r="BG8" s="215"/>
      <c r="BH8" s="215"/>
      <c r="BI8" s="215"/>
      <c r="BJ8" s="215"/>
      <c r="BK8" s="215"/>
      <c r="BL8" s="215"/>
      <c r="BM8" s="215"/>
      <c r="BN8" s="215"/>
      <c r="BO8" s="215"/>
      <c r="BP8" s="215"/>
      <c r="BQ8" s="220">
        <v>2</v>
      </c>
      <c r="BR8" s="221"/>
      <c r="BS8" s="979"/>
      <c r="BT8" s="980"/>
      <c r="BU8" s="980"/>
      <c r="BV8" s="980"/>
      <c r="BW8" s="980"/>
      <c r="BX8" s="980"/>
      <c r="BY8" s="980"/>
      <c r="BZ8" s="980"/>
      <c r="CA8" s="980"/>
      <c r="CB8" s="980"/>
      <c r="CC8" s="980"/>
      <c r="CD8" s="980"/>
      <c r="CE8" s="980"/>
      <c r="CF8" s="980"/>
      <c r="CG8" s="1001"/>
      <c r="CH8" s="976"/>
      <c r="CI8" s="977"/>
      <c r="CJ8" s="977"/>
      <c r="CK8" s="977"/>
      <c r="CL8" s="978"/>
      <c r="CM8" s="976"/>
      <c r="CN8" s="977"/>
      <c r="CO8" s="977"/>
      <c r="CP8" s="977"/>
      <c r="CQ8" s="978"/>
      <c r="CR8" s="976"/>
      <c r="CS8" s="977"/>
      <c r="CT8" s="977"/>
      <c r="CU8" s="977"/>
      <c r="CV8" s="978"/>
      <c r="CW8" s="976"/>
      <c r="CX8" s="977"/>
      <c r="CY8" s="977"/>
      <c r="CZ8" s="977"/>
      <c r="DA8" s="978"/>
      <c r="DB8" s="976"/>
      <c r="DC8" s="977"/>
      <c r="DD8" s="977"/>
      <c r="DE8" s="977"/>
      <c r="DF8" s="978"/>
      <c r="DG8" s="976"/>
      <c r="DH8" s="977"/>
      <c r="DI8" s="977"/>
      <c r="DJ8" s="977"/>
      <c r="DK8" s="978"/>
      <c r="DL8" s="976"/>
      <c r="DM8" s="977"/>
      <c r="DN8" s="977"/>
      <c r="DO8" s="977"/>
      <c r="DP8" s="978"/>
      <c r="DQ8" s="976"/>
      <c r="DR8" s="977"/>
      <c r="DS8" s="977"/>
      <c r="DT8" s="977"/>
      <c r="DU8" s="978"/>
      <c r="DV8" s="979"/>
      <c r="DW8" s="980"/>
      <c r="DX8" s="980"/>
      <c r="DY8" s="980"/>
      <c r="DZ8" s="981"/>
      <c r="EA8" s="216"/>
    </row>
    <row r="9" spans="1:131" s="217" customFormat="1" ht="26.25" customHeight="1" x14ac:dyDescent="0.2">
      <c r="A9" s="220">
        <v>3</v>
      </c>
      <c r="B9" s="1017"/>
      <c r="C9" s="1018"/>
      <c r="D9" s="1018"/>
      <c r="E9" s="1018"/>
      <c r="F9" s="1018"/>
      <c r="G9" s="1018"/>
      <c r="H9" s="1018"/>
      <c r="I9" s="1018"/>
      <c r="J9" s="1018"/>
      <c r="K9" s="1018"/>
      <c r="L9" s="1018"/>
      <c r="M9" s="1018"/>
      <c r="N9" s="1018"/>
      <c r="O9" s="1018"/>
      <c r="P9" s="1019"/>
      <c r="Q9" s="1025"/>
      <c r="R9" s="1026"/>
      <c r="S9" s="1026"/>
      <c r="T9" s="1026"/>
      <c r="U9" s="1026"/>
      <c r="V9" s="1026"/>
      <c r="W9" s="1026"/>
      <c r="X9" s="1026"/>
      <c r="Y9" s="1026"/>
      <c r="Z9" s="1026"/>
      <c r="AA9" s="1026"/>
      <c r="AB9" s="1026"/>
      <c r="AC9" s="1026"/>
      <c r="AD9" s="1026"/>
      <c r="AE9" s="1027"/>
      <c r="AF9" s="1022"/>
      <c r="AG9" s="1023"/>
      <c r="AH9" s="1023"/>
      <c r="AI9" s="1023"/>
      <c r="AJ9" s="1024"/>
      <c r="AK9" s="1067"/>
      <c r="AL9" s="1068"/>
      <c r="AM9" s="1068"/>
      <c r="AN9" s="1068"/>
      <c r="AO9" s="1068"/>
      <c r="AP9" s="1068"/>
      <c r="AQ9" s="1068"/>
      <c r="AR9" s="1068"/>
      <c r="AS9" s="1068"/>
      <c r="AT9" s="1068"/>
      <c r="AU9" s="1069"/>
      <c r="AV9" s="1069"/>
      <c r="AW9" s="1069"/>
      <c r="AX9" s="1069"/>
      <c r="AY9" s="1070"/>
      <c r="AZ9" s="214"/>
      <c r="BA9" s="214"/>
      <c r="BB9" s="214"/>
      <c r="BC9" s="214"/>
      <c r="BD9" s="214"/>
      <c r="BE9" s="215"/>
      <c r="BF9" s="215"/>
      <c r="BG9" s="215"/>
      <c r="BH9" s="215"/>
      <c r="BI9" s="215"/>
      <c r="BJ9" s="215"/>
      <c r="BK9" s="215"/>
      <c r="BL9" s="215"/>
      <c r="BM9" s="215"/>
      <c r="BN9" s="215"/>
      <c r="BO9" s="215"/>
      <c r="BP9" s="215"/>
      <c r="BQ9" s="220">
        <v>3</v>
      </c>
      <c r="BR9" s="221"/>
      <c r="BS9" s="979"/>
      <c r="BT9" s="980"/>
      <c r="BU9" s="980"/>
      <c r="BV9" s="980"/>
      <c r="BW9" s="980"/>
      <c r="BX9" s="980"/>
      <c r="BY9" s="980"/>
      <c r="BZ9" s="980"/>
      <c r="CA9" s="980"/>
      <c r="CB9" s="980"/>
      <c r="CC9" s="980"/>
      <c r="CD9" s="980"/>
      <c r="CE9" s="980"/>
      <c r="CF9" s="980"/>
      <c r="CG9" s="1001"/>
      <c r="CH9" s="976"/>
      <c r="CI9" s="977"/>
      <c r="CJ9" s="977"/>
      <c r="CK9" s="977"/>
      <c r="CL9" s="978"/>
      <c r="CM9" s="976"/>
      <c r="CN9" s="977"/>
      <c r="CO9" s="977"/>
      <c r="CP9" s="977"/>
      <c r="CQ9" s="978"/>
      <c r="CR9" s="976"/>
      <c r="CS9" s="977"/>
      <c r="CT9" s="977"/>
      <c r="CU9" s="977"/>
      <c r="CV9" s="978"/>
      <c r="CW9" s="976"/>
      <c r="CX9" s="977"/>
      <c r="CY9" s="977"/>
      <c r="CZ9" s="977"/>
      <c r="DA9" s="978"/>
      <c r="DB9" s="976"/>
      <c r="DC9" s="977"/>
      <c r="DD9" s="977"/>
      <c r="DE9" s="977"/>
      <c r="DF9" s="978"/>
      <c r="DG9" s="976"/>
      <c r="DH9" s="977"/>
      <c r="DI9" s="977"/>
      <c r="DJ9" s="977"/>
      <c r="DK9" s="978"/>
      <c r="DL9" s="976"/>
      <c r="DM9" s="977"/>
      <c r="DN9" s="977"/>
      <c r="DO9" s="977"/>
      <c r="DP9" s="978"/>
      <c r="DQ9" s="976"/>
      <c r="DR9" s="977"/>
      <c r="DS9" s="977"/>
      <c r="DT9" s="977"/>
      <c r="DU9" s="978"/>
      <c r="DV9" s="979"/>
      <c r="DW9" s="980"/>
      <c r="DX9" s="980"/>
      <c r="DY9" s="980"/>
      <c r="DZ9" s="981"/>
      <c r="EA9" s="216"/>
    </row>
    <row r="10" spans="1:131" s="217" customFormat="1" ht="26.25" customHeight="1" x14ac:dyDescent="0.2">
      <c r="A10" s="220">
        <v>4</v>
      </c>
      <c r="B10" s="1017"/>
      <c r="C10" s="1018"/>
      <c r="D10" s="1018"/>
      <c r="E10" s="1018"/>
      <c r="F10" s="1018"/>
      <c r="G10" s="1018"/>
      <c r="H10" s="1018"/>
      <c r="I10" s="1018"/>
      <c r="J10" s="1018"/>
      <c r="K10" s="1018"/>
      <c r="L10" s="1018"/>
      <c r="M10" s="1018"/>
      <c r="N10" s="1018"/>
      <c r="O10" s="1018"/>
      <c r="P10" s="1019"/>
      <c r="Q10" s="1025"/>
      <c r="R10" s="1026"/>
      <c r="S10" s="1026"/>
      <c r="T10" s="1026"/>
      <c r="U10" s="1026"/>
      <c r="V10" s="1026"/>
      <c r="W10" s="1026"/>
      <c r="X10" s="1026"/>
      <c r="Y10" s="1026"/>
      <c r="Z10" s="1026"/>
      <c r="AA10" s="1026"/>
      <c r="AB10" s="1026"/>
      <c r="AC10" s="1026"/>
      <c r="AD10" s="1026"/>
      <c r="AE10" s="1027"/>
      <c r="AF10" s="1022"/>
      <c r="AG10" s="1023"/>
      <c r="AH10" s="1023"/>
      <c r="AI10" s="1023"/>
      <c r="AJ10" s="1024"/>
      <c r="AK10" s="1067"/>
      <c r="AL10" s="1068"/>
      <c r="AM10" s="1068"/>
      <c r="AN10" s="1068"/>
      <c r="AO10" s="1068"/>
      <c r="AP10" s="1068"/>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0">
        <v>4</v>
      </c>
      <c r="BR10" s="221"/>
      <c r="BS10" s="979"/>
      <c r="BT10" s="980"/>
      <c r="BU10" s="980"/>
      <c r="BV10" s="980"/>
      <c r="BW10" s="980"/>
      <c r="BX10" s="980"/>
      <c r="BY10" s="980"/>
      <c r="BZ10" s="980"/>
      <c r="CA10" s="980"/>
      <c r="CB10" s="980"/>
      <c r="CC10" s="980"/>
      <c r="CD10" s="980"/>
      <c r="CE10" s="980"/>
      <c r="CF10" s="980"/>
      <c r="CG10" s="1001"/>
      <c r="CH10" s="976"/>
      <c r="CI10" s="977"/>
      <c r="CJ10" s="977"/>
      <c r="CK10" s="977"/>
      <c r="CL10" s="978"/>
      <c r="CM10" s="976"/>
      <c r="CN10" s="977"/>
      <c r="CO10" s="977"/>
      <c r="CP10" s="977"/>
      <c r="CQ10" s="978"/>
      <c r="CR10" s="976"/>
      <c r="CS10" s="977"/>
      <c r="CT10" s="977"/>
      <c r="CU10" s="977"/>
      <c r="CV10" s="978"/>
      <c r="CW10" s="976"/>
      <c r="CX10" s="977"/>
      <c r="CY10" s="977"/>
      <c r="CZ10" s="977"/>
      <c r="DA10" s="978"/>
      <c r="DB10" s="976"/>
      <c r="DC10" s="977"/>
      <c r="DD10" s="977"/>
      <c r="DE10" s="977"/>
      <c r="DF10" s="978"/>
      <c r="DG10" s="976"/>
      <c r="DH10" s="977"/>
      <c r="DI10" s="977"/>
      <c r="DJ10" s="977"/>
      <c r="DK10" s="978"/>
      <c r="DL10" s="976"/>
      <c r="DM10" s="977"/>
      <c r="DN10" s="977"/>
      <c r="DO10" s="977"/>
      <c r="DP10" s="978"/>
      <c r="DQ10" s="976"/>
      <c r="DR10" s="977"/>
      <c r="DS10" s="977"/>
      <c r="DT10" s="977"/>
      <c r="DU10" s="978"/>
      <c r="DV10" s="979"/>
      <c r="DW10" s="980"/>
      <c r="DX10" s="980"/>
      <c r="DY10" s="980"/>
      <c r="DZ10" s="981"/>
      <c r="EA10" s="216"/>
    </row>
    <row r="11" spans="1:131" s="217" customFormat="1" ht="26.25" customHeight="1" x14ac:dyDescent="0.2">
      <c r="A11" s="220">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0">
        <v>5</v>
      </c>
      <c r="BR11" s="221"/>
      <c r="BS11" s="979"/>
      <c r="BT11" s="980"/>
      <c r="BU11" s="980"/>
      <c r="BV11" s="980"/>
      <c r="BW11" s="980"/>
      <c r="BX11" s="980"/>
      <c r="BY11" s="980"/>
      <c r="BZ11" s="980"/>
      <c r="CA11" s="980"/>
      <c r="CB11" s="980"/>
      <c r="CC11" s="980"/>
      <c r="CD11" s="980"/>
      <c r="CE11" s="980"/>
      <c r="CF11" s="980"/>
      <c r="CG11" s="1001"/>
      <c r="CH11" s="976"/>
      <c r="CI11" s="977"/>
      <c r="CJ11" s="977"/>
      <c r="CK11" s="977"/>
      <c r="CL11" s="978"/>
      <c r="CM11" s="976"/>
      <c r="CN11" s="977"/>
      <c r="CO11" s="977"/>
      <c r="CP11" s="977"/>
      <c r="CQ11" s="978"/>
      <c r="CR11" s="976"/>
      <c r="CS11" s="977"/>
      <c r="CT11" s="977"/>
      <c r="CU11" s="977"/>
      <c r="CV11" s="978"/>
      <c r="CW11" s="976"/>
      <c r="CX11" s="977"/>
      <c r="CY11" s="977"/>
      <c r="CZ11" s="977"/>
      <c r="DA11" s="978"/>
      <c r="DB11" s="976"/>
      <c r="DC11" s="977"/>
      <c r="DD11" s="977"/>
      <c r="DE11" s="977"/>
      <c r="DF11" s="978"/>
      <c r="DG11" s="976"/>
      <c r="DH11" s="977"/>
      <c r="DI11" s="977"/>
      <c r="DJ11" s="977"/>
      <c r="DK11" s="978"/>
      <c r="DL11" s="976"/>
      <c r="DM11" s="977"/>
      <c r="DN11" s="977"/>
      <c r="DO11" s="977"/>
      <c r="DP11" s="978"/>
      <c r="DQ11" s="976"/>
      <c r="DR11" s="977"/>
      <c r="DS11" s="977"/>
      <c r="DT11" s="977"/>
      <c r="DU11" s="978"/>
      <c r="DV11" s="979"/>
      <c r="DW11" s="980"/>
      <c r="DX11" s="980"/>
      <c r="DY11" s="980"/>
      <c r="DZ11" s="981"/>
      <c r="EA11" s="216"/>
    </row>
    <row r="12" spans="1:131" s="217" customFormat="1" ht="26.25" customHeight="1" x14ac:dyDescent="0.2">
      <c r="A12" s="220">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0">
        <v>6</v>
      </c>
      <c r="BR12" s="221"/>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6"/>
    </row>
    <row r="13" spans="1:131" s="217" customFormat="1" ht="26.25" customHeight="1" x14ac:dyDescent="0.2">
      <c r="A13" s="220">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0">
        <v>7</v>
      </c>
      <c r="BR13" s="221"/>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6"/>
    </row>
    <row r="14" spans="1:131" s="217" customFormat="1" ht="26.25" customHeight="1" x14ac:dyDescent="0.2">
      <c r="A14" s="220">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0">
        <v>8</v>
      </c>
      <c r="BR14" s="221"/>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6"/>
    </row>
    <row r="15" spans="1:131" s="217" customFormat="1" ht="26.25" customHeight="1" x14ac:dyDescent="0.2">
      <c r="A15" s="220">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0">
        <v>9</v>
      </c>
      <c r="BR15" s="221"/>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6"/>
    </row>
    <row r="16" spans="1:131" s="217" customFormat="1" ht="26.25" customHeight="1" x14ac:dyDescent="0.2">
      <c r="A16" s="220">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0">
        <v>10</v>
      </c>
      <c r="BR16" s="221"/>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6"/>
    </row>
    <row r="17" spans="1:131" s="217" customFormat="1" ht="26.25" customHeight="1" x14ac:dyDescent="0.2">
      <c r="A17" s="220">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0">
        <v>11</v>
      </c>
      <c r="BR17" s="221"/>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6"/>
    </row>
    <row r="18" spans="1:131" s="217" customFormat="1" ht="26.25" customHeight="1" x14ac:dyDescent="0.2">
      <c r="A18" s="220">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0">
        <v>12</v>
      </c>
      <c r="BR18" s="221"/>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6"/>
    </row>
    <row r="19" spans="1:131" s="217" customFormat="1" ht="26.25" customHeight="1" x14ac:dyDescent="0.2">
      <c r="A19" s="220">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0">
        <v>13</v>
      </c>
      <c r="BR19" s="221"/>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6"/>
    </row>
    <row r="20" spans="1:131" s="217" customFormat="1" ht="26.25" customHeight="1" x14ac:dyDescent="0.2">
      <c r="A20" s="220">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0">
        <v>14</v>
      </c>
      <c r="BR20" s="221"/>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6"/>
    </row>
    <row r="21" spans="1:131" s="217" customFormat="1" ht="26.25" customHeight="1" thickBot="1" x14ac:dyDescent="0.25">
      <c r="A21" s="220">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0">
        <v>15</v>
      </c>
      <c r="BR21" s="221"/>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6"/>
    </row>
    <row r="22" spans="1:131" s="217" customFormat="1" ht="26.25" customHeight="1" x14ac:dyDescent="0.2">
      <c r="A22" s="220">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375</v>
      </c>
      <c r="BA22" s="1015"/>
      <c r="BB22" s="1015"/>
      <c r="BC22" s="1015"/>
      <c r="BD22" s="1016"/>
      <c r="BE22" s="215"/>
      <c r="BF22" s="215"/>
      <c r="BG22" s="215"/>
      <c r="BH22" s="215"/>
      <c r="BI22" s="215"/>
      <c r="BJ22" s="215"/>
      <c r="BK22" s="215"/>
      <c r="BL22" s="215"/>
      <c r="BM22" s="215"/>
      <c r="BN22" s="215"/>
      <c r="BO22" s="215"/>
      <c r="BP22" s="215"/>
      <c r="BQ22" s="220">
        <v>16</v>
      </c>
      <c r="BR22" s="221"/>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6"/>
    </row>
    <row r="23" spans="1:131" s="217" customFormat="1" ht="26.25" customHeight="1" thickBot="1" x14ac:dyDescent="0.25">
      <c r="A23" s="222" t="s">
        <v>376</v>
      </c>
      <c r="B23" s="924" t="s">
        <v>377</v>
      </c>
      <c r="C23" s="925"/>
      <c r="D23" s="925"/>
      <c r="E23" s="925"/>
      <c r="F23" s="925"/>
      <c r="G23" s="925"/>
      <c r="H23" s="925"/>
      <c r="I23" s="925"/>
      <c r="J23" s="925"/>
      <c r="K23" s="925"/>
      <c r="L23" s="925"/>
      <c r="M23" s="925"/>
      <c r="N23" s="925"/>
      <c r="O23" s="925"/>
      <c r="P23" s="935"/>
      <c r="Q23" s="1054">
        <v>9569</v>
      </c>
      <c r="R23" s="1048"/>
      <c r="S23" s="1048"/>
      <c r="T23" s="1048"/>
      <c r="U23" s="1048"/>
      <c r="V23" s="1048">
        <v>9312</v>
      </c>
      <c r="W23" s="1048"/>
      <c r="X23" s="1048"/>
      <c r="Y23" s="1048"/>
      <c r="Z23" s="1048"/>
      <c r="AA23" s="1048">
        <v>257</v>
      </c>
      <c r="AB23" s="1048"/>
      <c r="AC23" s="1048"/>
      <c r="AD23" s="1048"/>
      <c r="AE23" s="1055"/>
      <c r="AF23" s="1056">
        <v>189</v>
      </c>
      <c r="AG23" s="1048"/>
      <c r="AH23" s="1048"/>
      <c r="AI23" s="1048"/>
      <c r="AJ23" s="1057"/>
      <c r="AK23" s="1058"/>
      <c r="AL23" s="1059"/>
      <c r="AM23" s="1059"/>
      <c r="AN23" s="1059"/>
      <c r="AO23" s="1059"/>
      <c r="AP23" s="1048">
        <v>5994</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0">
        <v>17</v>
      </c>
      <c r="BR23" s="221"/>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6"/>
    </row>
    <row r="24" spans="1:131" s="217" customFormat="1" ht="26.25" customHeight="1" x14ac:dyDescent="0.2">
      <c r="A24" s="1047" t="s">
        <v>378</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0">
        <v>18</v>
      </c>
      <c r="BR24" s="221"/>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6"/>
    </row>
    <row r="25" spans="1:131" ht="26.25" customHeight="1" thickBot="1" x14ac:dyDescent="0.25">
      <c r="A25" s="1046" t="s">
        <v>379</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3"/>
      <c r="BP25" s="223"/>
      <c r="BQ25" s="220">
        <v>19</v>
      </c>
      <c r="BR25" s="221"/>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2">
      <c r="A26" s="982" t="s">
        <v>357</v>
      </c>
      <c r="B26" s="983"/>
      <c r="C26" s="983"/>
      <c r="D26" s="983"/>
      <c r="E26" s="983"/>
      <c r="F26" s="983"/>
      <c r="G26" s="983"/>
      <c r="H26" s="983"/>
      <c r="I26" s="983"/>
      <c r="J26" s="983"/>
      <c r="K26" s="983"/>
      <c r="L26" s="983"/>
      <c r="M26" s="983"/>
      <c r="N26" s="983"/>
      <c r="O26" s="983"/>
      <c r="P26" s="984"/>
      <c r="Q26" s="988" t="s">
        <v>380</v>
      </c>
      <c r="R26" s="989"/>
      <c r="S26" s="989"/>
      <c r="T26" s="989"/>
      <c r="U26" s="990"/>
      <c r="V26" s="988" t="s">
        <v>381</v>
      </c>
      <c r="W26" s="989"/>
      <c r="X26" s="989"/>
      <c r="Y26" s="989"/>
      <c r="Z26" s="990"/>
      <c r="AA26" s="988" t="s">
        <v>382</v>
      </c>
      <c r="AB26" s="989"/>
      <c r="AC26" s="989"/>
      <c r="AD26" s="989"/>
      <c r="AE26" s="989"/>
      <c r="AF26" s="1042" t="s">
        <v>383</v>
      </c>
      <c r="AG26" s="995"/>
      <c r="AH26" s="995"/>
      <c r="AI26" s="995"/>
      <c r="AJ26" s="1043"/>
      <c r="AK26" s="989" t="s">
        <v>384</v>
      </c>
      <c r="AL26" s="989"/>
      <c r="AM26" s="989"/>
      <c r="AN26" s="989"/>
      <c r="AO26" s="990"/>
      <c r="AP26" s="988" t="s">
        <v>385</v>
      </c>
      <c r="AQ26" s="989"/>
      <c r="AR26" s="989"/>
      <c r="AS26" s="989"/>
      <c r="AT26" s="990"/>
      <c r="AU26" s="988" t="s">
        <v>386</v>
      </c>
      <c r="AV26" s="989"/>
      <c r="AW26" s="989"/>
      <c r="AX26" s="989"/>
      <c r="AY26" s="990"/>
      <c r="AZ26" s="988" t="s">
        <v>387</v>
      </c>
      <c r="BA26" s="989"/>
      <c r="BB26" s="989"/>
      <c r="BC26" s="989"/>
      <c r="BD26" s="990"/>
      <c r="BE26" s="988" t="s">
        <v>364</v>
      </c>
      <c r="BF26" s="989"/>
      <c r="BG26" s="989"/>
      <c r="BH26" s="989"/>
      <c r="BI26" s="1002"/>
      <c r="BJ26" s="214"/>
      <c r="BK26" s="214"/>
      <c r="BL26" s="214"/>
      <c r="BM26" s="214"/>
      <c r="BN26" s="214"/>
      <c r="BO26" s="223"/>
      <c r="BP26" s="223"/>
      <c r="BQ26" s="220">
        <v>20</v>
      </c>
      <c r="BR26" s="221"/>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5">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3"/>
      <c r="BP27" s="223"/>
      <c r="BQ27" s="220">
        <v>21</v>
      </c>
      <c r="BR27" s="221"/>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2">
      <c r="A28" s="224">
        <v>1</v>
      </c>
      <c r="B28" s="1034" t="s">
        <v>388</v>
      </c>
      <c r="C28" s="1035"/>
      <c r="D28" s="1035"/>
      <c r="E28" s="1035"/>
      <c r="F28" s="1035"/>
      <c r="G28" s="1035"/>
      <c r="H28" s="1035"/>
      <c r="I28" s="1035"/>
      <c r="J28" s="1035"/>
      <c r="K28" s="1035"/>
      <c r="L28" s="1035"/>
      <c r="M28" s="1035"/>
      <c r="N28" s="1035"/>
      <c r="O28" s="1035"/>
      <c r="P28" s="1036"/>
      <c r="Q28" s="1037">
        <v>1092</v>
      </c>
      <c r="R28" s="1038"/>
      <c r="S28" s="1038"/>
      <c r="T28" s="1038"/>
      <c r="U28" s="1038"/>
      <c r="V28" s="1038">
        <v>1067</v>
      </c>
      <c r="W28" s="1038"/>
      <c r="X28" s="1038"/>
      <c r="Y28" s="1038"/>
      <c r="Z28" s="1038"/>
      <c r="AA28" s="1038">
        <v>25</v>
      </c>
      <c r="AB28" s="1038"/>
      <c r="AC28" s="1038"/>
      <c r="AD28" s="1038"/>
      <c r="AE28" s="1039"/>
      <c r="AF28" s="1040">
        <v>25</v>
      </c>
      <c r="AG28" s="1038"/>
      <c r="AH28" s="1038"/>
      <c r="AI28" s="1038"/>
      <c r="AJ28" s="1041"/>
      <c r="AK28" s="1029">
        <v>107</v>
      </c>
      <c r="AL28" s="1030"/>
      <c r="AM28" s="1030"/>
      <c r="AN28" s="1030"/>
      <c r="AO28" s="1030"/>
      <c r="AP28" s="1030" t="s">
        <v>562</v>
      </c>
      <c r="AQ28" s="1030"/>
      <c r="AR28" s="1030"/>
      <c r="AS28" s="1030"/>
      <c r="AT28" s="1030"/>
      <c r="AU28" s="1030" t="s">
        <v>562</v>
      </c>
      <c r="AV28" s="1030"/>
      <c r="AW28" s="1030"/>
      <c r="AX28" s="1030"/>
      <c r="AY28" s="1030"/>
      <c r="AZ28" s="1031" t="s">
        <v>562</v>
      </c>
      <c r="BA28" s="1031"/>
      <c r="BB28" s="1031"/>
      <c r="BC28" s="1031"/>
      <c r="BD28" s="1031"/>
      <c r="BE28" s="1032"/>
      <c r="BF28" s="1032"/>
      <c r="BG28" s="1032"/>
      <c r="BH28" s="1032"/>
      <c r="BI28" s="1033"/>
      <c r="BJ28" s="214"/>
      <c r="BK28" s="214"/>
      <c r="BL28" s="214"/>
      <c r="BM28" s="214"/>
      <c r="BN28" s="214"/>
      <c r="BO28" s="223"/>
      <c r="BP28" s="223"/>
      <c r="BQ28" s="220">
        <v>22</v>
      </c>
      <c r="BR28" s="221"/>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2">
      <c r="A29" s="224">
        <v>2</v>
      </c>
      <c r="B29" s="1017" t="s">
        <v>389</v>
      </c>
      <c r="C29" s="1018"/>
      <c r="D29" s="1018"/>
      <c r="E29" s="1018"/>
      <c r="F29" s="1018"/>
      <c r="G29" s="1018"/>
      <c r="H29" s="1018"/>
      <c r="I29" s="1018"/>
      <c r="J29" s="1018"/>
      <c r="K29" s="1018"/>
      <c r="L29" s="1018"/>
      <c r="M29" s="1018"/>
      <c r="N29" s="1018"/>
      <c r="O29" s="1018"/>
      <c r="P29" s="1019"/>
      <c r="Q29" s="1025">
        <v>1111</v>
      </c>
      <c r="R29" s="1026"/>
      <c r="S29" s="1026"/>
      <c r="T29" s="1026"/>
      <c r="U29" s="1026"/>
      <c r="V29" s="1026">
        <v>1019</v>
      </c>
      <c r="W29" s="1026"/>
      <c r="X29" s="1026"/>
      <c r="Y29" s="1026"/>
      <c r="Z29" s="1026"/>
      <c r="AA29" s="1026">
        <v>92</v>
      </c>
      <c r="AB29" s="1026"/>
      <c r="AC29" s="1026"/>
      <c r="AD29" s="1026"/>
      <c r="AE29" s="1027"/>
      <c r="AF29" s="1022">
        <v>92</v>
      </c>
      <c r="AG29" s="1023"/>
      <c r="AH29" s="1023"/>
      <c r="AI29" s="1023"/>
      <c r="AJ29" s="1024"/>
      <c r="AK29" s="967">
        <v>176</v>
      </c>
      <c r="AL29" s="958"/>
      <c r="AM29" s="958"/>
      <c r="AN29" s="958"/>
      <c r="AO29" s="958"/>
      <c r="AP29" s="958" t="s">
        <v>562</v>
      </c>
      <c r="AQ29" s="958"/>
      <c r="AR29" s="958"/>
      <c r="AS29" s="958"/>
      <c r="AT29" s="958"/>
      <c r="AU29" s="958" t="s">
        <v>562</v>
      </c>
      <c r="AV29" s="958"/>
      <c r="AW29" s="958"/>
      <c r="AX29" s="958"/>
      <c r="AY29" s="958"/>
      <c r="AZ29" s="1028" t="s">
        <v>562</v>
      </c>
      <c r="BA29" s="1028"/>
      <c r="BB29" s="1028"/>
      <c r="BC29" s="1028"/>
      <c r="BD29" s="1028"/>
      <c r="BE29" s="959"/>
      <c r="BF29" s="959"/>
      <c r="BG29" s="959"/>
      <c r="BH29" s="959"/>
      <c r="BI29" s="960"/>
      <c r="BJ29" s="214"/>
      <c r="BK29" s="214"/>
      <c r="BL29" s="214"/>
      <c r="BM29" s="214"/>
      <c r="BN29" s="214"/>
      <c r="BO29" s="223"/>
      <c r="BP29" s="223"/>
      <c r="BQ29" s="220">
        <v>23</v>
      </c>
      <c r="BR29" s="221"/>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2">
      <c r="A30" s="224">
        <v>3</v>
      </c>
      <c r="B30" s="1017" t="s">
        <v>390</v>
      </c>
      <c r="C30" s="1018"/>
      <c r="D30" s="1018"/>
      <c r="E30" s="1018"/>
      <c r="F30" s="1018"/>
      <c r="G30" s="1018"/>
      <c r="H30" s="1018"/>
      <c r="I30" s="1018"/>
      <c r="J30" s="1018"/>
      <c r="K30" s="1018"/>
      <c r="L30" s="1018"/>
      <c r="M30" s="1018"/>
      <c r="N30" s="1018"/>
      <c r="O30" s="1018"/>
      <c r="P30" s="1019"/>
      <c r="Q30" s="1025">
        <v>252</v>
      </c>
      <c r="R30" s="1026"/>
      <c r="S30" s="1026"/>
      <c r="T30" s="1026"/>
      <c r="U30" s="1026"/>
      <c r="V30" s="1026">
        <v>252</v>
      </c>
      <c r="W30" s="1026"/>
      <c r="X30" s="1026"/>
      <c r="Y30" s="1026"/>
      <c r="Z30" s="1026"/>
      <c r="AA30" s="1026">
        <v>0</v>
      </c>
      <c r="AB30" s="1026"/>
      <c r="AC30" s="1026"/>
      <c r="AD30" s="1026"/>
      <c r="AE30" s="1027"/>
      <c r="AF30" s="1022">
        <v>0</v>
      </c>
      <c r="AG30" s="1023"/>
      <c r="AH30" s="1023"/>
      <c r="AI30" s="1023"/>
      <c r="AJ30" s="1024"/>
      <c r="AK30" s="967">
        <v>133</v>
      </c>
      <c r="AL30" s="958"/>
      <c r="AM30" s="958"/>
      <c r="AN30" s="958"/>
      <c r="AO30" s="958"/>
      <c r="AP30" s="958" t="s">
        <v>562</v>
      </c>
      <c r="AQ30" s="958"/>
      <c r="AR30" s="958"/>
      <c r="AS30" s="958"/>
      <c r="AT30" s="958"/>
      <c r="AU30" s="958" t="s">
        <v>562</v>
      </c>
      <c r="AV30" s="958"/>
      <c r="AW30" s="958"/>
      <c r="AX30" s="958"/>
      <c r="AY30" s="958"/>
      <c r="AZ30" s="1028" t="s">
        <v>562</v>
      </c>
      <c r="BA30" s="1028"/>
      <c r="BB30" s="1028"/>
      <c r="BC30" s="1028"/>
      <c r="BD30" s="1028"/>
      <c r="BE30" s="959"/>
      <c r="BF30" s="959"/>
      <c r="BG30" s="959"/>
      <c r="BH30" s="959"/>
      <c r="BI30" s="960"/>
      <c r="BJ30" s="214"/>
      <c r="BK30" s="214"/>
      <c r="BL30" s="214"/>
      <c r="BM30" s="214"/>
      <c r="BN30" s="214"/>
      <c r="BO30" s="223"/>
      <c r="BP30" s="223"/>
      <c r="BQ30" s="220">
        <v>24</v>
      </c>
      <c r="BR30" s="221"/>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2">
      <c r="A31" s="224">
        <v>4</v>
      </c>
      <c r="B31" s="1017" t="s">
        <v>391</v>
      </c>
      <c r="C31" s="1018"/>
      <c r="D31" s="1018"/>
      <c r="E31" s="1018"/>
      <c r="F31" s="1018"/>
      <c r="G31" s="1018"/>
      <c r="H31" s="1018"/>
      <c r="I31" s="1018"/>
      <c r="J31" s="1018"/>
      <c r="K31" s="1018"/>
      <c r="L31" s="1018"/>
      <c r="M31" s="1018"/>
      <c r="N31" s="1018"/>
      <c r="O31" s="1018"/>
      <c r="P31" s="1019"/>
      <c r="Q31" s="1025">
        <v>555</v>
      </c>
      <c r="R31" s="1026"/>
      <c r="S31" s="1026"/>
      <c r="T31" s="1026"/>
      <c r="U31" s="1026"/>
      <c r="V31" s="1026">
        <v>479</v>
      </c>
      <c r="W31" s="1026"/>
      <c r="X31" s="1026"/>
      <c r="Y31" s="1026"/>
      <c r="Z31" s="1026"/>
      <c r="AA31" s="1026">
        <v>76</v>
      </c>
      <c r="AB31" s="1026"/>
      <c r="AC31" s="1026"/>
      <c r="AD31" s="1026"/>
      <c r="AE31" s="1027"/>
      <c r="AF31" s="1022">
        <v>184</v>
      </c>
      <c r="AG31" s="1023"/>
      <c r="AH31" s="1023"/>
      <c r="AI31" s="1023"/>
      <c r="AJ31" s="1024"/>
      <c r="AK31" s="967">
        <v>43</v>
      </c>
      <c r="AL31" s="958"/>
      <c r="AM31" s="958"/>
      <c r="AN31" s="958"/>
      <c r="AO31" s="958"/>
      <c r="AP31" s="958">
        <v>2163</v>
      </c>
      <c r="AQ31" s="958"/>
      <c r="AR31" s="958"/>
      <c r="AS31" s="958"/>
      <c r="AT31" s="958"/>
      <c r="AU31" s="958">
        <v>219</v>
      </c>
      <c r="AV31" s="958"/>
      <c r="AW31" s="958"/>
      <c r="AX31" s="958"/>
      <c r="AY31" s="958"/>
      <c r="AZ31" s="1028" t="s">
        <v>563</v>
      </c>
      <c r="BA31" s="1028"/>
      <c r="BB31" s="1028"/>
      <c r="BC31" s="1028"/>
      <c r="BD31" s="1028"/>
      <c r="BE31" s="959" t="s">
        <v>392</v>
      </c>
      <c r="BF31" s="959"/>
      <c r="BG31" s="959"/>
      <c r="BH31" s="959"/>
      <c r="BI31" s="960"/>
      <c r="BJ31" s="214"/>
      <c r="BK31" s="214"/>
      <c r="BL31" s="214"/>
      <c r="BM31" s="214"/>
      <c r="BN31" s="214"/>
      <c r="BO31" s="223"/>
      <c r="BP31" s="223"/>
      <c r="BQ31" s="220">
        <v>25</v>
      </c>
      <c r="BR31" s="221"/>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2">
      <c r="A32" s="224">
        <v>5</v>
      </c>
      <c r="B32" s="1017" t="s">
        <v>393</v>
      </c>
      <c r="C32" s="1018"/>
      <c r="D32" s="1018"/>
      <c r="E32" s="1018"/>
      <c r="F32" s="1018"/>
      <c r="G32" s="1018"/>
      <c r="H32" s="1018"/>
      <c r="I32" s="1018"/>
      <c r="J32" s="1018"/>
      <c r="K32" s="1018"/>
      <c r="L32" s="1018"/>
      <c r="M32" s="1018"/>
      <c r="N32" s="1018"/>
      <c r="O32" s="1018"/>
      <c r="P32" s="1019"/>
      <c r="Q32" s="1025">
        <v>164</v>
      </c>
      <c r="R32" s="1026"/>
      <c r="S32" s="1026"/>
      <c r="T32" s="1026"/>
      <c r="U32" s="1026"/>
      <c r="V32" s="1026">
        <v>167</v>
      </c>
      <c r="W32" s="1026"/>
      <c r="X32" s="1026"/>
      <c r="Y32" s="1026"/>
      <c r="Z32" s="1026"/>
      <c r="AA32" s="1026">
        <v>-3</v>
      </c>
      <c r="AB32" s="1026"/>
      <c r="AC32" s="1026"/>
      <c r="AD32" s="1026"/>
      <c r="AE32" s="1027"/>
      <c r="AF32" s="1022">
        <v>46</v>
      </c>
      <c r="AG32" s="1023"/>
      <c r="AH32" s="1023"/>
      <c r="AI32" s="1023"/>
      <c r="AJ32" s="1024"/>
      <c r="AK32" s="967">
        <v>75</v>
      </c>
      <c r="AL32" s="958"/>
      <c r="AM32" s="958"/>
      <c r="AN32" s="958"/>
      <c r="AO32" s="958"/>
      <c r="AP32" s="958">
        <v>74</v>
      </c>
      <c r="AQ32" s="958"/>
      <c r="AR32" s="958"/>
      <c r="AS32" s="958"/>
      <c r="AT32" s="958"/>
      <c r="AU32" s="958">
        <v>5</v>
      </c>
      <c r="AV32" s="958"/>
      <c r="AW32" s="958"/>
      <c r="AX32" s="958"/>
      <c r="AY32" s="958"/>
      <c r="AZ32" s="1028" t="s">
        <v>563</v>
      </c>
      <c r="BA32" s="1028"/>
      <c r="BB32" s="1028"/>
      <c r="BC32" s="1028"/>
      <c r="BD32" s="1028"/>
      <c r="BE32" s="959" t="s">
        <v>392</v>
      </c>
      <c r="BF32" s="959"/>
      <c r="BG32" s="959"/>
      <c r="BH32" s="959"/>
      <c r="BI32" s="960"/>
      <c r="BJ32" s="214"/>
      <c r="BK32" s="214"/>
      <c r="BL32" s="214"/>
      <c r="BM32" s="214"/>
      <c r="BN32" s="214"/>
      <c r="BO32" s="223"/>
      <c r="BP32" s="223"/>
      <c r="BQ32" s="220">
        <v>26</v>
      </c>
      <c r="BR32" s="221"/>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2">
      <c r="A33" s="224">
        <v>6</v>
      </c>
      <c r="B33" s="1017" t="s">
        <v>394</v>
      </c>
      <c r="C33" s="1018"/>
      <c r="D33" s="1018"/>
      <c r="E33" s="1018"/>
      <c r="F33" s="1018"/>
      <c r="G33" s="1018"/>
      <c r="H33" s="1018"/>
      <c r="I33" s="1018"/>
      <c r="J33" s="1018"/>
      <c r="K33" s="1018"/>
      <c r="L33" s="1018"/>
      <c r="M33" s="1018"/>
      <c r="N33" s="1018"/>
      <c r="O33" s="1018"/>
      <c r="P33" s="1019"/>
      <c r="Q33" s="1025">
        <v>1548</v>
      </c>
      <c r="R33" s="1026"/>
      <c r="S33" s="1026"/>
      <c r="T33" s="1026"/>
      <c r="U33" s="1026"/>
      <c r="V33" s="1026">
        <v>1526</v>
      </c>
      <c r="W33" s="1026"/>
      <c r="X33" s="1026"/>
      <c r="Y33" s="1026"/>
      <c r="Z33" s="1026"/>
      <c r="AA33" s="1026">
        <v>22</v>
      </c>
      <c r="AB33" s="1026"/>
      <c r="AC33" s="1026"/>
      <c r="AD33" s="1026"/>
      <c r="AE33" s="1027"/>
      <c r="AF33" s="1022">
        <v>642</v>
      </c>
      <c r="AG33" s="1023"/>
      <c r="AH33" s="1023"/>
      <c r="AI33" s="1023"/>
      <c r="AJ33" s="1024"/>
      <c r="AK33" s="967">
        <v>724</v>
      </c>
      <c r="AL33" s="958"/>
      <c r="AM33" s="958"/>
      <c r="AN33" s="958"/>
      <c r="AO33" s="958"/>
      <c r="AP33" s="958">
        <v>648</v>
      </c>
      <c r="AQ33" s="958"/>
      <c r="AR33" s="958"/>
      <c r="AS33" s="958"/>
      <c r="AT33" s="958"/>
      <c r="AU33" s="958">
        <v>343</v>
      </c>
      <c r="AV33" s="958"/>
      <c r="AW33" s="958"/>
      <c r="AX33" s="958"/>
      <c r="AY33" s="958"/>
      <c r="AZ33" s="1028" t="s">
        <v>563</v>
      </c>
      <c r="BA33" s="1028"/>
      <c r="BB33" s="1028"/>
      <c r="BC33" s="1028"/>
      <c r="BD33" s="1028"/>
      <c r="BE33" s="959" t="s">
        <v>392</v>
      </c>
      <c r="BF33" s="959"/>
      <c r="BG33" s="959"/>
      <c r="BH33" s="959"/>
      <c r="BI33" s="960"/>
      <c r="BJ33" s="214"/>
      <c r="BK33" s="214"/>
      <c r="BL33" s="214"/>
      <c r="BM33" s="214"/>
      <c r="BN33" s="214"/>
      <c r="BO33" s="223"/>
      <c r="BP33" s="223"/>
      <c r="BQ33" s="220">
        <v>27</v>
      </c>
      <c r="BR33" s="221"/>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2">
      <c r="A34" s="224">
        <v>7</v>
      </c>
      <c r="B34" s="1017" t="s">
        <v>395</v>
      </c>
      <c r="C34" s="1018"/>
      <c r="D34" s="1018"/>
      <c r="E34" s="1018"/>
      <c r="F34" s="1018"/>
      <c r="G34" s="1018"/>
      <c r="H34" s="1018"/>
      <c r="I34" s="1018"/>
      <c r="J34" s="1018"/>
      <c r="K34" s="1018"/>
      <c r="L34" s="1018"/>
      <c r="M34" s="1018"/>
      <c r="N34" s="1018"/>
      <c r="O34" s="1018"/>
      <c r="P34" s="1019"/>
      <c r="Q34" s="1025">
        <v>46</v>
      </c>
      <c r="R34" s="1026"/>
      <c r="S34" s="1026"/>
      <c r="T34" s="1026"/>
      <c r="U34" s="1026"/>
      <c r="V34" s="1026">
        <v>50</v>
      </c>
      <c r="W34" s="1026"/>
      <c r="X34" s="1026"/>
      <c r="Y34" s="1026"/>
      <c r="Z34" s="1026"/>
      <c r="AA34" s="1026">
        <v>-4</v>
      </c>
      <c r="AB34" s="1026"/>
      <c r="AC34" s="1026"/>
      <c r="AD34" s="1026"/>
      <c r="AE34" s="1027"/>
      <c r="AF34" s="1022">
        <v>46</v>
      </c>
      <c r="AG34" s="1023"/>
      <c r="AH34" s="1023"/>
      <c r="AI34" s="1023"/>
      <c r="AJ34" s="1024"/>
      <c r="AK34" s="967">
        <v>28</v>
      </c>
      <c r="AL34" s="958"/>
      <c r="AM34" s="958"/>
      <c r="AN34" s="958"/>
      <c r="AO34" s="958"/>
      <c r="AP34" s="958">
        <v>128</v>
      </c>
      <c r="AQ34" s="958"/>
      <c r="AR34" s="958"/>
      <c r="AS34" s="958"/>
      <c r="AT34" s="958"/>
      <c r="AU34" s="958">
        <v>72</v>
      </c>
      <c r="AV34" s="958"/>
      <c r="AW34" s="958"/>
      <c r="AX34" s="958"/>
      <c r="AY34" s="958"/>
      <c r="AZ34" s="1028" t="s">
        <v>563</v>
      </c>
      <c r="BA34" s="1028"/>
      <c r="BB34" s="1028"/>
      <c r="BC34" s="1028"/>
      <c r="BD34" s="1028"/>
      <c r="BE34" s="959" t="s">
        <v>392</v>
      </c>
      <c r="BF34" s="959"/>
      <c r="BG34" s="959"/>
      <c r="BH34" s="959"/>
      <c r="BI34" s="960"/>
      <c r="BJ34" s="214"/>
      <c r="BK34" s="214"/>
      <c r="BL34" s="214"/>
      <c r="BM34" s="214"/>
      <c r="BN34" s="214"/>
      <c r="BO34" s="223"/>
      <c r="BP34" s="223"/>
      <c r="BQ34" s="220">
        <v>28</v>
      </c>
      <c r="BR34" s="221"/>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2">
      <c r="A35" s="224">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3"/>
      <c r="BP35" s="223"/>
      <c r="BQ35" s="220">
        <v>29</v>
      </c>
      <c r="BR35" s="221"/>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2">
      <c r="A36" s="224">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3"/>
      <c r="BP36" s="223"/>
      <c r="BQ36" s="220">
        <v>30</v>
      </c>
      <c r="BR36" s="221"/>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2">
      <c r="A37" s="224">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3"/>
      <c r="BP37" s="223"/>
      <c r="BQ37" s="220">
        <v>31</v>
      </c>
      <c r="BR37" s="221"/>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2">
      <c r="A38" s="224">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3"/>
      <c r="BP38" s="223"/>
      <c r="BQ38" s="220">
        <v>32</v>
      </c>
      <c r="BR38" s="221"/>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2">
      <c r="A39" s="224">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3"/>
      <c r="BP39" s="223"/>
      <c r="BQ39" s="220">
        <v>33</v>
      </c>
      <c r="BR39" s="221"/>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2">
      <c r="A40" s="220">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3"/>
      <c r="BP40" s="223"/>
      <c r="BQ40" s="220">
        <v>34</v>
      </c>
      <c r="BR40" s="221"/>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2">
      <c r="A41" s="220">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3"/>
      <c r="BP41" s="223"/>
      <c r="BQ41" s="220">
        <v>35</v>
      </c>
      <c r="BR41" s="221"/>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2">
      <c r="A42" s="220">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3"/>
      <c r="BP42" s="223"/>
      <c r="BQ42" s="220">
        <v>36</v>
      </c>
      <c r="BR42" s="221"/>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2">
      <c r="A43" s="220">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3"/>
      <c r="BP43" s="223"/>
      <c r="BQ43" s="220">
        <v>37</v>
      </c>
      <c r="BR43" s="221"/>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2">
      <c r="A44" s="220">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3"/>
      <c r="BP44" s="223"/>
      <c r="BQ44" s="220">
        <v>38</v>
      </c>
      <c r="BR44" s="221"/>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2">
      <c r="A45" s="220">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3"/>
      <c r="BP45" s="223"/>
      <c r="BQ45" s="220">
        <v>39</v>
      </c>
      <c r="BR45" s="221"/>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2">
      <c r="A46" s="220">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3"/>
      <c r="BP46" s="223"/>
      <c r="BQ46" s="220">
        <v>40</v>
      </c>
      <c r="BR46" s="221"/>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2">
      <c r="A47" s="220">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3"/>
      <c r="BP47" s="223"/>
      <c r="BQ47" s="220">
        <v>41</v>
      </c>
      <c r="BR47" s="221"/>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2">
      <c r="A48" s="220">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3"/>
      <c r="BP48" s="223"/>
      <c r="BQ48" s="220">
        <v>42</v>
      </c>
      <c r="BR48" s="221"/>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2">
      <c r="A49" s="220">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3"/>
      <c r="BP49" s="223"/>
      <c r="BQ49" s="220">
        <v>43</v>
      </c>
      <c r="BR49" s="221"/>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2">
      <c r="A50" s="220">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3"/>
      <c r="BP50" s="223"/>
      <c r="BQ50" s="220">
        <v>44</v>
      </c>
      <c r="BR50" s="221"/>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2">
      <c r="A51" s="220">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3"/>
      <c r="BP51" s="223"/>
      <c r="BQ51" s="220">
        <v>45</v>
      </c>
      <c r="BR51" s="221"/>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2">
      <c r="A52" s="220">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3"/>
      <c r="BP52" s="223"/>
      <c r="BQ52" s="220">
        <v>46</v>
      </c>
      <c r="BR52" s="221"/>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2">
      <c r="A53" s="220">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3"/>
      <c r="BP53" s="223"/>
      <c r="BQ53" s="220">
        <v>47</v>
      </c>
      <c r="BR53" s="221"/>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2">
      <c r="A54" s="220">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3"/>
      <c r="BP54" s="223"/>
      <c r="BQ54" s="220">
        <v>48</v>
      </c>
      <c r="BR54" s="221"/>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2">
      <c r="A55" s="220">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3"/>
      <c r="BP55" s="223"/>
      <c r="BQ55" s="220">
        <v>49</v>
      </c>
      <c r="BR55" s="221"/>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2">
      <c r="A56" s="220">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3"/>
      <c r="BP56" s="223"/>
      <c r="BQ56" s="220">
        <v>50</v>
      </c>
      <c r="BR56" s="221"/>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2">
      <c r="A57" s="220">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3"/>
      <c r="BP57" s="223"/>
      <c r="BQ57" s="220">
        <v>51</v>
      </c>
      <c r="BR57" s="221"/>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2">
      <c r="A58" s="220">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3"/>
      <c r="BP58" s="223"/>
      <c r="BQ58" s="220">
        <v>52</v>
      </c>
      <c r="BR58" s="221"/>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2">
      <c r="A59" s="220">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3"/>
      <c r="BP59" s="223"/>
      <c r="BQ59" s="220">
        <v>53</v>
      </c>
      <c r="BR59" s="221"/>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2">
      <c r="A60" s="220">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3"/>
      <c r="BP60" s="223"/>
      <c r="BQ60" s="220">
        <v>54</v>
      </c>
      <c r="BR60" s="221"/>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5">
      <c r="A61" s="220">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3"/>
      <c r="BP61" s="223"/>
      <c r="BQ61" s="220">
        <v>55</v>
      </c>
      <c r="BR61" s="221"/>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2">
      <c r="A62" s="220">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396</v>
      </c>
      <c r="BK62" s="1015"/>
      <c r="BL62" s="1015"/>
      <c r="BM62" s="1015"/>
      <c r="BN62" s="1016"/>
      <c r="BO62" s="223"/>
      <c r="BP62" s="223"/>
      <c r="BQ62" s="220">
        <v>56</v>
      </c>
      <c r="BR62" s="221"/>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5">
      <c r="A63" s="222" t="s">
        <v>376</v>
      </c>
      <c r="B63" s="924" t="s">
        <v>397</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1036</v>
      </c>
      <c r="AG63" s="946"/>
      <c r="AH63" s="946"/>
      <c r="AI63" s="946"/>
      <c r="AJ63" s="1009"/>
      <c r="AK63" s="1010"/>
      <c r="AL63" s="950"/>
      <c r="AM63" s="950"/>
      <c r="AN63" s="950"/>
      <c r="AO63" s="950"/>
      <c r="AP63" s="946">
        <v>3013</v>
      </c>
      <c r="AQ63" s="946"/>
      <c r="AR63" s="946"/>
      <c r="AS63" s="946"/>
      <c r="AT63" s="946"/>
      <c r="AU63" s="946">
        <v>639</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3"/>
      <c r="BP63" s="223"/>
      <c r="BQ63" s="220">
        <v>57</v>
      </c>
      <c r="BR63" s="221"/>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5">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2">
      <c r="A66" s="982" t="s">
        <v>399</v>
      </c>
      <c r="B66" s="983"/>
      <c r="C66" s="983"/>
      <c r="D66" s="983"/>
      <c r="E66" s="983"/>
      <c r="F66" s="983"/>
      <c r="G66" s="983"/>
      <c r="H66" s="983"/>
      <c r="I66" s="983"/>
      <c r="J66" s="983"/>
      <c r="K66" s="983"/>
      <c r="L66" s="983"/>
      <c r="M66" s="983"/>
      <c r="N66" s="983"/>
      <c r="O66" s="983"/>
      <c r="P66" s="984"/>
      <c r="Q66" s="988" t="s">
        <v>380</v>
      </c>
      <c r="R66" s="989"/>
      <c r="S66" s="989"/>
      <c r="T66" s="989"/>
      <c r="U66" s="990"/>
      <c r="V66" s="988" t="s">
        <v>381</v>
      </c>
      <c r="W66" s="989"/>
      <c r="X66" s="989"/>
      <c r="Y66" s="989"/>
      <c r="Z66" s="990"/>
      <c r="AA66" s="988" t="s">
        <v>382</v>
      </c>
      <c r="AB66" s="989"/>
      <c r="AC66" s="989"/>
      <c r="AD66" s="989"/>
      <c r="AE66" s="990"/>
      <c r="AF66" s="994" t="s">
        <v>383</v>
      </c>
      <c r="AG66" s="995"/>
      <c r="AH66" s="995"/>
      <c r="AI66" s="995"/>
      <c r="AJ66" s="996"/>
      <c r="AK66" s="988" t="s">
        <v>384</v>
      </c>
      <c r="AL66" s="983"/>
      <c r="AM66" s="983"/>
      <c r="AN66" s="983"/>
      <c r="AO66" s="984"/>
      <c r="AP66" s="988" t="s">
        <v>385</v>
      </c>
      <c r="AQ66" s="989"/>
      <c r="AR66" s="989"/>
      <c r="AS66" s="989"/>
      <c r="AT66" s="990"/>
      <c r="AU66" s="988" t="s">
        <v>400</v>
      </c>
      <c r="AV66" s="989"/>
      <c r="AW66" s="989"/>
      <c r="AX66" s="989"/>
      <c r="AY66" s="990"/>
      <c r="AZ66" s="988" t="s">
        <v>364</v>
      </c>
      <c r="BA66" s="989"/>
      <c r="BB66" s="989"/>
      <c r="BC66" s="989"/>
      <c r="BD66" s="1002"/>
      <c r="BE66" s="223"/>
      <c r="BF66" s="223"/>
      <c r="BG66" s="223"/>
      <c r="BH66" s="223"/>
      <c r="BI66" s="223"/>
      <c r="BJ66" s="223"/>
      <c r="BK66" s="223"/>
      <c r="BL66" s="223"/>
      <c r="BM66" s="223"/>
      <c r="BN66" s="223"/>
      <c r="BO66" s="223"/>
      <c r="BP66" s="223"/>
      <c r="BQ66" s="220">
        <v>60</v>
      </c>
      <c r="BR66" s="225"/>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5">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3"/>
      <c r="BF67" s="223"/>
      <c r="BG67" s="223"/>
      <c r="BH67" s="223"/>
      <c r="BI67" s="223"/>
      <c r="BJ67" s="223"/>
      <c r="BK67" s="223"/>
      <c r="BL67" s="223"/>
      <c r="BM67" s="223"/>
      <c r="BN67" s="223"/>
      <c r="BO67" s="223"/>
      <c r="BP67" s="223"/>
      <c r="BQ67" s="220">
        <v>61</v>
      </c>
      <c r="BR67" s="225"/>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2">
      <c r="A68" s="218">
        <v>1</v>
      </c>
      <c r="B68" s="972" t="s">
        <v>555</v>
      </c>
      <c r="C68" s="973"/>
      <c r="D68" s="973"/>
      <c r="E68" s="973"/>
      <c r="F68" s="973"/>
      <c r="G68" s="973"/>
      <c r="H68" s="973"/>
      <c r="I68" s="973"/>
      <c r="J68" s="973"/>
      <c r="K68" s="973"/>
      <c r="L68" s="973"/>
      <c r="M68" s="973"/>
      <c r="N68" s="973"/>
      <c r="O68" s="973"/>
      <c r="P68" s="974"/>
      <c r="Q68" s="975">
        <v>4</v>
      </c>
      <c r="R68" s="969"/>
      <c r="S68" s="969"/>
      <c r="T68" s="969"/>
      <c r="U68" s="969"/>
      <c r="V68" s="969">
        <v>3</v>
      </c>
      <c r="W68" s="969"/>
      <c r="X68" s="969"/>
      <c r="Y68" s="969"/>
      <c r="Z68" s="969"/>
      <c r="AA68" s="969">
        <v>1</v>
      </c>
      <c r="AB68" s="969"/>
      <c r="AC68" s="969"/>
      <c r="AD68" s="969"/>
      <c r="AE68" s="969"/>
      <c r="AF68" s="969">
        <v>1</v>
      </c>
      <c r="AG68" s="969"/>
      <c r="AH68" s="969"/>
      <c r="AI68" s="969"/>
      <c r="AJ68" s="969"/>
      <c r="AK68" s="969" t="s">
        <v>562</v>
      </c>
      <c r="AL68" s="969"/>
      <c r="AM68" s="969"/>
      <c r="AN68" s="969"/>
      <c r="AO68" s="969"/>
      <c r="AP68" s="969" t="s">
        <v>562</v>
      </c>
      <c r="AQ68" s="969"/>
      <c r="AR68" s="969"/>
      <c r="AS68" s="969"/>
      <c r="AT68" s="969"/>
      <c r="AU68" s="969" t="s">
        <v>562</v>
      </c>
      <c r="AV68" s="969"/>
      <c r="AW68" s="969"/>
      <c r="AX68" s="969"/>
      <c r="AY68" s="969"/>
      <c r="AZ68" s="970"/>
      <c r="BA68" s="970"/>
      <c r="BB68" s="970"/>
      <c r="BC68" s="970"/>
      <c r="BD68" s="971"/>
      <c r="BE68" s="223"/>
      <c r="BF68" s="223"/>
      <c r="BG68" s="223"/>
      <c r="BH68" s="223"/>
      <c r="BI68" s="223"/>
      <c r="BJ68" s="223"/>
      <c r="BK68" s="223"/>
      <c r="BL68" s="223"/>
      <c r="BM68" s="223"/>
      <c r="BN68" s="223"/>
      <c r="BO68" s="223"/>
      <c r="BP68" s="223"/>
      <c r="BQ68" s="220">
        <v>62</v>
      </c>
      <c r="BR68" s="225"/>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2">
      <c r="A69" s="220">
        <v>2</v>
      </c>
      <c r="B69" s="961" t="s">
        <v>556</v>
      </c>
      <c r="C69" s="962"/>
      <c r="D69" s="962"/>
      <c r="E69" s="962"/>
      <c r="F69" s="962"/>
      <c r="G69" s="962"/>
      <c r="H69" s="962"/>
      <c r="I69" s="962"/>
      <c r="J69" s="962"/>
      <c r="K69" s="962"/>
      <c r="L69" s="962"/>
      <c r="M69" s="962"/>
      <c r="N69" s="962"/>
      <c r="O69" s="962"/>
      <c r="P69" s="963"/>
      <c r="Q69" s="964">
        <v>4788</v>
      </c>
      <c r="R69" s="958"/>
      <c r="S69" s="958"/>
      <c r="T69" s="958"/>
      <c r="U69" s="958"/>
      <c r="V69" s="958">
        <v>4660</v>
      </c>
      <c r="W69" s="958"/>
      <c r="X69" s="958"/>
      <c r="Y69" s="958"/>
      <c r="Z69" s="958"/>
      <c r="AA69" s="958">
        <v>128</v>
      </c>
      <c r="AB69" s="958"/>
      <c r="AC69" s="958"/>
      <c r="AD69" s="958"/>
      <c r="AE69" s="958"/>
      <c r="AF69" s="958">
        <v>128</v>
      </c>
      <c r="AG69" s="958"/>
      <c r="AH69" s="958"/>
      <c r="AI69" s="958"/>
      <c r="AJ69" s="958"/>
      <c r="AK69" s="958">
        <v>8</v>
      </c>
      <c r="AL69" s="958"/>
      <c r="AM69" s="958"/>
      <c r="AN69" s="958"/>
      <c r="AO69" s="958"/>
      <c r="AP69" s="958" t="s">
        <v>563</v>
      </c>
      <c r="AQ69" s="958"/>
      <c r="AR69" s="958"/>
      <c r="AS69" s="958"/>
      <c r="AT69" s="958"/>
      <c r="AU69" s="958" t="s">
        <v>563</v>
      </c>
      <c r="AV69" s="958"/>
      <c r="AW69" s="958"/>
      <c r="AX69" s="958"/>
      <c r="AY69" s="958"/>
      <c r="AZ69" s="959"/>
      <c r="BA69" s="959"/>
      <c r="BB69" s="959"/>
      <c r="BC69" s="959"/>
      <c r="BD69" s="960"/>
      <c r="BE69" s="223"/>
      <c r="BF69" s="223"/>
      <c r="BG69" s="223"/>
      <c r="BH69" s="223"/>
      <c r="BI69" s="223"/>
      <c r="BJ69" s="223"/>
      <c r="BK69" s="223"/>
      <c r="BL69" s="223"/>
      <c r="BM69" s="223"/>
      <c r="BN69" s="223"/>
      <c r="BO69" s="223"/>
      <c r="BP69" s="223"/>
      <c r="BQ69" s="220">
        <v>63</v>
      </c>
      <c r="BR69" s="225"/>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2">
      <c r="A70" s="220">
        <v>3</v>
      </c>
      <c r="B70" s="961" t="s">
        <v>557</v>
      </c>
      <c r="C70" s="962"/>
      <c r="D70" s="962"/>
      <c r="E70" s="962"/>
      <c r="F70" s="962"/>
      <c r="G70" s="962"/>
      <c r="H70" s="962"/>
      <c r="I70" s="962"/>
      <c r="J70" s="962"/>
      <c r="K70" s="962"/>
      <c r="L70" s="962"/>
      <c r="M70" s="962"/>
      <c r="N70" s="962"/>
      <c r="O70" s="962"/>
      <c r="P70" s="963"/>
      <c r="Q70" s="964">
        <v>710</v>
      </c>
      <c r="R70" s="958"/>
      <c r="S70" s="958"/>
      <c r="T70" s="958"/>
      <c r="U70" s="958"/>
      <c r="V70" s="958">
        <v>655</v>
      </c>
      <c r="W70" s="958"/>
      <c r="X70" s="958"/>
      <c r="Y70" s="958"/>
      <c r="Z70" s="958"/>
      <c r="AA70" s="958">
        <v>55</v>
      </c>
      <c r="AB70" s="958"/>
      <c r="AC70" s="958"/>
      <c r="AD70" s="958"/>
      <c r="AE70" s="958"/>
      <c r="AF70" s="958">
        <v>55</v>
      </c>
      <c r="AG70" s="958"/>
      <c r="AH70" s="958"/>
      <c r="AI70" s="958"/>
      <c r="AJ70" s="958"/>
      <c r="AK70" s="958" t="s">
        <v>563</v>
      </c>
      <c r="AL70" s="958"/>
      <c r="AM70" s="958"/>
      <c r="AN70" s="958"/>
      <c r="AO70" s="958"/>
      <c r="AP70" s="958">
        <v>240</v>
      </c>
      <c r="AQ70" s="958"/>
      <c r="AR70" s="958"/>
      <c r="AS70" s="958"/>
      <c r="AT70" s="958"/>
      <c r="AU70" s="958">
        <v>67</v>
      </c>
      <c r="AV70" s="958"/>
      <c r="AW70" s="958"/>
      <c r="AX70" s="958"/>
      <c r="AY70" s="958"/>
      <c r="AZ70" s="959"/>
      <c r="BA70" s="959"/>
      <c r="BB70" s="959"/>
      <c r="BC70" s="959"/>
      <c r="BD70" s="960"/>
      <c r="BE70" s="223"/>
      <c r="BF70" s="223"/>
      <c r="BG70" s="223"/>
      <c r="BH70" s="223"/>
      <c r="BI70" s="223"/>
      <c r="BJ70" s="223"/>
      <c r="BK70" s="223"/>
      <c r="BL70" s="223"/>
      <c r="BM70" s="223"/>
      <c r="BN70" s="223"/>
      <c r="BO70" s="223"/>
      <c r="BP70" s="223"/>
      <c r="BQ70" s="220">
        <v>64</v>
      </c>
      <c r="BR70" s="225"/>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2">
      <c r="A71" s="220">
        <v>4</v>
      </c>
      <c r="B71" s="961" t="s">
        <v>558</v>
      </c>
      <c r="C71" s="962"/>
      <c r="D71" s="962"/>
      <c r="E71" s="962"/>
      <c r="F71" s="962"/>
      <c r="G71" s="962"/>
      <c r="H71" s="962"/>
      <c r="I71" s="962"/>
      <c r="J71" s="962"/>
      <c r="K71" s="962"/>
      <c r="L71" s="962"/>
      <c r="M71" s="962"/>
      <c r="N71" s="962"/>
      <c r="O71" s="962"/>
      <c r="P71" s="963"/>
      <c r="Q71" s="964">
        <v>1238</v>
      </c>
      <c r="R71" s="958"/>
      <c r="S71" s="958"/>
      <c r="T71" s="958"/>
      <c r="U71" s="958"/>
      <c r="V71" s="958">
        <v>1207</v>
      </c>
      <c r="W71" s="958"/>
      <c r="X71" s="958"/>
      <c r="Y71" s="958"/>
      <c r="Z71" s="958"/>
      <c r="AA71" s="958">
        <v>31</v>
      </c>
      <c r="AB71" s="958"/>
      <c r="AC71" s="958"/>
      <c r="AD71" s="958"/>
      <c r="AE71" s="958"/>
      <c r="AF71" s="958">
        <v>31</v>
      </c>
      <c r="AG71" s="958"/>
      <c r="AH71" s="958"/>
      <c r="AI71" s="958"/>
      <c r="AJ71" s="958"/>
      <c r="AK71" s="958">
        <v>74</v>
      </c>
      <c r="AL71" s="958"/>
      <c r="AM71" s="958"/>
      <c r="AN71" s="958"/>
      <c r="AO71" s="958"/>
      <c r="AP71" s="958" t="s">
        <v>563</v>
      </c>
      <c r="AQ71" s="958"/>
      <c r="AR71" s="958"/>
      <c r="AS71" s="958"/>
      <c r="AT71" s="958"/>
      <c r="AU71" s="958" t="s">
        <v>563</v>
      </c>
      <c r="AV71" s="958"/>
      <c r="AW71" s="958"/>
      <c r="AX71" s="958"/>
      <c r="AY71" s="958"/>
      <c r="AZ71" s="959"/>
      <c r="BA71" s="959"/>
      <c r="BB71" s="959"/>
      <c r="BC71" s="959"/>
      <c r="BD71" s="960"/>
      <c r="BE71" s="223"/>
      <c r="BF71" s="223"/>
      <c r="BG71" s="223"/>
      <c r="BH71" s="223"/>
      <c r="BI71" s="223"/>
      <c r="BJ71" s="223"/>
      <c r="BK71" s="223"/>
      <c r="BL71" s="223"/>
      <c r="BM71" s="223"/>
      <c r="BN71" s="223"/>
      <c r="BO71" s="223"/>
      <c r="BP71" s="223"/>
      <c r="BQ71" s="220">
        <v>65</v>
      </c>
      <c r="BR71" s="225"/>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2">
      <c r="A72" s="220">
        <v>5</v>
      </c>
      <c r="B72" s="961" t="s">
        <v>559</v>
      </c>
      <c r="C72" s="962"/>
      <c r="D72" s="962"/>
      <c r="E72" s="962"/>
      <c r="F72" s="962"/>
      <c r="G72" s="962"/>
      <c r="H72" s="962"/>
      <c r="I72" s="962"/>
      <c r="J72" s="962"/>
      <c r="K72" s="962"/>
      <c r="L72" s="962"/>
      <c r="M72" s="962"/>
      <c r="N72" s="962"/>
      <c r="O72" s="962"/>
      <c r="P72" s="963"/>
      <c r="Q72" s="964">
        <v>270</v>
      </c>
      <c r="R72" s="958"/>
      <c r="S72" s="958"/>
      <c r="T72" s="958"/>
      <c r="U72" s="958"/>
      <c r="V72" s="958">
        <v>194</v>
      </c>
      <c r="W72" s="958"/>
      <c r="X72" s="958"/>
      <c r="Y72" s="958"/>
      <c r="Z72" s="958"/>
      <c r="AA72" s="958">
        <v>76</v>
      </c>
      <c r="AB72" s="958"/>
      <c r="AC72" s="958"/>
      <c r="AD72" s="958"/>
      <c r="AE72" s="958"/>
      <c r="AF72" s="958">
        <v>76</v>
      </c>
      <c r="AG72" s="958"/>
      <c r="AH72" s="958"/>
      <c r="AI72" s="958"/>
      <c r="AJ72" s="958"/>
      <c r="AK72" s="958">
        <v>70</v>
      </c>
      <c r="AL72" s="958"/>
      <c r="AM72" s="958"/>
      <c r="AN72" s="958"/>
      <c r="AO72" s="958"/>
      <c r="AP72" s="958" t="s">
        <v>563</v>
      </c>
      <c r="AQ72" s="958"/>
      <c r="AR72" s="958"/>
      <c r="AS72" s="958"/>
      <c r="AT72" s="958"/>
      <c r="AU72" s="958" t="s">
        <v>563</v>
      </c>
      <c r="AV72" s="958"/>
      <c r="AW72" s="958"/>
      <c r="AX72" s="958"/>
      <c r="AY72" s="958"/>
      <c r="AZ72" s="959"/>
      <c r="BA72" s="959"/>
      <c r="BB72" s="959"/>
      <c r="BC72" s="959"/>
      <c r="BD72" s="960"/>
      <c r="BE72" s="223"/>
      <c r="BF72" s="223"/>
      <c r="BG72" s="223"/>
      <c r="BH72" s="223"/>
      <c r="BI72" s="223"/>
      <c r="BJ72" s="223"/>
      <c r="BK72" s="223"/>
      <c r="BL72" s="223"/>
      <c r="BM72" s="223"/>
      <c r="BN72" s="223"/>
      <c r="BO72" s="223"/>
      <c r="BP72" s="223"/>
      <c r="BQ72" s="220">
        <v>66</v>
      </c>
      <c r="BR72" s="225"/>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2">
      <c r="A73" s="220">
        <v>6</v>
      </c>
      <c r="B73" s="961" t="s">
        <v>560</v>
      </c>
      <c r="C73" s="962"/>
      <c r="D73" s="962"/>
      <c r="E73" s="962"/>
      <c r="F73" s="962"/>
      <c r="G73" s="962"/>
      <c r="H73" s="962"/>
      <c r="I73" s="962"/>
      <c r="J73" s="962"/>
      <c r="K73" s="962"/>
      <c r="L73" s="962"/>
      <c r="M73" s="962"/>
      <c r="N73" s="962"/>
      <c r="O73" s="962"/>
      <c r="P73" s="963"/>
      <c r="Q73" s="964">
        <v>11048</v>
      </c>
      <c r="R73" s="958"/>
      <c r="S73" s="958"/>
      <c r="T73" s="958"/>
      <c r="U73" s="958"/>
      <c r="V73" s="958">
        <v>10962</v>
      </c>
      <c r="W73" s="958"/>
      <c r="X73" s="958"/>
      <c r="Y73" s="958"/>
      <c r="Z73" s="958"/>
      <c r="AA73" s="958">
        <v>86</v>
      </c>
      <c r="AB73" s="958"/>
      <c r="AC73" s="958"/>
      <c r="AD73" s="958"/>
      <c r="AE73" s="958"/>
      <c r="AF73" s="958">
        <v>86</v>
      </c>
      <c r="AG73" s="958"/>
      <c r="AH73" s="958"/>
      <c r="AI73" s="958"/>
      <c r="AJ73" s="958"/>
      <c r="AK73" s="958">
        <v>4624</v>
      </c>
      <c r="AL73" s="958"/>
      <c r="AM73" s="958"/>
      <c r="AN73" s="958"/>
      <c r="AO73" s="958"/>
      <c r="AP73" s="958" t="s">
        <v>562</v>
      </c>
      <c r="AQ73" s="958"/>
      <c r="AR73" s="958"/>
      <c r="AS73" s="958"/>
      <c r="AT73" s="958"/>
      <c r="AU73" s="958" t="s">
        <v>562</v>
      </c>
      <c r="AV73" s="958"/>
      <c r="AW73" s="958"/>
      <c r="AX73" s="958"/>
      <c r="AY73" s="958"/>
      <c r="AZ73" s="959"/>
      <c r="BA73" s="959"/>
      <c r="BB73" s="959"/>
      <c r="BC73" s="959"/>
      <c r="BD73" s="960"/>
      <c r="BE73" s="223"/>
      <c r="BF73" s="223"/>
      <c r="BG73" s="223"/>
      <c r="BH73" s="223"/>
      <c r="BI73" s="223"/>
      <c r="BJ73" s="223"/>
      <c r="BK73" s="223"/>
      <c r="BL73" s="223"/>
      <c r="BM73" s="223"/>
      <c r="BN73" s="223"/>
      <c r="BO73" s="223"/>
      <c r="BP73" s="223"/>
      <c r="BQ73" s="220">
        <v>67</v>
      </c>
      <c r="BR73" s="225"/>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2">
      <c r="A74" s="220">
        <v>7</v>
      </c>
      <c r="B74" s="961" t="s">
        <v>561</v>
      </c>
      <c r="C74" s="962"/>
      <c r="D74" s="962"/>
      <c r="E74" s="962"/>
      <c r="F74" s="962"/>
      <c r="G74" s="962"/>
      <c r="H74" s="962"/>
      <c r="I74" s="962"/>
      <c r="J74" s="962"/>
      <c r="K74" s="962"/>
      <c r="L74" s="962"/>
      <c r="M74" s="962"/>
      <c r="N74" s="962"/>
      <c r="O74" s="962"/>
      <c r="P74" s="963"/>
      <c r="Q74" s="964">
        <v>1656633</v>
      </c>
      <c r="R74" s="958"/>
      <c r="S74" s="958"/>
      <c r="T74" s="958"/>
      <c r="U74" s="958"/>
      <c r="V74" s="958">
        <v>1631442</v>
      </c>
      <c r="W74" s="958"/>
      <c r="X74" s="958"/>
      <c r="Y74" s="958"/>
      <c r="Z74" s="958"/>
      <c r="AA74" s="958">
        <v>25191</v>
      </c>
      <c r="AB74" s="958"/>
      <c r="AC74" s="958"/>
      <c r="AD74" s="958"/>
      <c r="AE74" s="958"/>
      <c r="AF74" s="958">
        <v>25191</v>
      </c>
      <c r="AG74" s="958"/>
      <c r="AH74" s="958"/>
      <c r="AI74" s="958"/>
      <c r="AJ74" s="958"/>
      <c r="AK74" s="958">
        <v>23240</v>
      </c>
      <c r="AL74" s="958"/>
      <c r="AM74" s="958"/>
      <c r="AN74" s="958"/>
      <c r="AO74" s="958"/>
      <c r="AP74" s="958" t="s">
        <v>562</v>
      </c>
      <c r="AQ74" s="958"/>
      <c r="AR74" s="958"/>
      <c r="AS74" s="958"/>
      <c r="AT74" s="958"/>
      <c r="AU74" s="958" t="s">
        <v>562</v>
      </c>
      <c r="AV74" s="958"/>
      <c r="AW74" s="958"/>
      <c r="AX74" s="958"/>
      <c r="AY74" s="958"/>
      <c r="AZ74" s="959"/>
      <c r="BA74" s="959"/>
      <c r="BB74" s="959"/>
      <c r="BC74" s="959"/>
      <c r="BD74" s="960"/>
      <c r="BE74" s="223"/>
      <c r="BF74" s="223"/>
      <c r="BG74" s="223"/>
      <c r="BH74" s="223"/>
      <c r="BI74" s="223"/>
      <c r="BJ74" s="223"/>
      <c r="BK74" s="223"/>
      <c r="BL74" s="223"/>
      <c r="BM74" s="223"/>
      <c r="BN74" s="223"/>
      <c r="BO74" s="223"/>
      <c r="BP74" s="223"/>
      <c r="BQ74" s="220">
        <v>68</v>
      </c>
      <c r="BR74" s="225"/>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2">
      <c r="A75" s="220">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3"/>
      <c r="BF75" s="223"/>
      <c r="BG75" s="223"/>
      <c r="BH75" s="223"/>
      <c r="BI75" s="223"/>
      <c r="BJ75" s="223"/>
      <c r="BK75" s="223"/>
      <c r="BL75" s="223"/>
      <c r="BM75" s="223"/>
      <c r="BN75" s="223"/>
      <c r="BO75" s="223"/>
      <c r="BP75" s="223"/>
      <c r="BQ75" s="220">
        <v>69</v>
      </c>
      <c r="BR75" s="225"/>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2">
      <c r="A76" s="220">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3"/>
      <c r="BF76" s="223"/>
      <c r="BG76" s="223"/>
      <c r="BH76" s="223"/>
      <c r="BI76" s="223"/>
      <c r="BJ76" s="223"/>
      <c r="BK76" s="223"/>
      <c r="BL76" s="223"/>
      <c r="BM76" s="223"/>
      <c r="BN76" s="223"/>
      <c r="BO76" s="223"/>
      <c r="BP76" s="223"/>
      <c r="BQ76" s="220">
        <v>70</v>
      </c>
      <c r="BR76" s="225"/>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2">
      <c r="A77" s="220">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3"/>
      <c r="BF77" s="223"/>
      <c r="BG77" s="223"/>
      <c r="BH77" s="223"/>
      <c r="BI77" s="223"/>
      <c r="BJ77" s="223"/>
      <c r="BK77" s="223"/>
      <c r="BL77" s="223"/>
      <c r="BM77" s="223"/>
      <c r="BN77" s="223"/>
      <c r="BO77" s="223"/>
      <c r="BP77" s="223"/>
      <c r="BQ77" s="220">
        <v>71</v>
      </c>
      <c r="BR77" s="225"/>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2">
      <c r="A78" s="220">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3"/>
      <c r="BF78" s="223"/>
      <c r="BG78" s="223"/>
      <c r="BH78" s="223"/>
      <c r="BI78" s="223"/>
      <c r="BJ78" s="212"/>
      <c r="BK78" s="212"/>
      <c r="BL78" s="212"/>
      <c r="BM78" s="212"/>
      <c r="BN78" s="212"/>
      <c r="BO78" s="223"/>
      <c r="BP78" s="223"/>
      <c r="BQ78" s="220">
        <v>72</v>
      </c>
      <c r="BR78" s="225"/>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2">
      <c r="A79" s="220">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3"/>
      <c r="BF79" s="223"/>
      <c r="BG79" s="223"/>
      <c r="BH79" s="223"/>
      <c r="BI79" s="223"/>
      <c r="BJ79" s="212"/>
      <c r="BK79" s="212"/>
      <c r="BL79" s="212"/>
      <c r="BM79" s="212"/>
      <c r="BN79" s="212"/>
      <c r="BO79" s="223"/>
      <c r="BP79" s="223"/>
      <c r="BQ79" s="220">
        <v>73</v>
      </c>
      <c r="BR79" s="225"/>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2">
      <c r="A80" s="220">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3"/>
      <c r="BF80" s="223"/>
      <c r="BG80" s="223"/>
      <c r="BH80" s="223"/>
      <c r="BI80" s="223"/>
      <c r="BJ80" s="223"/>
      <c r="BK80" s="223"/>
      <c r="BL80" s="223"/>
      <c r="BM80" s="223"/>
      <c r="BN80" s="223"/>
      <c r="BO80" s="223"/>
      <c r="BP80" s="223"/>
      <c r="BQ80" s="220">
        <v>74</v>
      </c>
      <c r="BR80" s="225"/>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2">
      <c r="A81" s="220">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3"/>
      <c r="BF81" s="223"/>
      <c r="BG81" s="223"/>
      <c r="BH81" s="223"/>
      <c r="BI81" s="223"/>
      <c r="BJ81" s="223"/>
      <c r="BK81" s="223"/>
      <c r="BL81" s="223"/>
      <c r="BM81" s="223"/>
      <c r="BN81" s="223"/>
      <c r="BO81" s="223"/>
      <c r="BP81" s="223"/>
      <c r="BQ81" s="220">
        <v>75</v>
      </c>
      <c r="BR81" s="225"/>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2">
      <c r="A82" s="220">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3"/>
      <c r="BF82" s="223"/>
      <c r="BG82" s="223"/>
      <c r="BH82" s="223"/>
      <c r="BI82" s="223"/>
      <c r="BJ82" s="223"/>
      <c r="BK82" s="223"/>
      <c r="BL82" s="223"/>
      <c r="BM82" s="223"/>
      <c r="BN82" s="223"/>
      <c r="BO82" s="223"/>
      <c r="BP82" s="223"/>
      <c r="BQ82" s="220">
        <v>76</v>
      </c>
      <c r="BR82" s="225"/>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2">
      <c r="A83" s="220">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3"/>
      <c r="BF83" s="223"/>
      <c r="BG83" s="223"/>
      <c r="BH83" s="223"/>
      <c r="BI83" s="223"/>
      <c r="BJ83" s="223"/>
      <c r="BK83" s="223"/>
      <c r="BL83" s="223"/>
      <c r="BM83" s="223"/>
      <c r="BN83" s="223"/>
      <c r="BO83" s="223"/>
      <c r="BP83" s="223"/>
      <c r="BQ83" s="220">
        <v>77</v>
      </c>
      <c r="BR83" s="225"/>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2">
      <c r="A84" s="220">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3"/>
      <c r="BF84" s="223"/>
      <c r="BG84" s="223"/>
      <c r="BH84" s="223"/>
      <c r="BI84" s="223"/>
      <c r="BJ84" s="223"/>
      <c r="BK84" s="223"/>
      <c r="BL84" s="223"/>
      <c r="BM84" s="223"/>
      <c r="BN84" s="223"/>
      <c r="BO84" s="223"/>
      <c r="BP84" s="223"/>
      <c r="BQ84" s="220">
        <v>78</v>
      </c>
      <c r="BR84" s="225"/>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2">
      <c r="A85" s="220">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3"/>
      <c r="BF85" s="223"/>
      <c r="BG85" s="223"/>
      <c r="BH85" s="223"/>
      <c r="BI85" s="223"/>
      <c r="BJ85" s="223"/>
      <c r="BK85" s="223"/>
      <c r="BL85" s="223"/>
      <c r="BM85" s="223"/>
      <c r="BN85" s="223"/>
      <c r="BO85" s="223"/>
      <c r="BP85" s="223"/>
      <c r="BQ85" s="220">
        <v>79</v>
      </c>
      <c r="BR85" s="225"/>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2">
      <c r="A86" s="220">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3"/>
      <c r="BF86" s="223"/>
      <c r="BG86" s="223"/>
      <c r="BH86" s="223"/>
      <c r="BI86" s="223"/>
      <c r="BJ86" s="223"/>
      <c r="BK86" s="223"/>
      <c r="BL86" s="223"/>
      <c r="BM86" s="223"/>
      <c r="BN86" s="223"/>
      <c r="BO86" s="223"/>
      <c r="BP86" s="223"/>
      <c r="BQ86" s="220">
        <v>80</v>
      </c>
      <c r="BR86" s="225"/>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2">
      <c r="A87" s="226">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3"/>
      <c r="BF87" s="223"/>
      <c r="BG87" s="223"/>
      <c r="BH87" s="223"/>
      <c r="BI87" s="223"/>
      <c r="BJ87" s="223"/>
      <c r="BK87" s="223"/>
      <c r="BL87" s="223"/>
      <c r="BM87" s="223"/>
      <c r="BN87" s="223"/>
      <c r="BO87" s="223"/>
      <c r="BP87" s="223"/>
      <c r="BQ87" s="220">
        <v>81</v>
      </c>
      <c r="BR87" s="225"/>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5">
      <c r="A88" s="222" t="s">
        <v>376</v>
      </c>
      <c r="B88" s="924" t="s">
        <v>401</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25568</v>
      </c>
      <c r="AG88" s="946"/>
      <c r="AH88" s="946"/>
      <c r="AI88" s="946"/>
      <c r="AJ88" s="946"/>
      <c r="AK88" s="950"/>
      <c r="AL88" s="950"/>
      <c r="AM88" s="950"/>
      <c r="AN88" s="950"/>
      <c r="AO88" s="950"/>
      <c r="AP88" s="946">
        <v>240</v>
      </c>
      <c r="AQ88" s="946"/>
      <c r="AR88" s="946"/>
      <c r="AS88" s="946"/>
      <c r="AT88" s="946"/>
      <c r="AU88" s="946">
        <v>67</v>
      </c>
      <c r="AV88" s="946"/>
      <c r="AW88" s="946"/>
      <c r="AX88" s="946"/>
      <c r="AY88" s="946"/>
      <c r="AZ88" s="947"/>
      <c r="BA88" s="947"/>
      <c r="BB88" s="947"/>
      <c r="BC88" s="947"/>
      <c r="BD88" s="948"/>
      <c r="BE88" s="223"/>
      <c r="BF88" s="223"/>
      <c r="BG88" s="223"/>
      <c r="BH88" s="223"/>
      <c r="BI88" s="223"/>
      <c r="BJ88" s="223"/>
      <c r="BK88" s="223"/>
      <c r="BL88" s="223"/>
      <c r="BM88" s="223"/>
      <c r="BN88" s="223"/>
      <c r="BO88" s="223"/>
      <c r="BP88" s="223"/>
      <c r="BQ88" s="220">
        <v>82</v>
      </c>
      <c r="BR88" s="225"/>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924" t="s">
        <v>402</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c r="CS102" s="940"/>
      <c r="CT102" s="940"/>
      <c r="CU102" s="940"/>
      <c r="CV102" s="941"/>
      <c r="CW102" s="939"/>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27" t="s">
        <v>403</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28" t="s">
        <v>404</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29" t="s">
        <v>407</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408</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2">
      <c r="A109" s="882" t="s">
        <v>409</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410</v>
      </c>
      <c r="AB109" s="883"/>
      <c r="AC109" s="883"/>
      <c r="AD109" s="883"/>
      <c r="AE109" s="884"/>
      <c r="AF109" s="885" t="s">
        <v>411</v>
      </c>
      <c r="AG109" s="883"/>
      <c r="AH109" s="883"/>
      <c r="AI109" s="883"/>
      <c r="AJ109" s="884"/>
      <c r="AK109" s="885" t="s">
        <v>294</v>
      </c>
      <c r="AL109" s="883"/>
      <c r="AM109" s="883"/>
      <c r="AN109" s="883"/>
      <c r="AO109" s="884"/>
      <c r="AP109" s="885" t="s">
        <v>412</v>
      </c>
      <c r="AQ109" s="883"/>
      <c r="AR109" s="883"/>
      <c r="AS109" s="883"/>
      <c r="AT109" s="916"/>
      <c r="AU109" s="882" t="s">
        <v>409</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410</v>
      </c>
      <c r="BR109" s="883"/>
      <c r="BS109" s="883"/>
      <c r="BT109" s="883"/>
      <c r="BU109" s="884"/>
      <c r="BV109" s="885" t="s">
        <v>411</v>
      </c>
      <c r="BW109" s="883"/>
      <c r="BX109" s="883"/>
      <c r="BY109" s="883"/>
      <c r="BZ109" s="884"/>
      <c r="CA109" s="885" t="s">
        <v>294</v>
      </c>
      <c r="CB109" s="883"/>
      <c r="CC109" s="883"/>
      <c r="CD109" s="883"/>
      <c r="CE109" s="884"/>
      <c r="CF109" s="923" t="s">
        <v>412</v>
      </c>
      <c r="CG109" s="923"/>
      <c r="CH109" s="923"/>
      <c r="CI109" s="923"/>
      <c r="CJ109" s="923"/>
      <c r="CK109" s="885" t="s">
        <v>413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410</v>
      </c>
      <c r="DH109" s="883"/>
      <c r="DI109" s="883"/>
      <c r="DJ109" s="883"/>
      <c r="DK109" s="884"/>
      <c r="DL109" s="885" t="s">
        <v>411</v>
      </c>
      <c r="DM109" s="883"/>
      <c r="DN109" s="883"/>
      <c r="DO109" s="883"/>
      <c r="DP109" s="884"/>
      <c r="DQ109" s="885" t="s">
        <v>294</v>
      </c>
      <c r="DR109" s="883"/>
      <c r="DS109" s="883"/>
      <c r="DT109" s="883"/>
      <c r="DU109" s="884"/>
      <c r="DV109" s="885" t="s">
        <v>412</v>
      </c>
      <c r="DW109" s="883"/>
      <c r="DX109" s="883"/>
      <c r="DY109" s="883"/>
      <c r="DZ109" s="916"/>
    </row>
    <row r="110" spans="1:131" s="212" customFormat="1" ht="26.25" customHeight="1" x14ac:dyDescent="0.2">
      <c r="A110" s="794" t="s">
        <v>414</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709424</v>
      </c>
      <c r="AB110" s="876"/>
      <c r="AC110" s="876"/>
      <c r="AD110" s="876"/>
      <c r="AE110" s="877"/>
      <c r="AF110" s="878">
        <v>723449</v>
      </c>
      <c r="AG110" s="876"/>
      <c r="AH110" s="876"/>
      <c r="AI110" s="876"/>
      <c r="AJ110" s="877"/>
      <c r="AK110" s="878">
        <v>739395</v>
      </c>
      <c r="AL110" s="876"/>
      <c r="AM110" s="876"/>
      <c r="AN110" s="876"/>
      <c r="AO110" s="877"/>
      <c r="AP110" s="879">
        <v>21.4</v>
      </c>
      <c r="AQ110" s="880"/>
      <c r="AR110" s="880"/>
      <c r="AS110" s="880"/>
      <c r="AT110" s="881"/>
      <c r="AU110" s="917" t="s">
        <v>69</v>
      </c>
      <c r="AV110" s="918"/>
      <c r="AW110" s="918"/>
      <c r="AX110" s="918"/>
      <c r="AY110" s="918"/>
      <c r="AZ110" s="847" t="s">
        <v>415</v>
      </c>
      <c r="BA110" s="795"/>
      <c r="BB110" s="795"/>
      <c r="BC110" s="795"/>
      <c r="BD110" s="795"/>
      <c r="BE110" s="795"/>
      <c r="BF110" s="795"/>
      <c r="BG110" s="795"/>
      <c r="BH110" s="795"/>
      <c r="BI110" s="795"/>
      <c r="BJ110" s="795"/>
      <c r="BK110" s="795"/>
      <c r="BL110" s="795"/>
      <c r="BM110" s="795"/>
      <c r="BN110" s="795"/>
      <c r="BO110" s="795"/>
      <c r="BP110" s="796"/>
      <c r="BQ110" s="848">
        <v>5917195</v>
      </c>
      <c r="BR110" s="829"/>
      <c r="BS110" s="829"/>
      <c r="BT110" s="829"/>
      <c r="BU110" s="829"/>
      <c r="BV110" s="829">
        <v>6294001</v>
      </c>
      <c r="BW110" s="829"/>
      <c r="BX110" s="829"/>
      <c r="BY110" s="829"/>
      <c r="BZ110" s="829"/>
      <c r="CA110" s="829">
        <v>5993632</v>
      </c>
      <c r="CB110" s="829"/>
      <c r="CC110" s="829"/>
      <c r="CD110" s="829"/>
      <c r="CE110" s="829"/>
      <c r="CF110" s="853">
        <v>173.5</v>
      </c>
      <c r="CG110" s="854"/>
      <c r="CH110" s="854"/>
      <c r="CI110" s="854"/>
      <c r="CJ110" s="854"/>
      <c r="CK110" s="913" t="s">
        <v>416</v>
      </c>
      <c r="CL110" s="806"/>
      <c r="CM110" s="847" t="s">
        <v>417</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t="s">
        <v>122</v>
      </c>
      <c r="DH110" s="829"/>
      <c r="DI110" s="829"/>
      <c r="DJ110" s="829"/>
      <c r="DK110" s="829"/>
      <c r="DL110" s="829" t="s">
        <v>122</v>
      </c>
      <c r="DM110" s="829"/>
      <c r="DN110" s="829"/>
      <c r="DO110" s="829"/>
      <c r="DP110" s="829"/>
      <c r="DQ110" s="829" t="s">
        <v>122</v>
      </c>
      <c r="DR110" s="829"/>
      <c r="DS110" s="829"/>
      <c r="DT110" s="829"/>
      <c r="DU110" s="829"/>
      <c r="DV110" s="830" t="s">
        <v>122</v>
      </c>
      <c r="DW110" s="830"/>
      <c r="DX110" s="830"/>
      <c r="DY110" s="830"/>
      <c r="DZ110" s="831"/>
    </row>
    <row r="111" spans="1:131" s="212" customFormat="1" ht="26.25" customHeight="1" x14ac:dyDescent="0.2">
      <c r="A111" s="761" t="s">
        <v>418</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419</v>
      </c>
      <c r="BA111" s="739"/>
      <c r="BB111" s="739"/>
      <c r="BC111" s="739"/>
      <c r="BD111" s="739"/>
      <c r="BE111" s="739"/>
      <c r="BF111" s="739"/>
      <c r="BG111" s="739"/>
      <c r="BH111" s="739"/>
      <c r="BI111" s="739"/>
      <c r="BJ111" s="739"/>
      <c r="BK111" s="739"/>
      <c r="BL111" s="739"/>
      <c r="BM111" s="739"/>
      <c r="BN111" s="739"/>
      <c r="BO111" s="739"/>
      <c r="BP111" s="740"/>
      <c r="BQ111" s="803" t="s">
        <v>122</v>
      </c>
      <c r="BR111" s="804"/>
      <c r="BS111" s="804"/>
      <c r="BT111" s="804"/>
      <c r="BU111" s="804"/>
      <c r="BV111" s="804" t="s">
        <v>122</v>
      </c>
      <c r="BW111" s="804"/>
      <c r="BX111" s="804"/>
      <c r="BY111" s="804"/>
      <c r="BZ111" s="804"/>
      <c r="CA111" s="804" t="s">
        <v>122</v>
      </c>
      <c r="CB111" s="804"/>
      <c r="CC111" s="804"/>
      <c r="CD111" s="804"/>
      <c r="CE111" s="804"/>
      <c r="CF111" s="862" t="s">
        <v>122</v>
      </c>
      <c r="CG111" s="863"/>
      <c r="CH111" s="863"/>
      <c r="CI111" s="863"/>
      <c r="CJ111" s="863"/>
      <c r="CK111" s="914"/>
      <c r="CL111" s="808"/>
      <c r="CM111" s="802" t="s">
        <v>420</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2">
      <c r="A112" s="899" t="s">
        <v>421</v>
      </c>
      <c r="B112" s="900"/>
      <c r="C112" s="739" t="s">
        <v>422</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423</v>
      </c>
      <c r="BA112" s="739"/>
      <c r="BB112" s="739"/>
      <c r="BC112" s="739"/>
      <c r="BD112" s="739"/>
      <c r="BE112" s="739"/>
      <c r="BF112" s="739"/>
      <c r="BG112" s="739"/>
      <c r="BH112" s="739"/>
      <c r="BI112" s="739"/>
      <c r="BJ112" s="739"/>
      <c r="BK112" s="739"/>
      <c r="BL112" s="739"/>
      <c r="BM112" s="739"/>
      <c r="BN112" s="739"/>
      <c r="BO112" s="739"/>
      <c r="BP112" s="740"/>
      <c r="BQ112" s="803">
        <v>1495127</v>
      </c>
      <c r="BR112" s="804"/>
      <c r="BS112" s="804"/>
      <c r="BT112" s="804"/>
      <c r="BU112" s="804"/>
      <c r="BV112" s="804">
        <v>1247655</v>
      </c>
      <c r="BW112" s="804"/>
      <c r="BX112" s="804"/>
      <c r="BY112" s="804"/>
      <c r="BZ112" s="804"/>
      <c r="CA112" s="804">
        <v>639497</v>
      </c>
      <c r="CB112" s="804"/>
      <c r="CC112" s="804"/>
      <c r="CD112" s="804"/>
      <c r="CE112" s="804"/>
      <c r="CF112" s="862">
        <v>18.5</v>
      </c>
      <c r="CG112" s="863"/>
      <c r="CH112" s="863"/>
      <c r="CI112" s="863"/>
      <c r="CJ112" s="863"/>
      <c r="CK112" s="914"/>
      <c r="CL112" s="808"/>
      <c r="CM112" s="802" t="s">
        <v>424</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2">
      <c r="A113" s="901"/>
      <c r="B113" s="902"/>
      <c r="C113" s="739" t="s">
        <v>425</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136849</v>
      </c>
      <c r="AB113" s="906"/>
      <c r="AC113" s="906"/>
      <c r="AD113" s="906"/>
      <c r="AE113" s="907"/>
      <c r="AF113" s="908">
        <v>133030</v>
      </c>
      <c r="AG113" s="906"/>
      <c r="AH113" s="906"/>
      <c r="AI113" s="906"/>
      <c r="AJ113" s="907"/>
      <c r="AK113" s="908">
        <v>139917</v>
      </c>
      <c r="AL113" s="906"/>
      <c r="AM113" s="906"/>
      <c r="AN113" s="906"/>
      <c r="AO113" s="907"/>
      <c r="AP113" s="909">
        <v>4.0999999999999996</v>
      </c>
      <c r="AQ113" s="910"/>
      <c r="AR113" s="910"/>
      <c r="AS113" s="910"/>
      <c r="AT113" s="911"/>
      <c r="AU113" s="919"/>
      <c r="AV113" s="920"/>
      <c r="AW113" s="920"/>
      <c r="AX113" s="920"/>
      <c r="AY113" s="920"/>
      <c r="AZ113" s="802" t="s">
        <v>426</v>
      </c>
      <c r="BA113" s="739"/>
      <c r="BB113" s="739"/>
      <c r="BC113" s="739"/>
      <c r="BD113" s="739"/>
      <c r="BE113" s="739"/>
      <c r="BF113" s="739"/>
      <c r="BG113" s="739"/>
      <c r="BH113" s="739"/>
      <c r="BI113" s="739"/>
      <c r="BJ113" s="739"/>
      <c r="BK113" s="739"/>
      <c r="BL113" s="739"/>
      <c r="BM113" s="739"/>
      <c r="BN113" s="739"/>
      <c r="BO113" s="739"/>
      <c r="BP113" s="740"/>
      <c r="BQ113" s="803">
        <v>129637</v>
      </c>
      <c r="BR113" s="804"/>
      <c r="BS113" s="804"/>
      <c r="BT113" s="804"/>
      <c r="BU113" s="804"/>
      <c r="BV113" s="804">
        <v>99344</v>
      </c>
      <c r="BW113" s="804"/>
      <c r="BX113" s="804"/>
      <c r="BY113" s="804"/>
      <c r="BZ113" s="804"/>
      <c r="CA113" s="804">
        <v>67327</v>
      </c>
      <c r="CB113" s="804"/>
      <c r="CC113" s="804"/>
      <c r="CD113" s="804"/>
      <c r="CE113" s="804"/>
      <c r="CF113" s="862">
        <v>1.9</v>
      </c>
      <c r="CG113" s="863"/>
      <c r="CH113" s="863"/>
      <c r="CI113" s="863"/>
      <c r="CJ113" s="863"/>
      <c r="CK113" s="914"/>
      <c r="CL113" s="808"/>
      <c r="CM113" s="802" t="s">
        <v>427</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2">
      <c r="A114" s="901"/>
      <c r="B114" s="902"/>
      <c r="C114" s="739" t="s">
        <v>428</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v>31516</v>
      </c>
      <c r="AB114" s="767"/>
      <c r="AC114" s="767"/>
      <c r="AD114" s="767"/>
      <c r="AE114" s="768"/>
      <c r="AF114" s="769">
        <v>31516</v>
      </c>
      <c r="AG114" s="767"/>
      <c r="AH114" s="767"/>
      <c r="AI114" s="767"/>
      <c r="AJ114" s="768"/>
      <c r="AK114" s="769">
        <v>31516</v>
      </c>
      <c r="AL114" s="767"/>
      <c r="AM114" s="767"/>
      <c r="AN114" s="767"/>
      <c r="AO114" s="768"/>
      <c r="AP114" s="811">
        <v>0.9</v>
      </c>
      <c r="AQ114" s="812"/>
      <c r="AR114" s="812"/>
      <c r="AS114" s="812"/>
      <c r="AT114" s="813"/>
      <c r="AU114" s="919"/>
      <c r="AV114" s="920"/>
      <c r="AW114" s="920"/>
      <c r="AX114" s="920"/>
      <c r="AY114" s="920"/>
      <c r="AZ114" s="802" t="s">
        <v>429</v>
      </c>
      <c r="BA114" s="739"/>
      <c r="BB114" s="739"/>
      <c r="BC114" s="739"/>
      <c r="BD114" s="739"/>
      <c r="BE114" s="739"/>
      <c r="BF114" s="739"/>
      <c r="BG114" s="739"/>
      <c r="BH114" s="739"/>
      <c r="BI114" s="739"/>
      <c r="BJ114" s="739"/>
      <c r="BK114" s="739"/>
      <c r="BL114" s="739"/>
      <c r="BM114" s="739"/>
      <c r="BN114" s="739"/>
      <c r="BO114" s="739"/>
      <c r="BP114" s="740"/>
      <c r="BQ114" s="803">
        <v>1076595</v>
      </c>
      <c r="BR114" s="804"/>
      <c r="BS114" s="804"/>
      <c r="BT114" s="804"/>
      <c r="BU114" s="804"/>
      <c r="BV114" s="804">
        <v>1058599</v>
      </c>
      <c r="BW114" s="804"/>
      <c r="BX114" s="804"/>
      <c r="BY114" s="804"/>
      <c r="BZ114" s="804"/>
      <c r="CA114" s="804">
        <v>1059388</v>
      </c>
      <c r="CB114" s="804"/>
      <c r="CC114" s="804"/>
      <c r="CD114" s="804"/>
      <c r="CE114" s="804"/>
      <c r="CF114" s="862">
        <v>30.7</v>
      </c>
      <c r="CG114" s="863"/>
      <c r="CH114" s="863"/>
      <c r="CI114" s="863"/>
      <c r="CJ114" s="863"/>
      <c r="CK114" s="914"/>
      <c r="CL114" s="808"/>
      <c r="CM114" s="802" t="s">
        <v>430</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2">
      <c r="A115" s="901"/>
      <c r="B115" s="902"/>
      <c r="C115" s="739" t="s">
        <v>431</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t="s">
        <v>122</v>
      </c>
      <c r="AB115" s="906"/>
      <c r="AC115" s="906"/>
      <c r="AD115" s="906"/>
      <c r="AE115" s="907"/>
      <c r="AF115" s="908" t="s">
        <v>122</v>
      </c>
      <c r="AG115" s="906"/>
      <c r="AH115" s="906"/>
      <c r="AI115" s="906"/>
      <c r="AJ115" s="907"/>
      <c r="AK115" s="908" t="s">
        <v>122</v>
      </c>
      <c r="AL115" s="906"/>
      <c r="AM115" s="906"/>
      <c r="AN115" s="906"/>
      <c r="AO115" s="907"/>
      <c r="AP115" s="909" t="s">
        <v>122</v>
      </c>
      <c r="AQ115" s="910"/>
      <c r="AR115" s="910"/>
      <c r="AS115" s="910"/>
      <c r="AT115" s="911"/>
      <c r="AU115" s="919"/>
      <c r="AV115" s="920"/>
      <c r="AW115" s="920"/>
      <c r="AX115" s="920"/>
      <c r="AY115" s="920"/>
      <c r="AZ115" s="802" t="s">
        <v>432</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433</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2">
      <c r="A116" s="903"/>
      <c r="B116" s="904"/>
      <c r="C116" s="826" t="s">
        <v>434</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435</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436</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2">
      <c r="A117" s="882" t="s">
        <v>177</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437</v>
      </c>
      <c r="Z117" s="884"/>
      <c r="AA117" s="889">
        <v>877789</v>
      </c>
      <c r="AB117" s="890"/>
      <c r="AC117" s="890"/>
      <c r="AD117" s="890"/>
      <c r="AE117" s="891"/>
      <c r="AF117" s="892">
        <v>887995</v>
      </c>
      <c r="AG117" s="890"/>
      <c r="AH117" s="890"/>
      <c r="AI117" s="890"/>
      <c r="AJ117" s="891"/>
      <c r="AK117" s="892">
        <v>910828</v>
      </c>
      <c r="AL117" s="890"/>
      <c r="AM117" s="890"/>
      <c r="AN117" s="890"/>
      <c r="AO117" s="891"/>
      <c r="AP117" s="893"/>
      <c r="AQ117" s="894"/>
      <c r="AR117" s="894"/>
      <c r="AS117" s="894"/>
      <c r="AT117" s="895"/>
      <c r="AU117" s="919"/>
      <c r="AV117" s="920"/>
      <c r="AW117" s="920"/>
      <c r="AX117" s="920"/>
      <c r="AY117" s="920"/>
      <c r="AZ117" s="850" t="s">
        <v>438</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439</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2">
      <c r="A118" s="882" t="s">
        <v>413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410</v>
      </c>
      <c r="AB118" s="883"/>
      <c r="AC118" s="883"/>
      <c r="AD118" s="883"/>
      <c r="AE118" s="884"/>
      <c r="AF118" s="885" t="s">
        <v>411</v>
      </c>
      <c r="AG118" s="883"/>
      <c r="AH118" s="883"/>
      <c r="AI118" s="883"/>
      <c r="AJ118" s="884"/>
      <c r="AK118" s="885" t="s">
        <v>294</v>
      </c>
      <c r="AL118" s="883"/>
      <c r="AM118" s="883"/>
      <c r="AN118" s="883"/>
      <c r="AO118" s="884"/>
      <c r="AP118" s="886" t="s">
        <v>412</v>
      </c>
      <c r="AQ118" s="887"/>
      <c r="AR118" s="887"/>
      <c r="AS118" s="887"/>
      <c r="AT118" s="888"/>
      <c r="AU118" s="919"/>
      <c r="AV118" s="920"/>
      <c r="AW118" s="920"/>
      <c r="AX118" s="920"/>
      <c r="AY118" s="920"/>
      <c r="AZ118" s="825" t="s">
        <v>440</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441</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2">
      <c r="A119" s="805" t="s">
        <v>416</v>
      </c>
      <c r="B119" s="806"/>
      <c r="C119" s="847" t="s">
        <v>417</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t="s">
        <v>122</v>
      </c>
      <c r="AB119" s="876"/>
      <c r="AC119" s="876"/>
      <c r="AD119" s="876"/>
      <c r="AE119" s="877"/>
      <c r="AF119" s="878" t="s">
        <v>122</v>
      </c>
      <c r="AG119" s="876"/>
      <c r="AH119" s="876"/>
      <c r="AI119" s="876"/>
      <c r="AJ119" s="877"/>
      <c r="AK119" s="878" t="s">
        <v>122</v>
      </c>
      <c r="AL119" s="876"/>
      <c r="AM119" s="876"/>
      <c r="AN119" s="876"/>
      <c r="AO119" s="877"/>
      <c r="AP119" s="879" t="s">
        <v>122</v>
      </c>
      <c r="AQ119" s="880"/>
      <c r="AR119" s="880"/>
      <c r="AS119" s="880"/>
      <c r="AT119" s="881"/>
      <c r="AU119" s="921"/>
      <c r="AV119" s="922"/>
      <c r="AW119" s="922"/>
      <c r="AX119" s="922"/>
      <c r="AY119" s="922"/>
      <c r="AZ119" s="233" t="s">
        <v>177</v>
      </c>
      <c r="BA119" s="233"/>
      <c r="BB119" s="233"/>
      <c r="BC119" s="233"/>
      <c r="BD119" s="233"/>
      <c r="BE119" s="233"/>
      <c r="BF119" s="233"/>
      <c r="BG119" s="233"/>
      <c r="BH119" s="233"/>
      <c r="BI119" s="233"/>
      <c r="BJ119" s="233"/>
      <c r="BK119" s="233"/>
      <c r="BL119" s="233"/>
      <c r="BM119" s="233"/>
      <c r="BN119" s="233"/>
      <c r="BO119" s="864" t="s">
        <v>442</v>
      </c>
      <c r="BP119" s="865"/>
      <c r="BQ119" s="866">
        <v>8618554</v>
      </c>
      <c r="BR119" s="832"/>
      <c r="BS119" s="832"/>
      <c r="BT119" s="832"/>
      <c r="BU119" s="832"/>
      <c r="BV119" s="832">
        <v>8699599</v>
      </c>
      <c r="BW119" s="832"/>
      <c r="BX119" s="832"/>
      <c r="BY119" s="832"/>
      <c r="BZ119" s="832"/>
      <c r="CA119" s="832">
        <v>7759844</v>
      </c>
      <c r="CB119" s="832"/>
      <c r="CC119" s="832"/>
      <c r="CD119" s="832"/>
      <c r="CE119" s="832"/>
      <c r="CF119" s="735"/>
      <c r="CG119" s="736"/>
      <c r="CH119" s="736"/>
      <c r="CI119" s="736"/>
      <c r="CJ119" s="821"/>
      <c r="CK119" s="915"/>
      <c r="CL119" s="810"/>
      <c r="CM119" s="825" t="s">
        <v>443</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2">
      <c r="A120" s="807"/>
      <c r="B120" s="808"/>
      <c r="C120" s="802" t="s">
        <v>420</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444</v>
      </c>
      <c r="AV120" s="868"/>
      <c r="AW120" s="868"/>
      <c r="AX120" s="868"/>
      <c r="AY120" s="869"/>
      <c r="AZ120" s="847" t="s">
        <v>445</v>
      </c>
      <c r="BA120" s="795"/>
      <c r="BB120" s="795"/>
      <c r="BC120" s="795"/>
      <c r="BD120" s="795"/>
      <c r="BE120" s="795"/>
      <c r="BF120" s="795"/>
      <c r="BG120" s="795"/>
      <c r="BH120" s="795"/>
      <c r="BI120" s="795"/>
      <c r="BJ120" s="795"/>
      <c r="BK120" s="795"/>
      <c r="BL120" s="795"/>
      <c r="BM120" s="795"/>
      <c r="BN120" s="795"/>
      <c r="BO120" s="795"/>
      <c r="BP120" s="796"/>
      <c r="BQ120" s="848">
        <v>5717774</v>
      </c>
      <c r="BR120" s="829"/>
      <c r="BS120" s="829"/>
      <c r="BT120" s="829"/>
      <c r="BU120" s="829"/>
      <c r="BV120" s="829">
        <v>4876688</v>
      </c>
      <c r="BW120" s="829"/>
      <c r="BX120" s="829"/>
      <c r="BY120" s="829"/>
      <c r="BZ120" s="829"/>
      <c r="CA120" s="829">
        <v>4649324</v>
      </c>
      <c r="CB120" s="829"/>
      <c r="CC120" s="829"/>
      <c r="CD120" s="829"/>
      <c r="CE120" s="829"/>
      <c r="CF120" s="853">
        <v>134.6</v>
      </c>
      <c r="CG120" s="854"/>
      <c r="CH120" s="854"/>
      <c r="CI120" s="854"/>
      <c r="CJ120" s="854"/>
      <c r="CK120" s="855" t="s">
        <v>446</v>
      </c>
      <c r="CL120" s="839"/>
      <c r="CM120" s="839"/>
      <c r="CN120" s="839"/>
      <c r="CO120" s="840"/>
      <c r="CP120" s="859" t="s">
        <v>394</v>
      </c>
      <c r="CQ120" s="860"/>
      <c r="CR120" s="860"/>
      <c r="CS120" s="860"/>
      <c r="CT120" s="860"/>
      <c r="CU120" s="860"/>
      <c r="CV120" s="860"/>
      <c r="CW120" s="860"/>
      <c r="CX120" s="860"/>
      <c r="CY120" s="860"/>
      <c r="CZ120" s="860"/>
      <c r="DA120" s="860"/>
      <c r="DB120" s="860"/>
      <c r="DC120" s="860"/>
      <c r="DD120" s="860"/>
      <c r="DE120" s="860"/>
      <c r="DF120" s="861"/>
      <c r="DG120" s="848">
        <v>523788</v>
      </c>
      <c r="DH120" s="829"/>
      <c r="DI120" s="829"/>
      <c r="DJ120" s="829"/>
      <c r="DK120" s="829"/>
      <c r="DL120" s="829">
        <v>390532</v>
      </c>
      <c r="DM120" s="829"/>
      <c r="DN120" s="829"/>
      <c r="DO120" s="829"/>
      <c r="DP120" s="829"/>
      <c r="DQ120" s="829">
        <v>343490</v>
      </c>
      <c r="DR120" s="829"/>
      <c r="DS120" s="829"/>
      <c r="DT120" s="829"/>
      <c r="DU120" s="829"/>
      <c r="DV120" s="830">
        <v>9.9</v>
      </c>
      <c r="DW120" s="830"/>
      <c r="DX120" s="830"/>
      <c r="DY120" s="830"/>
      <c r="DZ120" s="831"/>
    </row>
    <row r="121" spans="1:130" s="212" customFormat="1" ht="26.25" customHeight="1" x14ac:dyDescent="0.2">
      <c r="A121" s="807"/>
      <c r="B121" s="808"/>
      <c r="C121" s="850" t="s">
        <v>447</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448</v>
      </c>
      <c r="BA121" s="739"/>
      <c r="BB121" s="739"/>
      <c r="BC121" s="739"/>
      <c r="BD121" s="739"/>
      <c r="BE121" s="739"/>
      <c r="BF121" s="739"/>
      <c r="BG121" s="739"/>
      <c r="BH121" s="739"/>
      <c r="BI121" s="739"/>
      <c r="BJ121" s="739"/>
      <c r="BK121" s="739"/>
      <c r="BL121" s="739"/>
      <c r="BM121" s="739"/>
      <c r="BN121" s="739"/>
      <c r="BO121" s="739"/>
      <c r="BP121" s="740"/>
      <c r="BQ121" s="803">
        <v>376193</v>
      </c>
      <c r="BR121" s="804"/>
      <c r="BS121" s="804"/>
      <c r="BT121" s="804"/>
      <c r="BU121" s="804"/>
      <c r="BV121" s="804">
        <v>280156</v>
      </c>
      <c r="BW121" s="804"/>
      <c r="BX121" s="804"/>
      <c r="BY121" s="804"/>
      <c r="BZ121" s="804"/>
      <c r="CA121" s="804">
        <v>180701</v>
      </c>
      <c r="CB121" s="804"/>
      <c r="CC121" s="804"/>
      <c r="CD121" s="804"/>
      <c r="CE121" s="804"/>
      <c r="CF121" s="862">
        <v>5.2</v>
      </c>
      <c r="CG121" s="863"/>
      <c r="CH121" s="863"/>
      <c r="CI121" s="863"/>
      <c r="CJ121" s="863"/>
      <c r="CK121" s="856"/>
      <c r="CL121" s="842"/>
      <c r="CM121" s="842"/>
      <c r="CN121" s="842"/>
      <c r="CO121" s="843"/>
      <c r="CP121" s="822" t="s">
        <v>391</v>
      </c>
      <c r="CQ121" s="823"/>
      <c r="CR121" s="823"/>
      <c r="CS121" s="823"/>
      <c r="CT121" s="823"/>
      <c r="CU121" s="823"/>
      <c r="CV121" s="823"/>
      <c r="CW121" s="823"/>
      <c r="CX121" s="823"/>
      <c r="CY121" s="823"/>
      <c r="CZ121" s="823"/>
      <c r="DA121" s="823"/>
      <c r="DB121" s="823"/>
      <c r="DC121" s="823"/>
      <c r="DD121" s="823"/>
      <c r="DE121" s="823"/>
      <c r="DF121" s="824"/>
      <c r="DG121" s="803">
        <v>877902</v>
      </c>
      <c r="DH121" s="804"/>
      <c r="DI121" s="804"/>
      <c r="DJ121" s="804"/>
      <c r="DK121" s="804"/>
      <c r="DL121" s="804">
        <v>748024</v>
      </c>
      <c r="DM121" s="804"/>
      <c r="DN121" s="804"/>
      <c r="DO121" s="804"/>
      <c r="DP121" s="804"/>
      <c r="DQ121" s="804">
        <v>218550</v>
      </c>
      <c r="DR121" s="804"/>
      <c r="DS121" s="804"/>
      <c r="DT121" s="804"/>
      <c r="DU121" s="804"/>
      <c r="DV121" s="781">
        <v>6.3</v>
      </c>
      <c r="DW121" s="781"/>
      <c r="DX121" s="781"/>
      <c r="DY121" s="781"/>
      <c r="DZ121" s="782"/>
    </row>
    <row r="122" spans="1:130" s="212" customFormat="1" ht="26.25" customHeight="1" x14ac:dyDescent="0.2">
      <c r="A122" s="807"/>
      <c r="B122" s="808"/>
      <c r="C122" s="802" t="s">
        <v>430</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449</v>
      </c>
      <c r="BA122" s="826"/>
      <c r="BB122" s="826"/>
      <c r="BC122" s="826"/>
      <c r="BD122" s="826"/>
      <c r="BE122" s="826"/>
      <c r="BF122" s="826"/>
      <c r="BG122" s="826"/>
      <c r="BH122" s="826"/>
      <c r="BI122" s="826"/>
      <c r="BJ122" s="826"/>
      <c r="BK122" s="826"/>
      <c r="BL122" s="826"/>
      <c r="BM122" s="826"/>
      <c r="BN122" s="826"/>
      <c r="BO122" s="826"/>
      <c r="BP122" s="827"/>
      <c r="BQ122" s="866">
        <v>4253162</v>
      </c>
      <c r="BR122" s="832"/>
      <c r="BS122" s="832"/>
      <c r="BT122" s="832"/>
      <c r="BU122" s="832"/>
      <c r="BV122" s="832">
        <v>4604221</v>
      </c>
      <c r="BW122" s="832"/>
      <c r="BX122" s="832"/>
      <c r="BY122" s="832"/>
      <c r="BZ122" s="832"/>
      <c r="CA122" s="832">
        <v>4451465</v>
      </c>
      <c r="CB122" s="832"/>
      <c r="CC122" s="832"/>
      <c r="CD122" s="832"/>
      <c r="CE122" s="832"/>
      <c r="CF122" s="833">
        <v>128.9</v>
      </c>
      <c r="CG122" s="834"/>
      <c r="CH122" s="834"/>
      <c r="CI122" s="834"/>
      <c r="CJ122" s="834"/>
      <c r="CK122" s="856"/>
      <c r="CL122" s="842"/>
      <c r="CM122" s="842"/>
      <c r="CN122" s="842"/>
      <c r="CO122" s="843"/>
      <c r="CP122" s="822" t="s">
        <v>395</v>
      </c>
      <c r="CQ122" s="823"/>
      <c r="CR122" s="823"/>
      <c r="CS122" s="823"/>
      <c r="CT122" s="823"/>
      <c r="CU122" s="823"/>
      <c r="CV122" s="823"/>
      <c r="CW122" s="823"/>
      <c r="CX122" s="823"/>
      <c r="CY122" s="823"/>
      <c r="CZ122" s="823"/>
      <c r="DA122" s="823"/>
      <c r="DB122" s="823"/>
      <c r="DC122" s="823"/>
      <c r="DD122" s="823"/>
      <c r="DE122" s="823"/>
      <c r="DF122" s="824"/>
      <c r="DG122" s="803">
        <v>93437</v>
      </c>
      <c r="DH122" s="804"/>
      <c r="DI122" s="804"/>
      <c r="DJ122" s="804"/>
      <c r="DK122" s="804"/>
      <c r="DL122" s="804">
        <v>81872</v>
      </c>
      <c r="DM122" s="804"/>
      <c r="DN122" s="804"/>
      <c r="DO122" s="804"/>
      <c r="DP122" s="804"/>
      <c r="DQ122" s="804">
        <v>72424</v>
      </c>
      <c r="DR122" s="804"/>
      <c r="DS122" s="804"/>
      <c r="DT122" s="804"/>
      <c r="DU122" s="804"/>
      <c r="DV122" s="781">
        <v>2.1</v>
      </c>
      <c r="DW122" s="781"/>
      <c r="DX122" s="781"/>
      <c r="DY122" s="781"/>
      <c r="DZ122" s="782"/>
    </row>
    <row r="123" spans="1:130" s="212" customFormat="1" ht="26.25" customHeight="1" x14ac:dyDescent="0.2">
      <c r="A123" s="807"/>
      <c r="B123" s="808"/>
      <c r="C123" s="802" t="s">
        <v>436</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3" t="s">
        <v>177</v>
      </c>
      <c r="BA123" s="233"/>
      <c r="BB123" s="233"/>
      <c r="BC123" s="233"/>
      <c r="BD123" s="233"/>
      <c r="BE123" s="233"/>
      <c r="BF123" s="233"/>
      <c r="BG123" s="233"/>
      <c r="BH123" s="233"/>
      <c r="BI123" s="233"/>
      <c r="BJ123" s="233"/>
      <c r="BK123" s="233"/>
      <c r="BL123" s="233"/>
      <c r="BM123" s="233"/>
      <c r="BN123" s="233"/>
      <c r="BO123" s="864" t="s">
        <v>450</v>
      </c>
      <c r="BP123" s="865"/>
      <c r="BQ123" s="819">
        <v>10347129</v>
      </c>
      <c r="BR123" s="820"/>
      <c r="BS123" s="820"/>
      <c r="BT123" s="820"/>
      <c r="BU123" s="820"/>
      <c r="BV123" s="820">
        <v>9761065</v>
      </c>
      <c r="BW123" s="820"/>
      <c r="BX123" s="820"/>
      <c r="BY123" s="820"/>
      <c r="BZ123" s="820"/>
      <c r="CA123" s="820">
        <v>9281490</v>
      </c>
      <c r="CB123" s="820"/>
      <c r="CC123" s="820"/>
      <c r="CD123" s="820"/>
      <c r="CE123" s="820"/>
      <c r="CF123" s="735"/>
      <c r="CG123" s="736"/>
      <c r="CH123" s="736"/>
      <c r="CI123" s="736"/>
      <c r="CJ123" s="821"/>
      <c r="CK123" s="856"/>
      <c r="CL123" s="842"/>
      <c r="CM123" s="842"/>
      <c r="CN123" s="842"/>
      <c r="CO123" s="843"/>
      <c r="CP123" s="822" t="s">
        <v>393</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v>27227</v>
      </c>
      <c r="DM123" s="767"/>
      <c r="DN123" s="767"/>
      <c r="DO123" s="767"/>
      <c r="DP123" s="768"/>
      <c r="DQ123" s="769">
        <v>5033</v>
      </c>
      <c r="DR123" s="767"/>
      <c r="DS123" s="767"/>
      <c r="DT123" s="767"/>
      <c r="DU123" s="768"/>
      <c r="DV123" s="811">
        <v>0.1</v>
      </c>
      <c r="DW123" s="812"/>
      <c r="DX123" s="812"/>
      <c r="DY123" s="812"/>
      <c r="DZ123" s="813"/>
    </row>
    <row r="124" spans="1:130" s="212" customFormat="1" ht="26.25" customHeight="1" thickBot="1" x14ac:dyDescent="0.25">
      <c r="A124" s="807"/>
      <c r="B124" s="808"/>
      <c r="C124" s="802" t="s">
        <v>439</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451</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t="s">
        <v>122</v>
      </c>
      <c r="BR124" s="818"/>
      <c r="BS124" s="818"/>
      <c r="BT124" s="818"/>
      <c r="BU124" s="818"/>
      <c r="BV124" s="818" t="s">
        <v>122</v>
      </c>
      <c r="BW124" s="818"/>
      <c r="BX124" s="818"/>
      <c r="BY124" s="818"/>
      <c r="BZ124" s="818"/>
      <c r="CA124" s="818" t="s">
        <v>122</v>
      </c>
      <c r="CB124" s="818"/>
      <c r="CC124" s="818"/>
      <c r="CD124" s="818"/>
      <c r="CE124" s="818"/>
      <c r="CF124" s="713"/>
      <c r="CG124" s="714"/>
      <c r="CH124" s="714"/>
      <c r="CI124" s="714"/>
      <c r="CJ124" s="849"/>
      <c r="CK124" s="857"/>
      <c r="CL124" s="857"/>
      <c r="CM124" s="857"/>
      <c r="CN124" s="857"/>
      <c r="CO124" s="858"/>
      <c r="CP124" s="822" t="s">
        <v>452</v>
      </c>
      <c r="CQ124" s="823"/>
      <c r="CR124" s="823"/>
      <c r="CS124" s="823"/>
      <c r="CT124" s="823"/>
      <c r="CU124" s="823"/>
      <c r="CV124" s="823"/>
      <c r="CW124" s="823"/>
      <c r="CX124" s="823"/>
      <c r="CY124" s="823"/>
      <c r="CZ124" s="823"/>
      <c r="DA124" s="823"/>
      <c r="DB124" s="823"/>
      <c r="DC124" s="823"/>
      <c r="DD124" s="823"/>
      <c r="DE124" s="823"/>
      <c r="DF124" s="824"/>
      <c r="DG124" s="750" t="s">
        <v>122</v>
      </c>
      <c r="DH124" s="751"/>
      <c r="DI124" s="751"/>
      <c r="DJ124" s="751"/>
      <c r="DK124" s="752"/>
      <c r="DL124" s="753" t="s">
        <v>122</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2">
      <c r="A125" s="807"/>
      <c r="B125" s="808"/>
      <c r="C125" s="802" t="s">
        <v>441</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453</v>
      </c>
      <c r="CL125" s="839"/>
      <c r="CM125" s="839"/>
      <c r="CN125" s="839"/>
      <c r="CO125" s="840"/>
      <c r="CP125" s="847" t="s">
        <v>454</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5">
      <c r="A126" s="807"/>
      <c r="B126" s="808"/>
      <c r="C126" s="802" t="s">
        <v>443</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t="s">
        <v>122</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455</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2">
      <c r="A127" s="809"/>
      <c r="B127" s="810"/>
      <c r="C127" s="825" t="s">
        <v>456</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457</v>
      </c>
      <c r="AY127" s="799"/>
      <c r="AZ127" s="799"/>
      <c r="BA127" s="799"/>
      <c r="BB127" s="799"/>
      <c r="BC127" s="799"/>
      <c r="BD127" s="799"/>
      <c r="BE127" s="800"/>
      <c r="BF127" s="798" t="s">
        <v>458</v>
      </c>
      <c r="BG127" s="799"/>
      <c r="BH127" s="799"/>
      <c r="BI127" s="799"/>
      <c r="BJ127" s="799"/>
      <c r="BK127" s="799"/>
      <c r="BL127" s="800"/>
      <c r="BM127" s="798" t="s">
        <v>459</v>
      </c>
      <c r="BN127" s="799"/>
      <c r="BO127" s="799"/>
      <c r="BP127" s="799"/>
      <c r="BQ127" s="799"/>
      <c r="BR127" s="799"/>
      <c r="BS127" s="800"/>
      <c r="BT127" s="798" t="s">
        <v>460</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461</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5">
      <c r="A128" s="783" t="s">
        <v>462</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463</v>
      </c>
      <c r="X128" s="785"/>
      <c r="Y128" s="785"/>
      <c r="Z128" s="786"/>
      <c r="AA128" s="787">
        <v>50658</v>
      </c>
      <c r="AB128" s="788"/>
      <c r="AC128" s="788"/>
      <c r="AD128" s="788"/>
      <c r="AE128" s="789"/>
      <c r="AF128" s="790">
        <v>33308</v>
      </c>
      <c r="AG128" s="788"/>
      <c r="AH128" s="788"/>
      <c r="AI128" s="788"/>
      <c r="AJ128" s="789"/>
      <c r="AK128" s="790">
        <v>19065</v>
      </c>
      <c r="AL128" s="788"/>
      <c r="AM128" s="788"/>
      <c r="AN128" s="788"/>
      <c r="AO128" s="789"/>
      <c r="AP128" s="791"/>
      <c r="AQ128" s="792"/>
      <c r="AR128" s="792"/>
      <c r="AS128" s="792"/>
      <c r="AT128" s="793"/>
      <c r="AU128" s="214"/>
      <c r="AV128" s="214"/>
      <c r="AW128" s="214"/>
      <c r="AX128" s="794" t="s">
        <v>464</v>
      </c>
      <c r="AY128" s="795"/>
      <c r="AZ128" s="795"/>
      <c r="BA128" s="795"/>
      <c r="BB128" s="795"/>
      <c r="BC128" s="795"/>
      <c r="BD128" s="795"/>
      <c r="BE128" s="796"/>
      <c r="BF128" s="773" t="s">
        <v>122</v>
      </c>
      <c r="BG128" s="774"/>
      <c r="BH128" s="774"/>
      <c r="BI128" s="774"/>
      <c r="BJ128" s="774"/>
      <c r="BK128" s="774"/>
      <c r="BL128" s="797"/>
      <c r="BM128" s="773">
        <v>15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465</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2">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466</v>
      </c>
      <c r="X129" s="764"/>
      <c r="Y129" s="764"/>
      <c r="Z129" s="765"/>
      <c r="AA129" s="766">
        <v>3900396</v>
      </c>
      <c r="AB129" s="767"/>
      <c r="AC129" s="767"/>
      <c r="AD129" s="767"/>
      <c r="AE129" s="768"/>
      <c r="AF129" s="769">
        <v>3902012</v>
      </c>
      <c r="AG129" s="767"/>
      <c r="AH129" s="767"/>
      <c r="AI129" s="767"/>
      <c r="AJ129" s="768"/>
      <c r="AK129" s="769">
        <v>3933580</v>
      </c>
      <c r="AL129" s="767"/>
      <c r="AM129" s="767"/>
      <c r="AN129" s="767"/>
      <c r="AO129" s="768"/>
      <c r="AP129" s="770"/>
      <c r="AQ129" s="771"/>
      <c r="AR129" s="771"/>
      <c r="AS129" s="771"/>
      <c r="AT129" s="772"/>
      <c r="AU129" s="215"/>
      <c r="AV129" s="215"/>
      <c r="AW129" s="215"/>
      <c r="AX129" s="738" t="s">
        <v>467</v>
      </c>
      <c r="AY129" s="739"/>
      <c r="AZ129" s="739"/>
      <c r="BA129" s="739"/>
      <c r="BB129" s="739"/>
      <c r="BC129" s="739"/>
      <c r="BD129" s="739"/>
      <c r="BE129" s="740"/>
      <c r="BF129" s="757" t="s">
        <v>122</v>
      </c>
      <c r="BG129" s="758"/>
      <c r="BH129" s="758"/>
      <c r="BI129" s="758"/>
      <c r="BJ129" s="758"/>
      <c r="BK129" s="758"/>
      <c r="BL129" s="759"/>
      <c r="BM129" s="757">
        <v>20</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761" t="s">
        <v>468</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469</v>
      </c>
      <c r="X130" s="764"/>
      <c r="Y130" s="764"/>
      <c r="Z130" s="765"/>
      <c r="AA130" s="766">
        <v>474238</v>
      </c>
      <c r="AB130" s="767"/>
      <c r="AC130" s="767"/>
      <c r="AD130" s="767"/>
      <c r="AE130" s="768"/>
      <c r="AF130" s="769">
        <v>470292</v>
      </c>
      <c r="AG130" s="767"/>
      <c r="AH130" s="767"/>
      <c r="AI130" s="767"/>
      <c r="AJ130" s="768"/>
      <c r="AK130" s="769">
        <v>479851</v>
      </c>
      <c r="AL130" s="767"/>
      <c r="AM130" s="767"/>
      <c r="AN130" s="767"/>
      <c r="AO130" s="768"/>
      <c r="AP130" s="770"/>
      <c r="AQ130" s="771"/>
      <c r="AR130" s="771"/>
      <c r="AS130" s="771"/>
      <c r="AT130" s="772"/>
      <c r="AU130" s="215"/>
      <c r="AV130" s="215"/>
      <c r="AW130" s="215"/>
      <c r="AX130" s="738" t="s">
        <v>470</v>
      </c>
      <c r="AY130" s="739"/>
      <c r="AZ130" s="739"/>
      <c r="BA130" s="739"/>
      <c r="BB130" s="739"/>
      <c r="BC130" s="739"/>
      <c r="BD130" s="739"/>
      <c r="BE130" s="740"/>
      <c r="BF130" s="741">
        <v>11.1</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471</v>
      </c>
      <c r="X131" s="748"/>
      <c r="Y131" s="748"/>
      <c r="Z131" s="749"/>
      <c r="AA131" s="750">
        <v>3426158</v>
      </c>
      <c r="AB131" s="751"/>
      <c r="AC131" s="751"/>
      <c r="AD131" s="751"/>
      <c r="AE131" s="752"/>
      <c r="AF131" s="753">
        <v>3431720</v>
      </c>
      <c r="AG131" s="751"/>
      <c r="AH131" s="751"/>
      <c r="AI131" s="751"/>
      <c r="AJ131" s="752"/>
      <c r="AK131" s="753">
        <v>3453729</v>
      </c>
      <c r="AL131" s="751"/>
      <c r="AM131" s="751"/>
      <c r="AN131" s="751"/>
      <c r="AO131" s="752"/>
      <c r="AP131" s="754"/>
      <c r="AQ131" s="755"/>
      <c r="AR131" s="755"/>
      <c r="AS131" s="755"/>
      <c r="AT131" s="756"/>
      <c r="AU131" s="215"/>
      <c r="AV131" s="215"/>
      <c r="AW131" s="215"/>
      <c r="AX131" s="716" t="s">
        <v>472</v>
      </c>
      <c r="AY131" s="717"/>
      <c r="AZ131" s="717"/>
      <c r="BA131" s="717"/>
      <c r="BB131" s="717"/>
      <c r="BC131" s="717"/>
      <c r="BD131" s="717"/>
      <c r="BE131" s="718"/>
      <c r="BF131" s="719" t="s">
        <v>122</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725" t="s">
        <v>473</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474</v>
      </c>
      <c r="W132" s="729"/>
      <c r="X132" s="729"/>
      <c r="Y132" s="729"/>
      <c r="Z132" s="730"/>
      <c r="AA132" s="731">
        <v>10.299962819999999</v>
      </c>
      <c r="AB132" s="732"/>
      <c r="AC132" s="732"/>
      <c r="AD132" s="732"/>
      <c r="AE132" s="733"/>
      <c r="AF132" s="734">
        <v>11.20123437</v>
      </c>
      <c r="AG132" s="732"/>
      <c r="AH132" s="732"/>
      <c r="AI132" s="732"/>
      <c r="AJ132" s="733"/>
      <c r="AK132" s="734">
        <v>11.92658718</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475</v>
      </c>
      <c r="W133" s="708"/>
      <c r="X133" s="708"/>
      <c r="Y133" s="708"/>
      <c r="Z133" s="709"/>
      <c r="AA133" s="710">
        <v>11.3</v>
      </c>
      <c r="AB133" s="711"/>
      <c r="AC133" s="711"/>
      <c r="AD133" s="711"/>
      <c r="AE133" s="712"/>
      <c r="AF133" s="710">
        <v>11.1</v>
      </c>
      <c r="AG133" s="711"/>
      <c r="AH133" s="711"/>
      <c r="AI133" s="711"/>
      <c r="AJ133" s="712"/>
      <c r="AK133" s="710">
        <v>11.1</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xmnCON+Q0r9zQqFNNcyyc1GHdM/TOTAsmVj8ZOpu5blDTe1hLED6W629LAQzPHWWHJYC0jFYDpMbMHMpGlABw==" saltValue="dENA6P5ICPQClCOUHOBed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476</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qgWW34PmucpoJcKRRJ+Nj3X/++GbBHLft+CcFJl3PR20JZ4ZvrggvDWk861Pg1kCMhFbqQoyR+oaTInEtXIjgw==" saltValue="7KaM7W7H+zJw5DD+ka4Xm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vimtG7SzSZagmTGTbBJBNAG4jGzEgBwAvJIUOFuo8/x2xxoggnMY1RB9HYkLrOEmfcwlb1WUFHHxookL8TmOGQ==" saltValue="mAst2/aEX/jso+hYp5CsW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478</v>
      </c>
      <c r="AL6" s="248"/>
      <c r="AM6" s="248"/>
      <c r="AN6" s="248"/>
    </row>
    <row r="7" spans="1:46" ht="13.5" customHeight="1" x14ac:dyDescent="0.2">
      <c r="A7" s="247"/>
      <c r="AK7" s="250"/>
      <c r="AL7" s="251"/>
      <c r="AM7" s="251"/>
      <c r="AN7" s="252"/>
      <c r="AO7" s="1105" t="s">
        <v>479</v>
      </c>
      <c r="AP7" s="253"/>
      <c r="AQ7" s="254" t="s">
        <v>480</v>
      </c>
      <c r="AR7" s="255"/>
    </row>
    <row r="8" spans="1:46" ht="13.2" x14ac:dyDescent="0.2">
      <c r="A8" s="247"/>
      <c r="AK8" s="256"/>
      <c r="AL8" s="257"/>
      <c r="AM8" s="257"/>
      <c r="AN8" s="258"/>
      <c r="AO8" s="1106"/>
      <c r="AP8" s="259" t="s">
        <v>481</v>
      </c>
      <c r="AQ8" s="260" t="s">
        <v>482</v>
      </c>
      <c r="AR8" s="261" t="s">
        <v>483</v>
      </c>
    </row>
    <row r="9" spans="1:46" ht="13.2" x14ac:dyDescent="0.2">
      <c r="A9" s="247"/>
      <c r="AK9" s="1117" t="s">
        <v>484</v>
      </c>
      <c r="AL9" s="1118"/>
      <c r="AM9" s="1118"/>
      <c r="AN9" s="1119"/>
      <c r="AO9" s="262">
        <v>1437816</v>
      </c>
      <c r="AP9" s="262">
        <v>210268</v>
      </c>
      <c r="AQ9" s="263">
        <v>156369</v>
      </c>
      <c r="AR9" s="264">
        <v>34.5</v>
      </c>
    </row>
    <row r="10" spans="1:46" ht="13.5" customHeight="1" x14ac:dyDescent="0.2">
      <c r="A10" s="247"/>
      <c r="AK10" s="1117" t="s">
        <v>485</v>
      </c>
      <c r="AL10" s="1118"/>
      <c r="AM10" s="1118"/>
      <c r="AN10" s="1119"/>
      <c r="AO10" s="265">
        <v>12468</v>
      </c>
      <c r="AP10" s="265">
        <v>1823</v>
      </c>
      <c r="AQ10" s="266">
        <v>21449</v>
      </c>
      <c r="AR10" s="267">
        <v>-91.5</v>
      </c>
    </row>
    <row r="11" spans="1:46" ht="13.5" customHeight="1" x14ac:dyDescent="0.2">
      <c r="A11" s="247"/>
      <c r="AK11" s="1117" t="s">
        <v>486</v>
      </c>
      <c r="AL11" s="1118"/>
      <c r="AM11" s="1118"/>
      <c r="AN11" s="1119"/>
      <c r="AO11" s="265" t="s">
        <v>487</v>
      </c>
      <c r="AP11" s="265" t="s">
        <v>487</v>
      </c>
      <c r="AQ11" s="266">
        <v>1663</v>
      </c>
      <c r="AR11" s="267" t="s">
        <v>487</v>
      </c>
    </row>
    <row r="12" spans="1:46" ht="13.5" customHeight="1" x14ac:dyDescent="0.2">
      <c r="A12" s="247"/>
      <c r="AK12" s="1117" t="s">
        <v>488</v>
      </c>
      <c r="AL12" s="1118"/>
      <c r="AM12" s="1118"/>
      <c r="AN12" s="1119"/>
      <c r="AO12" s="265" t="s">
        <v>487</v>
      </c>
      <c r="AP12" s="265" t="s">
        <v>487</v>
      </c>
      <c r="AQ12" s="266">
        <v>34</v>
      </c>
      <c r="AR12" s="267" t="s">
        <v>487</v>
      </c>
    </row>
    <row r="13" spans="1:46" ht="13.5" customHeight="1" x14ac:dyDescent="0.2">
      <c r="A13" s="247"/>
      <c r="AK13" s="1117" t="s">
        <v>489</v>
      </c>
      <c r="AL13" s="1118"/>
      <c r="AM13" s="1118"/>
      <c r="AN13" s="1119"/>
      <c r="AO13" s="265">
        <v>61739</v>
      </c>
      <c r="AP13" s="265">
        <v>9029</v>
      </c>
      <c r="AQ13" s="266">
        <v>5566</v>
      </c>
      <c r="AR13" s="267">
        <v>62.2</v>
      </c>
    </row>
    <row r="14" spans="1:46" ht="13.5" customHeight="1" x14ac:dyDescent="0.2">
      <c r="A14" s="247"/>
      <c r="AK14" s="1117" t="s">
        <v>490</v>
      </c>
      <c r="AL14" s="1118"/>
      <c r="AM14" s="1118"/>
      <c r="AN14" s="1119"/>
      <c r="AO14" s="265">
        <v>46304</v>
      </c>
      <c r="AP14" s="265">
        <v>6772</v>
      </c>
      <c r="AQ14" s="266">
        <v>3589</v>
      </c>
      <c r="AR14" s="267">
        <v>88.7</v>
      </c>
    </row>
    <row r="15" spans="1:46" ht="13.5" customHeight="1" x14ac:dyDescent="0.2">
      <c r="A15" s="247"/>
      <c r="AK15" s="1120" t="s">
        <v>491</v>
      </c>
      <c r="AL15" s="1121"/>
      <c r="AM15" s="1121"/>
      <c r="AN15" s="1122"/>
      <c r="AO15" s="265">
        <v>-110384</v>
      </c>
      <c r="AP15" s="265">
        <v>-16143</v>
      </c>
      <c r="AQ15" s="266">
        <v>-10547</v>
      </c>
      <c r="AR15" s="267">
        <v>53.1</v>
      </c>
    </row>
    <row r="16" spans="1:46" ht="13.2" x14ac:dyDescent="0.2">
      <c r="A16" s="247"/>
      <c r="AK16" s="1120" t="s">
        <v>177</v>
      </c>
      <c r="AL16" s="1121"/>
      <c r="AM16" s="1121"/>
      <c r="AN16" s="1122"/>
      <c r="AO16" s="265">
        <v>1447943</v>
      </c>
      <c r="AP16" s="265">
        <v>211749</v>
      </c>
      <c r="AQ16" s="266">
        <v>178125</v>
      </c>
      <c r="AR16" s="267">
        <v>18.899999999999999</v>
      </c>
    </row>
    <row r="17" spans="1:46" ht="13.2" x14ac:dyDescent="0.2">
      <c r="A17" s="247"/>
    </row>
    <row r="18" spans="1:46" ht="13.2" x14ac:dyDescent="0.2">
      <c r="A18" s="247"/>
      <c r="AQ18" s="268"/>
      <c r="AR18" s="268"/>
    </row>
    <row r="19" spans="1:46" ht="13.2" x14ac:dyDescent="0.2">
      <c r="A19" s="247"/>
      <c r="AK19" s="243" t="s">
        <v>492</v>
      </c>
    </row>
    <row r="20" spans="1:46" ht="13.2" x14ac:dyDescent="0.2">
      <c r="A20" s="247"/>
      <c r="AK20" s="269"/>
      <c r="AL20" s="270"/>
      <c r="AM20" s="270"/>
      <c r="AN20" s="271"/>
      <c r="AO20" s="272" t="s">
        <v>493</v>
      </c>
      <c r="AP20" s="273" t="s">
        <v>494</v>
      </c>
      <c r="AQ20" s="274" t="s">
        <v>495</v>
      </c>
      <c r="AR20" s="275"/>
    </row>
    <row r="21" spans="1:46" s="248" customFormat="1" ht="13.2" x14ac:dyDescent="0.2">
      <c r="A21" s="276"/>
      <c r="AK21" s="1123" t="s">
        <v>496</v>
      </c>
      <c r="AL21" s="1124"/>
      <c r="AM21" s="1124"/>
      <c r="AN21" s="1125"/>
      <c r="AO21" s="277">
        <v>23.54</v>
      </c>
      <c r="AP21" s="278">
        <v>14.51</v>
      </c>
      <c r="AQ21" s="279">
        <v>9.0299999999999994</v>
      </c>
      <c r="AS21" s="280"/>
      <c r="AT21" s="276"/>
    </row>
    <row r="22" spans="1:46" s="248" customFormat="1" ht="13.2" x14ac:dyDescent="0.2">
      <c r="A22" s="276"/>
      <c r="AK22" s="1123" t="s">
        <v>497</v>
      </c>
      <c r="AL22" s="1124"/>
      <c r="AM22" s="1124"/>
      <c r="AN22" s="1125"/>
      <c r="AO22" s="281">
        <v>88</v>
      </c>
      <c r="AP22" s="282">
        <v>95.5</v>
      </c>
      <c r="AQ22" s="283">
        <v>-7.5</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16" t="s">
        <v>498</v>
      </c>
      <c r="B26" s="1116"/>
      <c r="C26" s="1116"/>
      <c r="D26" s="1116"/>
      <c r="E26" s="1116"/>
      <c r="F26" s="1116"/>
      <c r="G26" s="1116"/>
      <c r="H26" s="1116"/>
      <c r="I26" s="1116"/>
      <c r="J26" s="1116"/>
      <c r="K26" s="1116"/>
      <c r="L26" s="1116"/>
      <c r="M26" s="1116"/>
      <c r="N26" s="1116"/>
      <c r="O26" s="1116"/>
      <c r="P26" s="1116"/>
      <c r="Q26" s="1116"/>
      <c r="R26" s="1116"/>
      <c r="S26" s="1116"/>
      <c r="T26" s="1116"/>
      <c r="U26" s="1116"/>
      <c r="V26" s="1116"/>
      <c r="W26" s="1116"/>
      <c r="X26" s="1116"/>
      <c r="Y26" s="1116"/>
      <c r="Z26" s="1116"/>
      <c r="AA26" s="1116"/>
      <c r="AB26" s="1116"/>
      <c r="AC26" s="1116"/>
      <c r="AD26" s="1116"/>
      <c r="AE26" s="1116"/>
      <c r="AF26" s="1116"/>
      <c r="AG26" s="1116"/>
      <c r="AH26" s="1116"/>
      <c r="AI26" s="1116"/>
      <c r="AJ26" s="1116"/>
      <c r="AK26" s="1116"/>
      <c r="AL26" s="1116"/>
      <c r="AM26" s="1116"/>
      <c r="AN26" s="1116"/>
      <c r="AO26" s="1116"/>
      <c r="AP26" s="1116"/>
      <c r="AQ26" s="1116"/>
      <c r="AR26" s="1116"/>
      <c r="AS26" s="1116"/>
    </row>
    <row r="27" spans="1:46" ht="13.2" x14ac:dyDescent="0.2">
      <c r="A27" s="288"/>
      <c r="AS27" s="243"/>
      <c r="AT27" s="243"/>
    </row>
    <row r="28" spans="1:46" ht="16.2" x14ac:dyDescent="0.2">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500</v>
      </c>
      <c r="AL29" s="248"/>
      <c r="AM29" s="248"/>
      <c r="AN29" s="248"/>
      <c r="AS29" s="290"/>
    </row>
    <row r="30" spans="1:46" ht="13.5" customHeight="1" x14ac:dyDescent="0.2">
      <c r="A30" s="247"/>
      <c r="AK30" s="250"/>
      <c r="AL30" s="251"/>
      <c r="AM30" s="251"/>
      <c r="AN30" s="252"/>
      <c r="AO30" s="1105" t="s">
        <v>479</v>
      </c>
      <c r="AP30" s="253"/>
      <c r="AQ30" s="254" t="s">
        <v>480</v>
      </c>
      <c r="AR30" s="255"/>
    </row>
    <row r="31" spans="1:46" ht="13.2" x14ac:dyDescent="0.2">
      <c r="A31" s="247"/>
      <c r="AK31" s="256"/>
      <c r="AL31" s="257"/>
      <c r="AM31" s="257"/>
      <c r="AN31" s="258"/>
      <c r="AO31" s="1106"/>
      <c r="AP31" s="259" t="s">
        <v>481</v>
      </c>
      <c r="AQ31" s="260" t="s">
        <v>482</v>
      </c>
      <c r="AR31" s="261" t="s">
        <v>483</v>
      </c>
    </row>
    <row r="32" spans="1:46" ht="27" customHeight="1" x14ac:dyDescent="0.2">
      <c r="A32" s="247"/>
      <c r="AK32" s="1107" t="s">
        <v>501</v>
      </c>
      <c r="AL32" s="1108"/>
      <c r="AM32" s="1108"/>
      <c r="AN32" s="1109"/>
      <c r="AO32" s="291">
        <v>739395</v>
      </c>
      <c r="AP32" s="291">
        <v>108130</v>
      </c>
      <c r="AQ32" s="292">
        <v>89268</v>
      </c>
      <c r="AR32" s="293">
        <v>21.1</v>
      </c>
    </row>
    <row r="33" spans="1:46" ht="13.5" customHeight="1" x14ac:dyDescent="0.2">
      <c r="A33" s="247"/>
      <c r="AK33" s="1107" t="s">
        <v>502</v>
      </c>
      <c r="AL33" s="1108"/>
      <c r="AM33" s="1108"/>
      <c r="AN33" s="1109"/>
      <c r="AO33" s="291" t="s">
        <v>487</v>
      </c>
      <c r="AP33" s="291" t="s">
        <v>487</v>
      </c>
      <c r="AQ33" s="292" t="s">
        <v>487</v>
      </c>
      <c r="AR33" s="293" t="s">
        <v>487</v>
      </c>
    </row>
    <row r="34" spans="1:46" ht="27" customHeight="1" x14ac:dyDescent="0.2">
      <c r="A34" s="247"/>
      <c r="AK34" s="1107" t="s">
        <v>503</v>
      </c>
      <c r="AL34" s="1108"/>
      <c r="AM34" s="1108"/>
      <c r="AN34" s="1109"/>
      <c r="AO34" s="291" t="s">
        <v>487</v>
      </c>
      <c r="AP34" s="291" t="s">
        <v>487</v>
      </c>
      <c r="AQ34" s="292" t="s">
        <v>487</v>
      </c>
      <c r="AR34" s="293" t="s">
        <v>487</v>
      </c>
    </row>
    <row r="35" spans="1:46" ht="27" customHeight="1" x14ac:dyDescent="0.2">
      <c r="A35" s="247"/>
      <c r="AK35" s="1107" t="s">
        <v>504</v>
      </c>
      <c r="AL35" s="1108"/>
      <c r="AM35" s="1108"/>
      <c r="AN35" s="1109"/>
      <c r="AO35" s="291">
        <v>139917</v>
      </c>
      <c r="AP35" s="291">
        <v>20462</v>
      </c>
      <c r="AQ35" s="292">
        <v>17003</v>
      </c>
      <c r="AR35" s="293">
        <v>20.3</v>
      </c>
    </row>
    <row r="36" spans="1:46" ht="27" customHeight="1" x14ac:dyDescent="0.2">
      <c r="A36" s="247"/>
      <c r="AK36" s="1107" t="s">
        <v>505</v>
      </c>
      <c r="AL36" s="1108"/>
      <c r="AM36" s="1108"/>
      <c r="AN36" s="1109"/>
      <c r="AO36" s="291">
        <v>31516</v>
      </c>
      <c r="AP36" s="291">
        <v>4609</v>
      </c>
      <c r="AQ36" s="292">
        <v>5039</v>
      </c>
      <c r="AR36" s="293">
        <v>-8.5</v>
      </c>
    </row>
    <row r="37" spans="1:46" ht="13.5" customHeight="1" x14ac:dyDescent="0.2">
      <c r="A37" s="247"/>
      <c r="AK37" s="1107" t="s">
        <v>506</v>
      </c>
      <c r="AL37" s="1108"/>
      <c r="AM37" s="1108"/>
      <c r="AN37" s="1109"/>
      <c r="AO37" s="291" t="s">
        <v>487</v>
      </c>
      <c r="AP37" s="291" t="s">
        <v>487</v>
      </c>
      <c r="AQ37" s="292">
        <v>909</v>
      </c>
      <c r="AR37" s="293" t="s">
        <v>487</v>
      </c>
    </row>
    <row r="38" spans="1:46" ht="27" customHeight="1" x14ac:dyDescent="0.2">
      <c r="A38" s="247"/>
      <c r="AK38" s="1110" t="s">
        <v>507</v>
      </c>
      <c r="AL38" s="1111"/>
      <c r="AM38" s="1111"/>
      <c r="AN38" s="1112"/>
      <c r="AO38" s="294" t="s">
        <v>487</v>
      </c>
      <c r="AP38" s="294" t="s">
        <v>487</v>
      </c>
      <c r="AQ38" s="295">
        <v>25</v>
      </c>
      <c r="AR38" s="283" t="s">
        <v>487</v>
      </c>
      <c r="AS38" s="290"/>
    </row>
    <row r="39" spans="1:46" ht="13.2" x14ac:dyDescent="0.2">
      <c r="A39" s="247"/>
      <c r="AK39" s="1110" t="s">
        <v>508</v>
      </c>
      <c r="AL39" s="1111"/>
      <c r="AM39" s="1111"/>
      <c r="AN39" s="1112"/>
      <c r="AO39" s="291">
        <v>-19065</v>
      </c>
      <c r="AP39" s="291">
        <v>-2788</v>
      </c>
      <c r="AQ39" s="292">
        <v>-4913</v>
      </c>
      <c r="AR39" s="293">
        <v>-43.3</v>
      </c>
      <c r="AS39" s="290"/>
    </row>
    <row r="40" spans="1:46" ht="27" customHeight="1" x14ac:dyDescent="0.2">
      <c r="A40" s="247"/>
      <c r="AK40" s="1107" t="s">
        <v>509</v>
      </c>
      <c r="AL40" s="1108"/>
      <c r="AM40" s="1108"/>
      <c r="AN40" s="1109"/>
      <c r="AO40" s="291">
        <v>-479851</v>
      </c>
      <c r="AP40" s="291">
        <v>-70174</v>
      </c>
      <c r="AQ40" s="292">
        <v>-72657</v>
      </c>
      <c r="AR40" s="293">
        <v>-3.4</v>
      </c>
      <c r="AS40" s="290"/>
    </row>
    <row r="41" spans="1:46" ht="13.2" x14ac:dyDescent="0.2">
      <c r="A41" s="247"/>
      <c r="AK41" s="1113" t="s">
        <v>287</v>
      </c>
      <c r="AL41" s="1114"/>
      <c r="AM41" s="1114"/>
      <c r="AN41" s="1115"/>
      <c r="AO41" s="291">
        <v>411912</v>
      </c>
      <c r="AP41" s="291">
        <v>60239</v>
      </c>
      <c r="AQ41" s="292">
        <v>34674</v>
      </c>
      <c r="AR41" s="293">
        <v>73.7</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510</v>
      </c>
    </row>
    <row r="48" spans="1:46" ht="13.2" x14ac:dyDescent="0.2">
      <c r="A48" s="247"/>
      <c r="AK48" s="301" t="s">
        <v>511</v>
      </c>
      <c r="AL48" s="301"/>
      <c r="AM48" s="301"/>
      <c r="AN48" s="301"/>
      <c r="AO48" s="301"/>
      <c r="AP48" s="301"/>
      <c r="AQ48" s="302"/>
      <c r="AR48" s="301"/>
    </row>
    <row r="49" spans="1:44" ht="13.5" customHeight="1" x14ac:dyDescent="0.2">
      <c r="A49" s="247"/>
      <c r="AK49" s="303"/>
      <c r="AL49" s="304"/>
      <c r="AM49" s="1100" t="s">
        <v>479</v>
      </c>
      <c r="AN49" s="1102" t="s">
        <v>512</v>
      </c>
      <c r="AO49" s="1103"/>
      <c r="AP49" s="1103"/>
      <c r="AQ49" s="1103"/>
      <c r="AR49" s="1104"/>
    </row>
    <row r="50" spans="1:44" ht="13.2" x14ac:dyDescent="0.2">
      <c r="A50" s="247"/>
      <c r="AK50" s="305"/>
      <c r="AL50" s="306"/>
      <c r="AM50" s="1101"/>
      <c r="AN50" s="307" t="s">
        <v>513</v>
      </c>
      <c r="AO50" s="308" t="s">
        <v>514</v>
      </c>
      <c r="AP50" s="309" t="s">
        <v>515</v>
      </c>
      <c r="AQ50" s="310" t="s">
        <v>516</v>
      </c>
      <c r="AR50" s="311" t="s">
        <v>517</v>
      </c>
    </row>
    <row r="51" spans="1:44" ht="13.2" x14ac:dyDescent="0.2">
      <c r="A51" s="247"/>
      <c r="AK51" s="303" t="s">
        <v>518</v>
      </c>
      <c r="AL51" s="304"/>
      <c r="AM51" s="312">
        <v>1742784</v>
      </c>
      <c r="AN51" s="313">
        <v>241249</v>
      </c>
      <c r="AO51" s="314">
        <v>32.299999999999997</v>
      </c>
      <c r="AP51" s="315">
        <v>125391</v>
      </c>
      <c r="AQ51" s="316">
        <v>-13.6</v>
      </c>
      <c r="AR51" s="317">
        <v>45.9</v>
      </c>
    </row>
    <row r="52" spans="1:44" ht="13.2" x14ac:dyDescent="0.2">
      <c r="A52" s="247"/>
      <c r="AK52" s="318"/>
      <c r="AL52" s="319" t="s">
        <v>519</v>
      </c>
      <c r="AM52" s="320">
        <v>926458</v>
      </c>
      <c r="AN52" s="321">
        <v>128247</v>
      </c>
      <c r="AO52" s="322">
        <v>-11.2</v>
      </c>
      <c r="AP52" s="323">
        <v>68516</v>
      </c>
      <c r="AQ52" s="324">
        <v>-18.2</v>
      </c>
      <c r="AR52" s="325">
        <v>7</v>
      </c>
    </row>
    <row r="53" spans="1:44" ht="13.2" x14ac:dyDescent="0.2">
      <c r="A53" s="247"/>
      <c r="AK53" s="303" t="s">
        <v>520</v>
      </c>
      <c r="AL53" s="304"/>
      <c r="AM53" s="312">
        <v>1582391</v>
      </c>
      <c r="AN53" s="313">
        <v>221996</v>
      </c>
      <c r="AO53" s="314">
        <v>-8</v>
      </c>
      <c r="AP53" s="315">
        <v>138402</v>
      </c>
      <c r="AQ53" s="316">
        <v>10.4</v>
      </c>
      <c r="AR53" s="317">
        <v>-18.399999999999999</v>
      </c>
    </row>
    <row r="54" spans="1:44" ht="13.2" x14ac:dyDescent="0.2">
      <c r="A54" s="247"/>
      <c r="AK54" s="318"/>
      <c r="AL54" s="319" t="s">
        <v>519</v>
      </c>
      <c r="AM54" s="320">
        <v>1116784</v>
      </c>
      <c r="AN54" s="321">
        <v>156676</v>
      </c>
      <c r="AO54" s="322">
        <v>22.2</v>
      </c>
      <c r="AP54" s="323">
        <v>70652</v>
      </c>
      <c r="AQ54" s="324">
        <v>3.1</v>
      </c>
      <c r="AR54" s="325">
        <v>19.100000000000001</v>
      </c>
    </row>
    <row r="55" spans="1:44" ht="13.2" x14ac:dyDescent="0.2">
      <c r="A55" s="247"/>
      <c r="AK55" s="303" t="s">
        <v>521</v>
      </c>
      <c r="AL55" s="304"/>
      <c r="AM55" s="312">
        <v>2576626</v>
      </c>
      <c r="AN55" s="313">
        <v>365323</v>
      </c>
      <c r="AO55" s="314">
        <v>64.599999999999994</v>
      </c>
      <c r="AP55" s="315">
        <v>146367</v>
      </c>
      <c r="AQ55" s="316">
        <v>5.8</v>
      </c>
      <c r="AR55" s="317">
        <v>58.8</v>
      </c>
    </row>
    <row r="56" spans="1:44" ht="13.2" x14ac:dyDescent="0.2">
      <c r="A56" s="247"/>
      <c r="AK56" s="318"/>
      <c r="AL56" s="319" t="s">
        <v>519</v>
      </c>
      <c r="AM56" s="320">
        <v>1061165</v>
      </c>
      <c r="AN56" s="321">
        <v>150456</v>
      </c>
      <c r="AO56" s="322">
        <v>-4</v>
      </c>
      <c r="AP56" s="323">
        <v>79441</v>
      </c>
      <c r="AQ56" s="324">
        <v>12.4</v>
      </c>
      <c r="AR56" s="325">
        <v>-16.399999999999999</v>
      </c>
    </row>
    <row r="57" spans="1:44" ht="13.2" x14ac:dyDescent="0.2">
      <c r="A57" s="247"/>
      <c r="AK57" s="303" t="s">
        <v>522</v>
      </c>
      <c r="AL57" s="304"/>
      <c r="AM57" s="312">
        <v>3811191</v>
      </c>
      <c r="AN57" s="313">
        <v>546956</v>
      </c>
      <c r="AO57" s="314">
        <v>49.7</v>
      </c>
      <c r="AP57" s="315">
        <v>165181</v>
      </c>
      <c r="AQ57" s="316">
        <v>12.9</v>
      </c>
      <c r="AR57" s="317">
        <v>36.799999999999997</v>
      </c>
    </row>
    <row r="58" spans="1:44" ht="13.2" x14ac:dyDescent="0.2">
      <c r="A58" s="247"/>
      <c r="AK58" s="318"/>
      <c r="AL58" s="319" t="s">
        <v>519</v>
      </c>
      <c r="AM58" s="320">
        <v>1986087</v>
      </c>
      <c r="AN58" s="321">
        <v>285030</v>
      </c>
      <c r="AO58" s="322">
        <v>89.4</v>
      </c>
      <c r="AP58" s="323">
        <v>82246</v>
      </c>
      <c r="AQ58" s="324">
        <v>3.5</v>
      </c>
      <c r="AR58" s="325">
        <v>85.9</v>
      </c>
    </row>
    <row r="59" spans="1:44" ht="13.2" x14ac:dyDescent="0.2">
      <c r="A59" s="247"/>
      <c r="AK59" s="303" t="s">
        <v>523</v>
      </c>
      <c r="AL59" s="304"/>
      <c r="AM59" s="312">
        <v>2364095</v>
      </c>
      <c r="AN59" s="313">
        <v>345729</v>
      </c>
      <c r="AO59" s="314">
        <v>-36.799999999999997</v>
      </c>
      <c r="AP59" s="315">
        <v>166234</v>
      </c>
      <c r="AQ59" s="316">
        <v>0.6</v>
      </c>
      <c r="AR59" s="317">
        <v>-37.4</v>
      </c>
    </row>
    <row r="60" spans="1:44" ht="13.2" x14ac:dyDescent="0.2">
      <c r="A60" s="247"/>
      <c r="AK60" s="318"/>
      <c r="AL60" s="319" t="s">
        <v>519</v>
      </c>
      <c r="AM60" s="320">
        <v>1403136</v>
      </c>
      <c r="AN60" s="321">
        <v>205197</v>
      </c>
      <c r="AO60" s="322">
        <v>-28</v>
      </c>
      <c r="AP60" s="323">
        <v>89789</v>
      </c>
      <c r="AQ60" s="324">
        <v>9.1999999999999993</v>
      </c>
      <c r="AR60" s="325">
        <v>-37.200000000000003</v>
      </c>
    </row>
    <row r="61" spans="1:44" ht="13.2" x14ac:dyDescent="0.2">
      <c r="A61" s="247"/>
      <c r="AK61" s="303" t="s">
        <v>524</v>
      </c>
      <c r="AL61" s="326"/>
      <c r="AM61" s="312">
        <v>2415417</v>
      </c>
      <c r="AN61" s="313">
        <v>344251</v>
      </c>
      <c r="AO61" s="314">
        <v>20.399999999999999</v>
      </c>
      <c r="AP61" s="315">
        <v>148315</v>
      </c>
      <c r="AQ61" s="327">
        <v>3.2</v>
      </c>
      <c r="AR61" s="317">
        <v>17.2</v>
      </c>
    </row>
    <row r="62" spans="1:44" ht="13.2" x14ac:dyDescent="0.2">
      <c r="A62" s="247"/>
      <c r="AK62" s="318"/>
      <c r="AL62" s="319" t="s">
        <v>519</v>
      </c>
      <c r="AM62" s="320">
        <v>1298726</v>
      </c>
      <c r="AN62" s="321">
        <v>185121</v>
      </c>
      <c r="AO62" s="322">
        <v>13.7</v>
      </c>
      <c r="AP62" s="323">
        <v>78129</v>
      </c>
      <c r="AQ62" s="324">
        <v>2</v>
      </c>
      <c r="AR62" s="325">
        <v>11.7</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tUY7WG6J4wd3M7odmXfkqwTPvzN9ENDBAno1i8gDmaJmdL+qUs9Eed9ft8WILQyOMbIOhHRPZ9L/uY95EEtirA==" saltValue="aAnZO0hTO6mnckHjKwTUh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476</v>
      </c>
    </row>
    <row r="121" spans="125:125" ht="13.5" hidden="1" customHeight="1" x14ac:dyDescent="0.2">
      <c r="DU121" s="241"/>
    </row>
  </sheetData>
  <sheetProtection algorithmName="SHA-512" hashValue="k9nVe9NX7gRAUgRmaRoZsA61gs2ssUXZ5T6omW3fDB5FUaZFpG6Xh6BkT9sLBbGcXWLan5gkiFrwCrxBmA0ERg==" saltValue="8JCSyJ2QJvzeke4lVYnYe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476</v>
      </c>
    </row>
  </sheetData>
  <sheetProtection algorithmName="SHA-512" hashValue="+EXzUzRZXFt5pIWRL9MFydrnaqKrydjzMqVid/BgrtEG7L8+ZThOXgK8TJxq3itJz/16e35c7CRC1hhNqETAvw==" saltValue="1mBekNY/I792vTrDR0v0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526</v>
      </c>
      <c r="G46" s="8" t="s">
        <v>527</v>
      </c>
      <c r="H46" s="8" t="s">
        <v>528</v>
      </c>
      <c r="I46" s="8" t="s">
        <v>529</v>
      </c>
      <c r="J46" s="9" t="s">
        <v>530</v>
      </c>
    </row>
    <row r="47" spans="2:10" ht="57.75" customHeight="1" x14ac:dyDescent="0.2">
      <c r="B47" s="10"/>
      <c r="C47" s="1126" t="s">
        <v>3</v>
      </c>
      <c r="D47" s="1126"/>
      <c r="E47" s="1127"/>
      <c r="F47" s="11">
        <v>34.92</v>
      </c>
      <c r="G47" s="12">
        <v>31.9</v>
      </c>
      <c r="H47" s="12">
        <v>33.33</v>
      </c>
      <c r="I47" s="12">
        <v>33.32</v>
      </c>
      <c r="J47" s="13">
        <v>33.049999999999997</v>
      </c>
    </row>
    <row r="48" spans="2:10" ht="57.75" customHeight="1" x14ac:dyDescent="0.2">
      <c r="B48" s="14"/>
      <c r="C48" s="1128" t="s">
        <v>4</v>
      </c>
      <c r="D48" s="1128"/>
      <c r="E48" s="1129"/>
      <c r="F48" s="15">
        <v>4.51</v>
      </c>
      <c r="G48" s="16">
        <v>3.79</v>
      </c>
      <c r="H48" s="16">
        <v>2.2200000000000002</v>
      </c>
      <c r="I48" s="16">
        <v>7.26</v>
      </c>
      <c r="J48" s="17">
        <v>4.8099999999999996</v>
      </c>
    </row>
    <row r="49" spans="2:10" ht="57.75" customHeight="1" thickBot="1" x14ac:dyDescent="0.25">
      <c r="B49" s="18"/>
      <c r="C49" s="1130" t="s">
        <v>5</v>
      </c>
      <c r="D49" s="1130"/>
      <c r="E49" s="1131"/>
      <c r="F49" s="19">
        <v>2.23</v>
      </c>
      <c r="G49" s="20" t="s">
        <v>531</v>
      </c>
      <c r="H49" s="20" t="s">
        <v>532</v>
      </c>
      <c r="I49" s="20">
        <v>5.04</v>
      </c>
      <c r="J49" s="21" t="s">
        <v>533</v>
      </c>
    </row>
    <row r="50" spans="2:10" ht="13.2" x14ac:dyDescent="0.2"/>
  </sheetData>
  <sheetProtection algorithmName="SHA-512" hashValue="f44bXQJw0polEPMUIYA5xVB2BSz1UdDCcZjFP0V2FYBtqnMbjGGRfKgCMBcOCp2X1fCDtzDUT5Scx9hFbUcU5A==" saltValue="TfV2fG9vMZlIJsXjskNT1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戸田　浩平</cp:lastModifiedBy>
  <cp:lastPrinted>2026-03-12T12:26:24Z</cp:lastPrinted>
  <dcterms:created xsi:type="dcterms:W3CDTF">2026-02-23T06:00:06Z</dcterms:created>
  <dcterms:modified xsi:type="dcterms:W3CDTF">2026-03-23T01:23:12Z</dcterms:modified>
  <cp:category/>
</cp:coreProperties>
</file>