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64B50E68-F5BD-4E95-BBFD-7CBA9B63236E}"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alcChain>
</file>

<file path=xl/sharedStrings.xml><?xml version="1.0" encoding="utf-8"?>
<sst xmlns="http://schemas.openxmlformats.org/spreadsheetml/2006/main" count="1145" uniqueCount="554">
  <si>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</si>
  <si>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</si>
  <si>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</si>
  <si>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</si>
  <si>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</si>
  <si>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</si>
  <si>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</si>
  <si>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</si>
  <si>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</si>
  <si>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</si>
  <si>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</si>
  <si>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</si>
  <si>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</si>
  <si>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</si>
  <si>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</si>
  <si>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</si>
  <si>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</si>
  <si>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</si>
  <si>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</si>
  <si>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</si>
  <si>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</si>
  <si>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</si>
  <si>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</si>
  <si>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</si>
  <si>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</si>
  <si>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</si>
  <si>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</si>
  <si>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</si>
  <si>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</si>
  <si>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</si>
  <si>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</si>
  <si>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</si>
  <si>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</si>
  <si>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</si>
  <si>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</si>
  <si>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</si>
  <si>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</si>
  <si>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</si>
  <si>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</si>
  <si>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</si>
  <si>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</si>
  <si>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</si>
  <si>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</si>
  <si>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</si>
  <si>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</si>
  <si>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</si>
  <si>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</si>
  <si>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</si>
  <si>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</si>
  <si>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</si>
  <si>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</si>
  <si>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</si>
  <si>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</si>
  <si>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</si>
  <si>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</si>
  <si>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</si>
  <si>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</si>
  <si>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</si>
  <si>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</si>
  <si>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</si>
  <si>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</si>
  <si>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</si>
  <si>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</si>
  <si>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</si>
  <si>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</si>
  <si>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</si>
  <si>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</si>
  <si>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</si>
  <si>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</si>
  <si>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</si>
  <si>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</si>
  <si>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</si>
  <si>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</si>
  <si>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</si>
  <si>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</si>
  <si>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</si>
  <si>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</si>
  <si>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</si>
  <si>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</si>
  <si>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</si>
  <si>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</si>
  <si>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</si>
  <si>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</si>
  <si>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</si>
  <si>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</si>
  <si>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</si>
  <si>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</si>
  <si>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</si>
  <si>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</si>
  <si>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</si>
  <si>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</si>
  <si>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</si>
  <si>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</si>
  <si>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</si>
  <si>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神津島村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</si>
  <si>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</si>
  <si>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</si>
  <si>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</si>
  <si>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</si>
  <si>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</si>
  <si>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</si>
  <si>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</si>
  <si>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</si>
  <si>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</si>
  <si>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</si>
  <si>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</si>
  <si>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</si>
  <si>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</si>
  <si>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</si>
  <si>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</si>
  <si>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</si>
  <si>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</si>
  <si>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</si>
  <si>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</si>
  <si>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</si>
  <si>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</si>
  <si>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</si>
  <si>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</si>
  <si>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</si>
  <si>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</si>
  <si>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</si>
  <si>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</si>
  <si>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</si>
  <si>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</si>
  <si>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</si>
  <si>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</si>
  <si>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</si>
  <si>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</si>
  <si>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</si>
  <si>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</si>
  <si>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</si>
  <si>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</si>
  <si>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</si>
  <si>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</si>
  <si>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</si>
  <si>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</si>
  <si>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</si>
  <si>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</si>
  <si>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</si>
  <si>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</si>
  <si>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</si>
  <si>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</si>
  <si>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</si>
  <si>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</si>
  <si>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</si>
  <si>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</si>
  <si>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</si>
  <si>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</si>
  <si>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</si>
  <si>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</si>
  <si>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</si>
  <si>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</si>
  <si>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</si>
  <si>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</si>
  <si>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</si>
  <si>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</si>
  <si>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</si>
  <si>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</si>
  <si>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</si>
  <si>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</si>
  <si>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</si>
  <si>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</si>
  <si>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</si>
  <si>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</si>
  <si>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</si>
  <si>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</si>
  <si>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</si>
  <si>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</si>
  <si>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</si>
  <si>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</si>
  <si>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</si>
  <si>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</si>
  <si>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</si>
  <si>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</si>
  <si>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</si>
  <si>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</si>
  <si>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</si>
  <si>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</si>
  <si>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</si>
  <si>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</si>
  <si>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</si>
  <si>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</si>
  <si>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</si>
  <si>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</si>
  <si>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</si>
  <si>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</si>
  <si>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</si>
  <si>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</si>
  <si>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</si>
  <si>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</si>
  <si>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</si>
  <si>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</si>
  <si>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</si>
  <si>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</si>
  <si>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</si>
  <si>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</si>
  <si>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</si>
  <si>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</si>
  <si>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</si>
  <si>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</si>
  <si>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</si>
  <si>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</si>
  <si>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</si>
  <si>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東京都神津島村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</si>
  <si>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</si>
  <si>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</si>
  <si>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</si>
  <si>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</si>
  <si>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</si>
  <si>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</si>
  <si>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</si>
  <si>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</si>
  <si>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</si>
  <si>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</si>
  <si>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</si>
  <si>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</si>
  <si>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</si>
  <si>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</si>
  <si>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</si>
  <si>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</si>
  <si>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</si>
  <si>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</si>
  <si>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</si>
  <si>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</si>
  <si>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</si>
  <si>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</si>
  <si>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</si>
  <si>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</si>
  <si>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</si>
  <si>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</si>
  <si>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</si>
  <si>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</si>
  <si>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</si>
  <si>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</si>
  <si>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</si>
  <si>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</si>
  <si>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</si>
  <si>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</si>
  <si>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</si>
  <si>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</si>
  <si>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</si>
  <si>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</si>
  <si>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</si>
  <si>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</si>
  <si>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</si>
  <si>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</si>
  <si>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</si>
  <si>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</si>
  <si>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</si>
  <si>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</si>
  <si>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</si>
  <si>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</si>
  <si>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</si>
  <si>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</si>
  <si>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</si>
  <si>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</si>
  <si>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</si>
  <si>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</si>
  <si>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</si>
  <si>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</si>
  <si>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</si>
  <si>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</si>
  <si>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</si>
  <si>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</si>
  <si>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</si>
  <si>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</si>
  <si>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</si>
  <si>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</si>
  <si>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</si>
  <si>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</si>
  <si>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</si>
  <si>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</si>
  <si>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</si>
  <si>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</si>
  <si>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</si>
  <si>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</si>
  <si>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</si>
  <si>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</si>
  <si>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</si>
  <si>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</si>
  <si>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</si>
  <si>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</si>
  <si>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</si>
  <si>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</si>
  <si>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</si>
  <si>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</si>
  <si>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</si>
  <si>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</si>
  <si>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</si>
  <si>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</si>
  <si>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</si>
  <si>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</si>
  <si>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</si>
  <si>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</si>
  <si>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</si>
  <si>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</si>
  <si>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</si>
  <si>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</si>
  <si>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</si>
  <si>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</si>
  <si>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</si>
  <si>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</si>
  <si>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</si>
  <si>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</si>
  <si>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</si>
  <si>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</si>
  <si>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</si>
  <si>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</si>
  <si>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</si>
  <si>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</si>
  <si>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</si>
  <si>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</si>
  <si>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</si>
  <si>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</si>
  <si>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</si>
  <si>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</si>
  <si>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</si>
  <si>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</si>
  <si>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</si>
  <si>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</si>
  <si>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</si>
  <si>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</si>
  <si>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</si>
  <si>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</si>
  <si>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</si>
  <si>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</si>
  <si>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</si>
  <si>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</si>
  <si>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</si>
  <si>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</si>
  <si>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</si>
  <si>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</si>
  <si>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</si>
  <si>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</si>
  <si>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</si>
  <si>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</si>
  <si>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</si>
  <si>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</si>
  <si>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</si>
  <si>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</si>
  <si>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</si>
  <si>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</si>
  <si>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</si>
  <si>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</si>
  <si>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</si>
  <si>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</si>
  <si>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</si>
  <si>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</si>
  <si>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</si>
  <si>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</si>
  <si>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</si>
  <si>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</si>
  <si>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</si>
  <si>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</si>
  <si>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東京都神津島村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</si>
  <si>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</si>
  <si>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</si>
  <si>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</si>
  <si>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</si>
  <si>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</si>
  <si>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</si>
  <si>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</si>
  <si>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</si>
  <si>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</si>
  <si>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</si>
  <si>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</si>
  <si>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</si>
  <si>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</si>
  <si>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</si>
  <si>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</si>
  <si>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</si>
  <si>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</si>
  <si>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</si>
  <si>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</si>
  <si>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</si>
  <si>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</si>
  <si>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</si>
  <si>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</si>
  <si>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</si>
  <si>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</si>
  <si>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</si>
  <si>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</si>
  <si>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</si>
  <si>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</si>
  <si>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</si>
  <si>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</si>
  <si>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</si>
  <si>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</si>
  <si>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</si>
  <si>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</si>
  <si>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</si>
  <si>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農業集落排水事業会計</t>
    <phoneticPr fontId="5"/>
  </si>
  <si>
    <t>法適用企業</t>
    <phoneticPr fontId="5"/>
  </si>
  <si>
    <t>簡易水道事業会計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</si>
  <si>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</si>
  <si>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</si>
  <si>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</si>
  <si>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</si>
  <si>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</si>
  <si>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</si>
  <si>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</si>
  <si>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</si>
  <si>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</si>
  <si>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</si>
  <si>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</si>
  <si>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</si>
  <si>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</si>
  <si>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</si>
  <si>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</si>
  <si>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</si>
  <si>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</si>
  <si>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</si>
  <si>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</si>
  <si>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</si>
  <si>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</si>
  <si>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</si>
  <si>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</si>
  <si>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</si>
  <si>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</si>
  <si>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</si>
  <si>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</si>
  <si>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</si>
  <si>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</si>
  <si>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</si>
  <si>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</si>
  <si>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</si>
  <si>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</si>
  <si>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</si>
  <si>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</si>
  <si>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</si>
  <si>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</si>
  <si>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</si>
  <si>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</si>
  <si>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</si>
  <si>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</si>
  <si>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</si>
  <si>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</si>
  <si>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</si>
  <si>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</si>
  <si>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</si>
  <si>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</si>
  <si>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</si>
  <si>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</si>
  <si>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</si>
  <si>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</si>
  <si>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</si>
  <si>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</si>
  <si>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</si>
  <si>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</si>
  <si>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</si>
  <si>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</si>
  <si>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</si>
  <si>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</si>
  <si>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</si>
  <si>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</si>
  <si>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</si>
  <si>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</si>
  <si>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</si>
  <si>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</si>
  <si>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</si>
  <si>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</si>
  <si>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</si>
  <si>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</si>
  <si>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</si>
  <si>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</si>
  <si>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</si>
  <si>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</si>
  <si>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</si>
  <si>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</si>
  <si>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</si>
  <si>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</si>
  <si>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</si>
  <si>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</si>
  <si>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</si>
  <si>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</si>
  <si>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</si>
  <si>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</si>
  <si>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</si>
  <si>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</si>
  <si>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</si>
  <si>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</si>
  <si>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</si>
  <si>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</si>
  <si>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</si>
  <si>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</si>
  <si>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</si>
  <si>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</si>
  <si>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</si>
  <si>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</si>
  <si>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</si>
  <si>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</si>
  <si>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</si>
  <si>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</si>
  <si>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</si>
  <si>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</si>
  <si>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</si>
  <si>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</si>
  <si>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</si>
  <si>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</si>
  <si>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</si>
  <si>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</si>
  <si>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</si>
  <si>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</si>
  <si>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</si>
  <si>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</si>
  <si>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</si>
  <si>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</si>
  <si>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</si>
  <si>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</si>
  <si>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</si>
  <si>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</si>
  <si>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</si>
  <si>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</si>
  <si>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</si>
  <si>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</si>
  <si>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</si>
  <si>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</si>
  <si>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</si>
  <si>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</si>
  <si>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</si>
  <si>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</si>
  <si>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</si>
  <si>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</si>
  <si>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</si>
  <si>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</si>
  <si>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</si>
  <si>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</si>
  <si>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</si>
  <si>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</si>
  <si>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簡易水道事業会計</t>
  </si>
  <si>
    <t>▲ 10.35</t>
  </si>
  <si>
    <t>一般会計</t>
  </si>
  <si>
    <t>国民健康保険特別会計</t>
  </si>
  <si>
    <t>介護保険事業特別会計</t>
  </si>
  <si>
    <t>後期高齢者医療事業特別会計</t>
  </si>
  <si>
    <t>農業集落排水事業会計</t>
  </si>
  <si>
    <t>その他会計（赤字）</t>
  </si>
  <si>
    <t>その他会計（黒字）</t>
  </si>
  <si>
    <t>R02</t>
    <phoneticPr fontId="5"/>
  </si>
  <si>
    <t>R03</t>
    <phoneticPr fontId="5"/>
  </si>
  <si>
    <t>R04</t>
    <phoneticPr fontId="5"/>
  </si>
  <si>
    <t>R05</t>
    <phoneticPr fontId="5"/>
  </si>
  <si>
    <t>R06</t>
    <phoneticPr fontId="5"/>
  </si>
  <si>
    <t>-</t>
    <phoneticPr fontId="2"/>
  </si>
  <si>
    <t>東京都後期高齢者医療広域連合（一般会計）</t>
  </si>
  <si>
    <t>東京都後期高齢者医療広域連合
（後期高齢者医療特別会計）</t>
  </si>
  <si>
    <t>東京都島嶼町村一部事務組合</t>
    <rPh sb="0" eb="3">
      <t>トウキョウト</t>
    </rPh>
    <rPh sb="3" eb="5">
      <t>トウショ</t>
    </rPh>
    <rPh sb="5" eb="7">
      <t>チョウソン</t>
    </rPh>
    <rPh sb="7" eb="9">
      <t>イチブ</t>
    </rPh>
    <rPh sb="9" eb="11">
      <t>ジム</t>
    </rPh>
    <rPh sb="11" eb="13">
      <t>クミアイ</t>
    </rPh>
    <phoneticPr fontId="2"/>
  </si>
  <si>
    <t>東京都市町村退職手当組合</t>
    <rPh sb="0" eb="3">
      <t>トウキョウト</t>
    </rPh>
    <rPh sb="3" eb="6">
      <t>シチョウソン</t>
    </rPh>
    <rPh sb="6" eb="8">
      <t>タイショク</t>
    </rPh>
    <rPh sb="8" eb="10">
      <t>テアテ</t>
    </rPh>
    <rPh sb="10" eb="12">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</si>
  <si>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</si>
  <si>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東京都市町村議会議員公務災害等補償組合</t>
    <rPh sb="0" eb="3">
      <t>トウキョウト</t>
    </rPh>
    <rPh sb="3" eb="6">
      <t>シチョウソン</t>
    </rPh>
    <rPh sb="6" eb="8">
      <t>ギカイ</t>
    </rPh>
    <rPh sb="8" eb="10">
      <t>ギイン</t>
    </rPh>
    <rPh sb="10" eb="12">
      <t>コウム</t>
    </rPh>
    <rPh sb="12" eb="14">
      <t>サイガイ</t>
    </rPh>
    <rPh sb="14" eb="15">
      <t>トウ</t>
    </rPh>
    <rPh sb="15" eb="17">
      <t>ホショウ</t>
    </rPh>
    <rPh sb="17" eb="19">
      <t>クミアイ</t>
    </rPh>
    <phoneticPr fontId="2"/>
  </si>
  <si>
    <t>東京市町村総合事務組合（交通災害）</t>
    <rPh sb="0" eb="2">
      <t>トウキョウ</t>
    </rPh>
    <rPh sb="2" eb="5">
      <t>シチョウソン</t>
    </rPh>
    <rPh sb="5" eb="7">
      <t>ソウゴウ</t>
    </rPh>
    <rPh sb="7" eb="9">
      <t>ジム</t>
    </rPh>
    <rPh sb="9" eb="11">
      <t>クミアイ</t>
    </rPh>
    <rPh sb="12" eb="14">
      <t>コウツウ</t>
    </rPh>
    <rPh sb="14" eb="16">
      <t>サイガイ</t>
    </rPh>
    <phoneticPr fontId="2"/>
  </si>
  <si>
    <t>公共施設整備基金</t>
    <phoneticPr fontId="5"/>
  </si>
  <si>
    <t>ふるさとづくり基金</t>
    <phoneticPr fontId="5"/>
  </si>
  <si>
    <t>地域福祉基金</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</si>
</sst>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6DAA-46A6-8A34-E206A1F10C6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425804</c:v>
                </c:pt>
                <c:pt idx="1">
                  <c:v>536704</c:v>
                </c:pt>
                <c:pt idx="2">
                  <c:v>482031</c:v>
                </c:pt>
                <c:pt idx="3">
                  <c:v>532291</c:v>
                </c:pt>
                <c:pt idx="4">
                  <c:v>698367</c:v>
                </c:pt>
              </c:numCache>
            </c:numRef>
          </c:val>
          <c:smooth val="0"/>
          <c:extLst>
            <c:ext xmlns:c16="http://schemas.microsoft.com/office/drawing/2014/chart" uri="{C3380CC4-5D6E-409C-BE32-E72D297353CC}">
              <c16:uniqueId val="{00000001-6DAA-46A6-8A34-E206A1F10C60}"/>
            </c:ext>
          </c:extLst>
        </c:ser>
        <c:dLbls>
          <c:showLegendKey val="0"/>
          <c:showVal val="0"/>
          <c:showCatName val="0"/>
          <c:showSerName val="0"/>
          <c:showPercent val="0"/>
          <c:showBubbleSize val="0"/>
        </c:dLbls>
        <c:marker val="1"/>
        <c:smooth val="0"/>
        <c:axId val="206678272"/>
        <c:axId val="206684544"/>
      </c:lineChart>
      <c:catAx>
        <c:axId val="2066782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6684544"/>
        <c:crosses val="autoZero"/>
        <c:auto val="1"/>
        <c:lblAlgn val="ctr"/>
        <c:lblOffset val="100"/>
        <c:tickLblSkip val="1"/>
        <c:tickMarkSkip val="1"/>
        <c:noMultiLvlLbl val="0"/>
      </c:catAx>
      <c:valAx>
        <c:axId val="206684544"/>
        <c:scaling>
          <c:orientation val="minMax"/>
          <c:max val="9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066782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6.43</c:v>
                </c:pt>
                <c:pt idx="1">
                  <c:v>5.86</c:v>
                </c:pt>
                <c:pt idx="2">
                  <c:v>7.42</c:v>
                </c:pt>
                <c:pt idx="3">
                  <c:v>8.43</c:v>
                </c:pt>
                <c:pt idx="4">
                  <c:v>8.1</c:v>
                </c:pt>
              </c:numCache>
            </c:numRef>
          </c:val>
          <c:extLst>
            <c:ext xmlns:c16="http://schemas.microsoft.com/office/drawing/2014/chart" uri="{C3380CC4-5D6E-409C-BE32-E72D297353CC}">
              <c16:uniqueId val="{00000000-4111-4809-B2DB-055C64352F8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61.11</c:v>
                </c:pt>
                <c:pt idx="1">
                  <c:v>69.3</c:v>
                </c:pt>
                <c:pt idx="2">
                  <c:v>83.56</c:v>
                </c:pt>
                <c:pt idx="3">
                  <c:v>87.47</c:v>
                </c:pt>
                <c:pt idx="4">
                  <c:v>94.7</c:v>
                </c:pt>
              </c:numCache>
            </c:numRef>
          </c:val>
          <c:extLst>
            <c:ext xmlns:c16="http://schemas.microsoft.com/office/drawing/2014/chart" uri="{C3380CC4-5D6E-409C-BE32-E72D297353CC}">
              <c16:uniqueId val="{00000001-4111-4809-B2DB-055C64352F82}"/>
            </c:ext>
          </c:extLst>
        </c:ser>
        <c:dLbls>
          <c:showLegendKey val="0"/>
          <c:showVal val="0"/>
          <c:showCatName val="0"/>
          <c:showSerName val="0"/>
          <c:showPercent val="0"/>
          <c:showBubbleSize val="0"/>
        </c:dLbls>
        <c:gapWidth val="250"/>
        <c:overlap val="100"/>
        <c:axId val="10668672"/>
        <c:axId val="1067494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9.7899999999999991</c:v>
                </c:pt>
                <c:pt idx="1">
                  <c:v>13.97</c:v>
                </c:pt>
                <c:pt idx="2">
                  <c:v>13.12</c:v>
                </c:pt>
                <c:pt idx="3">
                  <c:v>5.6</c:v>
                </c:pt>
                <c:pt idx="4">
                  <c:v>9.3000000000000007</c:v>
                </c:pt>
              </c:numCache>
            </c:numRef>
          </c:val>
          <c:smooth val="0"/>
          <c:extLst>
            <c:ext xmlns:c16="http://schemas.microsoft.com/office/drawing/2014/chart" uri="{C3380CC4-5D6E-409C-BE32-E72D297353CC}">
              <c16:uniqueId val="{00000002-4111-4809-B2DB-055C64352F82}"/>
            </c:ext>
          </c:extLst>
        </c:ser>
        <c:dLbls>
          <c:showLegendKey val="0"/>
          <c:showVal val="0"/>
          <c:showCatName val="0"/>
          <c:showSerName val="0"/>
          <c:showPercent val="0"/>
          <c:showBubbleSize val="0"/>
        </c:dLbls>
        <c:marker val="1"/>
        <c:smooth val="0"/>
        <c:axId val="10668672"/>
        <c:axId val="10674944"/>
      </c:lineChart>
      <c:catAx>
        <c:axId val="1066867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674944"/>
        <c:crosses val="autoZero"/>
        <c:auto val="1"/>
        <c:lblAlgn val="ctr"/>
        <c:lblOffset val="100"/>
        <c:tickLblSkip val="1"/>
        <c:tickMarkSkip val="1"/>
        <c:noMultiLvlLbl val="0"/>
      </c:catAx>
      <c:valAx>
        <c:axId val="106749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6867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0.79</c:v>
                </c:pt>
                <c:pt idx="2">
                  <c:v>#N/A</c:v>
                </c:pt>
                <c:pt idx="3">
                  <c:v>0.5</c:v>
                </c:pt>
                <c:pt idx="4">
                  <c:v>#N/A</c:v>
                </c:pt>
                <c:pt idx="5">
                  <c:v>0.8</c:v>
                </c:pt>
                <c:pt idx="6">
                  <c:v>#N/A</c:v>
                </c:pt>
                <c:pt idx="7">
                  <c:v>1.2</c:v>
                </c:pt>
                <c:pt idx="8">
                  <c:v>0</c:v>
                </c:pt>
                <c:pt idx="9">
                  <c:v>0</c:v>
                </c:pt>
              </c:numCache>
            </c:numRef>
          </c:val>
          <c:extLst>
            <c:ext xmlns:c16="http://schemas.microsoft.com/office/drawing/2014/chart" uri="{C3380CC4-5D6E-409C-BE32-E72D297353CC}">
              <c16:uniqueId val="{00000000-CFB6-44BD-B6B0-B7FB9C96771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FB6-44BD-B6B0-B7FB9C96771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FB6-44BD-B6B0-B7FB9C96771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CFB6-44BD-B6B0-B7FB9C967711}"/>
            </c:ext>
          </c:extLst>
        </c:ser>
        <c:ser>
          <c:idx val="4"/>
          <c:order val="4"/>
          <c:tx>
            <c:strRef>
              <c:f>データシート!$A$31</c:f>
              <c:strCache>
                <c:ptCount val="1"/>
                <c:pt idx="0">
                  <c:v>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4-CFB6-44BD-B6B0-B7FB9C967711}"/>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0.04</c:v>
                </c:pt>
                <c:pt idx="2">
                  <c:v>#N/A</c:v>
                </c:pt>
                <c:pt idx="3">
                  <c:v>0.05</c:v>
                </c:pt>
                <c:pt idx="4">
                  <c:v>#N/A</c:v>
                </c:pt>
                <c:pt idx="5">
                  <c:v>0.05</c:v>
                </c:pt>
                <c:pt idx="6">
                  <c:v>#N/A</c:v>
                </c:pt>
                <c:pt idx="7">
                  <c:v>0.39</c:v>
                </c:pt>
                <c:pt idx="8">
                  <c:v>#N/A</c:v>
                </c:pt>
                <c:pt idx="9">
                  <c:v>0.03</c:v>
                </c:pt>
              </c:numCache>
            </c:numRef>
          </c:val>
          <c:extLst>
            <c:ext xmlns:c16="http://schemas.microsoft.com/office/drawing/2014/chart" uri="{C3380CC4-5D6E-409C-BE32-E72D297353CC}">
              <c16:uniqueId val="{00000005-CFB6-44BD-B6B0-B7FB9C96771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0.34</c:v>
                </c:pt>
              </c:numCache>
            </c:numRef>
          </c:val>
          <c:extLst>
            <c:ext xmlns:c16="http://schemas.microsoft.com/office/drawing/2014/chart" uri="{C3380CC4-5D6E-409C-BE32-E72D297353CC}">
              <c16:uniqueId val="{00000006-CFB6-44BD-B6B0-B7FB9C967711}"/>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1.58</c:v>
                </c:pt>
                <c:pt idx="2">
                  <c:v>#N/A</c:v>
                </c:pt>
                <c:pt idx="3">
                  <c:v>2.33</c:v>
                </c:pt>
                <c:pt idx="4">
                  <c:v>#N/A</c:v>
                </c:pt>
                <c:pt idx="5">
                  <c:v>2.69</c:v>
                </c:pt>
                <c:pt idx="6">
                  <c:v>#N/A</c:v>
                </c:pt>
                <c:pt idx="7">
                  <c:v>2.63</c:v>
                </c:pt>
                <c:pt idx="8">
                  <c:v>#N/A</c:v>
                </c:pt>
                <c:pt idx="9">
                  <c:v>3.15</c:v>
                </c:pt>
              </c:numCache>
            </c:numRef>
          </c:val>
          <c:extLst>
            <c:ext xmlns:c16="http://schemas.microsoft.com/office/drawing/2014/chart" uri="{C3380CC4-5D6E-409C-BE32-E72D297353CC}">
              <c16:uniqueId val="{00000007-CFB6-44BD-B6B0-B7FB9C96771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6.42</c:v>
                </c:pt>
                <c:pt idx="2">
                  <c:v>#N/A</c:v>
                </c:pt>
                <c:pt idx="3">
                  <c:v>5.86</c:v>
                </c:pt>
                <c:pt idx="4">
                  <c:v>#N/A</c:v>
                </c:pt>
                <c:pt idx="5">
                  <c:v>7.41</c:v>
                </c:pt>
                <c:pt idx="6">
                  <c:v>#N/A</c:v>
                </c:pt>
                <c:pt idx="7">
                  <c:v>8.42</c:v>
                </c:pt>
                <c:pt idx="8">
                  <c:v>#N/A</c:v>
                </c:pt>
                <c:pt idx="9">
                  <c:v>8.1</c:v>
                </c:pt>
              </c:numCache>
            </c:numRef>
          </c:val>
          <c:extLst>
            <c:ext xmlns:c16="http://schemas.microsoft.com/office/drawing/2014/chart" uri="{C3380CC4-5D6E-409C-BE32-E72D297353CC}">
              <c16:uniqueId val="{00000008-CFB6-44BD-B6B0-B7FB9C967711}"/>
            </c:ext>
          </c:extLst>
        </c:ser>
        <c:ser>
          <c:idx val="9"/>
          <c:order val="9"/>
          <c:tx>
            <c:strRef>
              <c:f>データシート!$A$36</c:f>
              <c:strCache>
                <c:ptCount val="1"/>
                <c:pt idx="0">
                  <c:v>簡易水道事業会計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10.35</c:v>
                </c:pt>
                <c:pt idx="9">
                  <c:v>#N/A</c:v>
                </c:pt>
              </c:numCache>
            </c:numRef>
          </c:val>
          <c:extLst>
            <c:ext xmlns:c16="http://schemas.microsoft.com/office/drawing/2014/chart" uri="{C3380CC4-5D6E-409C-BE32-E72D297353CC}">
              <c16:uniqueId val="{00000009-CFB6-44BD-B6B0-B7FB9C967711}"/>
            </c:ext>
          </c:extLst>
        </c:ser>
        <c:dLbls>
          <c:showLegendKey val="0"/>
          <c:showVal val="0"/>
          <c:showCatName val="0"/>
          <c:showSerName val="0"/>
          <c:showPercent val="0"/>
          <c:showBubbleSize val="0"/>
        </c:dLbls>
        <c:gapWidth val="150"/>
        <c:overlap val="100"/>
        <c:axId val="218145536"/>
        <c:axId val="218147072"/>
      </c:barChart>
      <c:catAx>
        <c:axId val="218145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8147072"/>
        <c:crosses val="autoZero"/>
        <c:auto val="1"/>
        <c:lblAlgn val="ctr"/>
        <c:lblOffset val="100"/>
        <c:tickLblSkip val="1"/>
        <c:tickMarkSkip val="1"/>
        <c:noMultiLvlLbl val="0"/>
      </c:catAx>
      <c:valAx>
        <c:axId val="21814707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81455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140</c:v>
                </c:pt>
                <c:pt idx="5">
                  <c:v>133</c:v>
                </c:pt>
                <c:pt idx="8">
                  <c:v>120</c:v>
                </c:pt>
                <c:pt idx="11">
                  <c:v>125</c:v>
                </c:pt>
                <c:pt idx="14">
                  <c:v>121</c:v>
                </c:pt>
              </c:numCache>
            </c:numRef>
          </c:val>
          <c:extLst>
            <c:ext xmlns:c16="http://schemas.microsoft.com/office/drawing/2014/chart" uri="{C3380CC4-5D6E-409C-BE32-E72D297353CC}">
              <c16:uniqueId val="{00000000-21D8-40B5-8B86-5BEB15BC65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1D8-40B5-8B86-5BEB15BC65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1D8-40B5-8B86-5BEB15BC65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16</c:v>
                </c:pt>
                <c:pt idx="3">
                  <c:v>10</c:v>
                </c:pt>
                <c:pt idx="6">
                  <c:v>10</c:v>
                </c:pt>
                <c:pt idx="9">
                  <c:v>10</c:v>
                </c:pt>
                <c:pt idx="12">
                  <c:v>10</c:v>
                </c:pt>
              </c:numCache>
            </c:numRef>
          </c:val>
          <c:extLst>
            <c:ext xmlns:c16="http://schemas.microsoft.com/office/drawing/2014/chart" uri="{C3380CC4-5D6E-409C-BE32-E72D297353CC}">
              <c16:uniqueId val="{00000003-21D8-40B5-8B86-5BEB15BC65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c:v>
                </c:pt>
                <c:pt idx="3">
                  <c:v>12</c:v>
                </c:pt>
                <c:pt idx="6">
                  <c:v>13</c:v>
                </c:pt>
                <c:pt idx="9">
                  <c:v>13</c:v>
                </c:pt>
                <c:pt idx="12">
                  <c:v>22</c:v>
                </c:pt>
              </c:numCache>
            </c:numRef>
          </c:val>
          <c:extLst>
            <c:ext xmlns:c16="http://schemas.microsoft.com/office/drawing/2014/chart" uri="{C3380CC4-5D6E-409C-BE32-E72D297353CC}">
              <c16:uniqueId val="{00000004-21D8-40B5-8B86-5BEB15BC65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1D8-40B5-8B86-5BEB15BC65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1D8-40B5-8B86-5BEB15BC65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143</c:v>
                </c:pt>
                <c:pt idx="3">
                  <c:v>141</c:v>
                </c:pt>
                <c:pt idx="6">
                  <c:v>122</c:v>
                </c:pt>
                <c:pt idx="9">
                  <c:v>128</c:v>
                </c:pt>
                <c:pt idx="12">
                  <c:v>134</c:v>
                </c:pt>
              </c:numCache>
            </c:numRef>
          </c:val>
          <c:extLst>
            <c:ext xmlns:c16="http://schemas.microsoft.com/office/drawing/2014/chart" uri="{C3380CC4-5D6E-409C-BE32-E72D297353CC}">
              <c16:uniqueId val="{00000007-21D8-40B5-8B86-5BEB15BC65DB}"/>
            </c:ext>
          </c:extLst>
        </c:ser>
        <c:dLbls>
          <c:showLegendKey val="0"/>
          <c:showVal val="0"/>
          <c:showCatName val="0"/>
          <c:showSerName val="0"/>
          <c:showPercent val="0"/>
          <c:showBubbleSize val="0"/>
        </c:dLbls>
        <c:gapWidth val="100"/>
        <c:overlap val="100"/>
        <c:axId val="218041344"/>
        <c:axId val="21805990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33</c:v>
                </c:pt>
                <c:pt idx="2">
                  <c:v>#N/A</c:v>
                </c:pt>
                <c:pt idx="3">
                  <c:v>#N/A</c:v>
                </c:pt>
                <c:pt idx="4">
                  <c:v>30</c:v>
                </c:pt>
                <c:pt idx="5">
                  <c:v>#N/A</c:v>
                </c:pt>
                <c:pt idx="6">
                  <c:v>#N/A</c:v>
                </c:pt>
                <c:pt idx="7">
                  <c:v>25</c:v>
                </c:pt>
                <c:pt idx="8">
                  <c:v>#N/A</c:v>
                </c:pt>
                <c:pt idx="9">
                  <c:v>#N/A</c:v>
                </c:pt>
                <c:pt idx="10">
                  <c:v>26</c:v>
                </c:pt>
                <c:pt idx="11">
                  <c:v>#N/A</c:v>
                </c:pt>
                <c:pt idx="12">
                  <c:v>#N/A</c:v>
                </c:pt>
                <c:pt idx="13">
                  <c:v>45</c:v>
                </c:pt>
                <c:pt idx="14">
                  <c:v>#N/A</c:v>
                </c:pt>
              </c:numCache>
            </c:numRef>
          </c:val>
          <c:smooth val="0"/>
          <c:extLst>
            <c:ext xmlns:c16="http://schemas.microsoft.com/office/drawing/2014/chart" uri="{C3380CC4-5D6E-409C-BE32-E72D297353CC}">
              <c16:uniqueId val="{00000008-21D8-40B5-8B86-5BEB15BC65DB}"/>
            </c:ext>
          </c:extLst>
        </c:ser>
        <c:dLbls>
          <c:showLegendKey val="0"/>
          <c:showVal val="0"/>
          <c:showCatName val="0"/>
          <c:showSerName val="0"/>
          <c:showPercent val="0"/>
          <c:showBubbleSize val="0"/>
        </c:dLbls>
        <c:marker val="1"/>
        <c:smooth val="0"/>
        <c:axId val="218041344"/>
        <c:axId val="218059904"/>
      </c:lineChart>
      <c:catAx>
        <c:axId val="218041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18059904"/>
        <c:crosses val="autoZero"/>
        <c:auto val="1"/>
        <c:lblAlgn val="ctr"/>
        <c:lblOffset val="100"/>
        <c:tickLblSkip val="1"/>
        <c:tickMarkSkip val="1"/>
        <c:noMultiLvlLbl val="0"/>
      </c:catAx>
      <c:valAx>
        <c:axId val="21805990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8041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1124</c:v>
                </c:pt>
                <c:pt idx="5">
                  <c:v>1066</c:v>
                </c:pt>
                <c:pt idx="8">
                  <c:v>1028</c:v>
                </c:pt>
                <c:pt idx="11">
                  <c:v>940</c:v>
                </c:pt>
                <c:pt idx="14">
                  <c:v>966</c:v>
                </c:pt>
              </c:numCache>
            </c:numRef>
          </c:val>
          <c:extLst>
            <c:ext xmlns:c16="http://schemas.microsoft.com/office/drawing/2014/chart" uri="{C3380CC4-5D6E-409C-BE32-E72D297353CC}">
              <c16:uniqueId val="{00000000-D6DC-4CFA-9757-530ECCC1285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6DC-4CFA-9757-530ECCC1285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1587</c:v>
                </c:pt>
                <c:pt idx="5">
                  <c:v>1978</c:v>
                </c:pt>
                <c:pt idx="8">
                  <c:v>2227</c:v>
                </c:pt>
                <c:pt idx="11">
                  <c:v>2281</c:v>
                </c:pt>
                <c:pt idx="14">
                  <c:v>2411</c:v>
                </c:pt>
              </c:numCache>
            </c:numRef>
          </c:val>
          <c:extLst>
            <c:ext xmlns:c16="http://schemas.microsoft.com/office/drawing/2014/chart" uri="{C3380CC4-5D6E-409C-BE32-E72D297353CC}">
              <c16:uniqueId val="{00000002-D6DC-4CFA-9757-530ECCC1285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6DC-4CFA-9757-530ECCC1285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6DC-4CFA-9757-530ECCC1285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6DC-4CFA-9757-530ECCC1285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196</c:v>
                </c:pt>
                <c:pt idx="3">
                  <c:v>215</c:v>
                </c:pt>
                <c:pt idx="6">
                  <c:v>230</c:v>
                </c:pt>
                <c:pt idx="9">
                  <c:v>244</c:v>
                </c:pt>
                <c:pt idx="12">
                  <c:v>230</c:v>
                </c:pt>
              </c:numCache>
            </c:numRef>
          </c:val>
          <c:extLst>
            <c:ext xmlns:c16="http://schemas.microsoft.com/office/drawing/2014/chart" uri="{C3380CC4-5D6E-409C-BE32-E72D297353CC}">
              <c16:uniqueId val="{00000006-D6DC-4CFA-9757-530ECCC1285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59</c:v>
                </c:pt>
                <c:pt idx="3">
                  <c:v>51</c:v>
                </c:pt>
                <c:pt idx="6">
                  <c:v>42</c:v>
                </c:pt>
                <c:pt idx="9">
                  <c:v>33</c:v>
                </c:pt>
                <c:pt idx="12">
                  <c:v>23</c:v>
                </c:pt>
              </c:numCache>
            </c:numRef>
          </c:val>
          <c:extLst>
            <c:ext xmlns:c16="http://schemas.microsoft.com/office/drawing/2014/chart" uri="{C3380CC4-5D6E-409C-BE32-E72D297353CC}">
              <c16:uniqueId val="{00000007-D6DC-4CFA-9757-530ECCC1285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104</c:v>
                </c:pt>
                <c:pt idx="3">
                  <c:v>102</c:v>
                </c:pt>
                <c:pt idx="6">
                  <c:v>92</c:v>
                </c:pt>
                <c:pt idx="9">
                  <c:v>147</c:v>
                </c:pt>
                <c:pt idx="12">
                  <c:v>188</c:v>
                </c:pt>
              </c:numCache>
            </c:numRef>
          </c:val>
          <c:extLst>
            <c:ext xmlns:c16="http://schemas.microsoft.com/office/drawing/2014/chart" uri="{C3380CC4-5D6E-409C-BE32-E72D297353CC}">
              <c16:uniqueId val="{00000008-D6DC-4CFA-9757-530ECCC1285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6DC-4CFA-9757-530ECCC1285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1043</c:v>
                </c:pt>
                <c:pt idx="3">
                  <c:v>1024</c:v>
                </c:pt>
                <c:pt idx="6">
                  <c:v>992</c:v>
                </c:pt>
                <c:pt idx="9">
                  <c:v>926</c:v>
                </c:pt>
                <c:pt idx="12">
                  <c:v>979</c:v>
                </c:pt>
              </c:numCache>
            </c:numRef>
          </c:val>
          <c:extLst>
            <c:ext xmlns:c16="http://schemas.microsoft.com/office/drawing/2014/chart" uri="{C3380CC4-5D6E-409C-BE32-E72D297353CC}">
              <c16:uniqueId val="{0000000A-D6DC-4CFA-9757-530ECCC1285E}"/>
            </c:ext>
          </c:extLst>
        </c:ser>
        <c:dLbls>
          <c:showLegendKey val="0"/>
          <c:showVal val="0"/>
          <c:showCatName val="0"/>
          <c:showSerName val="0"/>
          <c:showPercent val="0"/>
          <c:showBubbleSize val="0"/>
        </c:dLbls>
        <c:gapWidth val="100"/>
        <c:overlap val="100"/>
        <c:axId val="217924736"/>
        <c:axId val="2179266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6DC-4CFA-9757-530ECCC1285E}"/>
            </c:ext>
          </c:extLst>
        </c:ser>
        <c:dLbls>
          <c:showLegendKey val="0"/>
          <c:showVal val="0"/>
          <c:showCatName val="0"/>
          <c:showSerName val="0"/>
          <c:showPercent val="0"/>
          <c:showBubbleSize val="0"/>
        </c:dLbls>
        <c:marker val="1"/>
        <c:smooth val="0"/>
        <c:axId val="217924736"/>
        <c:axId val="217926656"/>
      </c:lineChart>
      <c:catAx>
        <c:axId val="217924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17926656"/>
        <c:crosses val="autoZero"/>
        <c:auto val="1"/>
        <c:lblAlgn val="ctr"/>
        <c:lblOffset val="100"/>
        <c:tickLblSkip val="1"/>
        <c:tickMarkSkip val="1"/>
        <c:noMultiLvlLbl val="0"/>
      </c:catAx>
      <c:valAx>
        <c:axId val="2179266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17924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1067</c:v>
                </c:pt>
                <c:pt idx="1">
                  <c:v>1125</c:v>
                </c:pt>
                <c:pt idx="2">
                  <c:v>1249</c:v>
                </c:pt>
              </c:numCache>
            </c:numRef>
          </c:val>
          <c:extLst>
            <c:ext xmlns:c16="http://schemas.microsoft.com/office/drawing/2014/chart" uri="{C3380CC4-5D6E-409C-BE32-E72D297353CC}">
              <c16:uniqueId val="{00000000-AA7D-4240-BE6E-3D260881D97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279</c:v>
                </c:pt>
                <c:pt idx="1">
                  <c:v>279</c:v>
                </c:pt>
                <c:pt idx="2">
                  <c:v>279</c:v>
                </c:pt>
              </c:numCache>
            </c:numRef>
          </c:val>
          <c:extLst>
            <c:ext xmlns:c16="http://schemas.microsoft.com/office/drawing/2014/chart" uri="{C3380CC4-5D6E-409C-BE32-E72D297353CC}">
              <c16:uniqueId val="{00000001-AA7D-4240-BE6E-3D260881D97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768</c:v>
                </c:pt>
                <c:pt idx="1">
                  <c:v>763</c:v>
                </c:pt>
                <c:pt idx="2">
                  <c:v>757</c:v>
                </c:pt>
              </c:numCache>
            </c:numRef>
          </c:val>
          <c:extLst>
            <c:ext xmlns:c16="http://schemas.microsoft.com/office/drawing/2014/chart" uri="{C3380CC4-5D6E-409C-BE32-E72D297353CC}">
              <c16:uniqueId val="{00000002-AA7D-4240-BE6E-3D260881D971}"/>
            </c:ext>
          </c:extLst>
        </c:ser>
        <c:dLbls>
          <c:showLegendKey val="0"/>
          <c:showVal val="0"/>
          <c:showCatName val="0"/>
          <c:showSerName val="0"/>
          <c:showPercent val="0"/>
          <c:showBubbleSize val="0"/>
        </c:dLbls>
        <c:gapWidth val="120"/>
        <c:overlap val="100"/>
        <c:axId val="218585728"/>
        <c:axId val="218591616"/>
      </c:barChart>
      <c:catAx>
        <c:axId val="218585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18591616"/>
        <c:crosses val="autoZero"/>
        <c:auto val="1"/>
        <c:lblAlgn val="ctr"/>
        <c:lblOffset val="100"/>
        <c:tickLblSkip val="1"/>
        <c:tickMarkSkip val="1"/>
        <c:noMultiLvlLbl val="0"/>
      </c:catAx>
      <c:valAx>
        <c:axId val="2185916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18585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元利償還金では、</a:t>
          </a:r>
          <a:r>
            <a:rPr kumimoji="1" lang="en-US" altLang="ja-JP" sz="1100">
              <a:solidFill>
                <a:sysClr val="windowText" lastClr="000000"/>
              </a:solidFill>
              <a:effectLst/>
              <a:latin typeface="+mn-lt"/>
              <a:ea typeface="+mn-ea"/>
              <a:cs typeface="+mn-cs"/>
            </a:rPr>
            <a:t>R3</a:t>
          </a:r>
          <a:r>
            <a:rPr kumimoji="1" lang="ja-JP" altLang="ja-JP" sz="1100">
              <a:solidFill>
                <a:sysClr val="windowText" lastClr="000000"/>
              </a:solidFill>
              <a:effectLst/>
              <a:latin typeface="+mn-lt"/>
              <a:ea typeface="+mn-ea"/>
              <a:cs typeface="+mn-cs"/>
            </a:rPr>
            <a:t>年度事業の</a:t>
          </a:r>
          <a:r>
            <a:rPr kumimoji="1" lang="ja-JP" altLang="ja-JP" sz="1100">
              <a:solidFill>
                <a:schemeClr val="dk1"/>
              </a:solidFill>
              <a:effectLst/>
              <a:latin typeface="+mn-lt"/>
              <a:ea typeface="+mn-ea"/>
              <a:cs typeface="+mn-cs"/>
            </a:rPr>
            <a:t>清掃センター整備補修事業</a:t>
          </a:r>
          <a:r>
            <a:rPr kumimoji="1" lang="ja-JP" altLang="ja-JP" sz="1100">
              <a:solidFill>
                <a:sysClr val="windowText" lastClr="000000"/>
              </a:solidFill>
              <a:effectLst/>
              <a:latin typeface="+mn-lt"/>
              <a:ea typeface="+mn-ea"/>
              <a:cs typeface="+mn-cs"/>
            </a:rPr>
            <a:t>による一般廃棄物処理事業債</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償還開始に伴い増額となっている。</a:t>
          </a:r>
          <a:endParaRPr lang="ja-JP" altLang="ja-JP" sz="14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単年度比率では前年比</a:t>
          </a:r>
          <a:r>
            <a:rPr kumimoji="1" lang="en-US" altLang="ja-JP" sz="1100">
              <a:solidFill>
                <a:schemeClr val="dk1"/>
              </a:solidFill>
              <a:effectLst/>
              <a:latin typeface="+mn-lt"/>
              <a:ea typeface="+mn-ea"/>
              <a:cs typeface="+mn-cs"/>
            </a:rPr>
            <a:t>1.53661</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増の</a:t>
          </a:r>
          <a:r>
            <a:rPr kumimoji="1" lang="en-US" altLang="ja-JP" sz="1100">
              <a:solidFill>
                <a:schemeClr val="dk1"/>
              </a:solidFill>
              <a:effectLst/>
              <a:latin typeface="+mn-lt"/>
              <a:ea typeface="+mn-ea"/>
              <a:cs typeface="+mn-cs"/>
            </a:rPr>
            <a:t>3.77024</a:t>
          </a:r>
          <a:r>
            <a:rPr kumimoji="1" lang="ja-JP" altLang="ja-JP" sz="1100">
              <a:solidFill>
                <a:schemeClr val="dk1"/>
              </a:solidFill>
              <a:effectLst/>
              <a:latin typeface="+mn-lt"/>
              <a:ea typeface="+mn-ea"/>
              <a:cs typeface="+mn-cs"/>
            </a:rPr>
            <a:t>％となり、実質公債比率</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増である。</a:t>
          </a:r>
          <a:endParaRPr lang="ja-JP" altLang="ja-JP">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利用無し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effectLst/>
              <a:latin typeface="ＭＳ ゴシック" pitchFamily="49" charset="-128"/>
              <a:ea typeface="ＭＳ ゴシック" pitchFamily="49" charset="-128"/>
              <a:cs typeface="+mn-cs"/>
            </a:rPr>
            <a:t>　</a:t>
          </a:r>
          <a:r>
            <a:rPr kumimoji="1" lang="ja-JP" altLang="ja-JP" sz="1100">
              <a:solidFill>
                <a:schemeClr val="tx1"/>
              </a:solidFill>
              <a:effectLst/>
              <a:latin typeface="+mn-lt"/>
              <a:ea typeface="+mn-ea"/>
              <a:cs typeface="+mn-cs"/>
            </a:rPr>
            <a:t>将来負担比率は、△</a:t>
          </a:r>
          <a:r>
            <a:rPr kumimoji="1" lang="en-US" altLang="ja-JP" sz="1100">
              <a:solidFill>
                <a:schemeClr val="tx1"/>
              </a:solidFill>
              <a:effectLst/>
              <a:latin typeface="+mn-lt"/>
              <a:ea typeface="+mn-ea"/>
              <a:cs typeface="+mn-cs"/>
            </a:rPr>
            <a:t>163.2</a:t>
          </a:r>
          <a:r>
            <a:rPr kumimoji="1" lang="ja-JP" altLang="ja-JP" sz="1100">
              <a:solidFill>
                <a:schemeClr val="tx1"/>
              </a:solidFill>
              <a:effectLst/>
              <a:latin typeface="+mn-lt"/>
              <a:ea typeface="+mn-ea"/>
              <a:cs typeface="+mn-cs"/>
            </a:rPr>
            <a:t>％と早期健全化基準内に収まっている。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今年度の分子要素である将来負担額として、地方債残高が</a:t>
          </a:r>
          <a:r>
            <a:rPr kumimoji="1" lang="en-US" altLang="ja-JP" sz="1100">
              <a:solidFill>
                <a:schemeClr val="tx1"/>
              </a:solidFill>
              <a:effectLst/>
              <a:latin typeface="+mn-lt"/>
              <a:ea typeface="+mn-ea"/>
              <a:cs typeface="+mn-cs"/>
            </a:rPr>
            <a:t>978,686</a:t>
          </a:r>
          <a:r>
            <a:rPr kumimoji="1" lang="ja-JP" altLang="ja-JP" sz="1100">
              <a:solidFill>
                <a:schemeClr val="tx1"/>
              </a:solidFill>
              <a:effectLst/>
              <a:latin typeface="+mn-lt"/>
              <a:ea typeface="+mn-ea"/>
              <a:cs typeface="+mn-cs"/>
            </a:rPr>
            <a:t>千円、公営企業債等繰入見込額が</a:t>
          </a:r>
          <a:r>
            <a:rPr kumimoji="1" lang="en-US" altLang="ja-JP" sz="1100">
              <a:solidFill>
                <a:schemeClr val="tx1"/>
              </a:solidFill>
              <a:effectLst/>
              <a:latin typeface="+mn-lt"/>
              <a:ea typeface="+mn-ea"/>
              <a:cs typeface="+mn-cs"/>
            </a:rPr>
            <a:t>187,614</a:t>
          </a:r>
          <a:r>
            <a:rPr kumimoji="1" lang="ja-JP" altLang="ja-JP" sz="1100">
              <a:solidFill>
                <a:schemeClr val="tx1"/>
              </a:solidFill>
              <a:effectLst/>
              <a:latin typeface="+mn-lt"/>
              <a:ea typeface="+mn-ea"/>
              <a:cs typeface="+mn-cs"/>
            </a:rPr>
            <a:t>千円、組合負担等見込額が</a:t>
          </a:r>
          <a:r>
            <a:rPr kumimoji="1" lang="en-US" altLang="ja-JP" sz="1100">
              <a:solidFill>
                <a:schemeClr val="tx1"/>
              </a:solidFill>
              <a:effectLst/>
              <a:latin typeface="+mn-lt"/>
              <a:ea typeface="+mn-ea"/>
              <a:cs typeface="+mn-cs"/>
            </a:rPr>
            <a:t>22,603</a:t>
          </a:r>
          <a:r>
            <a:rPr kumimoji="1" lang="ja-JP" altLang="ja-JP" sz="1100">
              <a:solidFill>
                <a:schemeClr val="tx1"/>
              </a:solidFill>
              <a:effectLst/>
              <a:latin typeface="+mn-lt"/>
              <a:ea typeface="+mn-ea"/>
              <a:cs typeface="+mn-cs"/>
            </a:rPr>
            <a:t>千円、退職手当負担見込額が</a:t>
          </a:r>
          <a:r>
            <a:rPr kumimoji="1" lang="en-US" altLang="ja-JP" sz="1100">
              <a:solidFill>
                <a:schemeClr val="tx1"/>
              </a:solidFill>
              <a:effectLst/>
              <a:latin typeface="+mn-lt"/>
              <a:ea typeface="+mn-ea"/>
              <a:cs typeface="+mn-cs"/>
            </a:rPr>
            <a:t>230,421</a:t>
          </a:r>
          <a:r>
            <a:rPr kumimoji="1" lang="ja-JP" altLang="ja-JP" sz="1100">
              <a:solidFill>
                <a:schemeClr val="tx1"/>
              </a:solidFill>
              <a:effectLst/>
              <a:latin typeface="+mn-lt"/>
              <a:ea typeface="+mn-ea"/>
              <a:cs typeface="+mn-cs"/>
            </a:rPr>
            <a:t>千円となっている。</a:t>
          </a:r>
          <a:br>
            <a:rPr kumimoji="1" lang="ja-JP" altLang="ja-JP" sz="1100">
              <a:solidFill>
                <a:schemeClr val="tx1"/>
              </a:solidFill>
              <a:effectLst/>
              <a:latin typeface="+mn-lt"/>
              <a:ea typeface="+mn-ea"/>
              <a:cs typeface="+mn-cs"/>
            </a:rPr>
          </a:br>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今後、地方債残高見込みは、</a:t>
          </a:r>
          <a:r>
            <a:rPr kumimoji="1" lang="en-US" altLang="ja-JP" sz="1100">
              <a:solidFill>
                <a:schemeClr val="tx1"/>
              </a:solidFill>
              <a:effectLst/>
              <a:latin typeface="+mn-lt"/>
              <a:ea typeface="+mn-ea"/>
              <a:cs typeface="+mn-cs"/>
            </a:rPr>
            <a:t>R6</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R7</a:t>
          </a:r>
          <a:r>
            <a:rPr kumimoji="1" lang="ja-JP" altLang="ja-JP" sz="1100">
              <a:solidFill>
                <a:schemeClr val="tx1"/>
              </a:solidFill>
              <a:effectLst/>
              <a:latin typeface="+mn-lt"/>
              <a:ea typeface="+mn-ea"/>
              <a:cs typeface="+mn-cs"/>
            </a:rPr>
            <a:t>年度で予定している職員住宅整備事業により増加する見込みのため、将来負担比率も上昇することが予想される。</a:t>
          </a:r>
          <a:endParaRPr lang="ja-JP" altLang="ja-JP" sz="1400">
            <a:solidFill>
              <a:schemeClr val="tx1"/>
            </a:solidFill>
            <a:effectLst/>
          </a:endParaRP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東京都神津島村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令和５年度末の基金残高は普通会計で</a:t>
          </a:r>
          <a:r>
            <a:rPr kumimoji="1" lang="en-US" altLang="ja-JP" sz="1100">
              <a:solidFill>
                <a:schemeClr val="dk1"/>
              </a:solidFill>
              <a:effectLst/>
              <a:latin typeface="+mn-lt"/>
              <a:ea typeface="+mn-ea"/>
              <a:cs typeface="+mn-cs"/>
            </a:rPr>
            <a:t>2,285</a:t>
          </a:r>
          <a:r>
            <a:rPr kumimoji="1" lang="ja-JP" altLang="ja-JP" sz="1100">
              <a:solidFill>
                <a:schemeClr val="dk1"/>
              </a:solidFill>
              <a:effectLst/>
              <a:latin typeface="+mn-lt"/>
              <a:ea typeface="+mn-ea"/>
              <a:cs typeface="+mn-cs"/>
            </a:rPr>
            <a:t>百万円となっている。</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年度以降に予定している、新清掃センター建設事業に向け財政調整基金</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百万円を積み立てることができ、基金全体としても</a:t>
          </a:r>
          <a:r>
            <a:rPr kumimoji="1" lang="en-US" altLang="ja-JP" sz="1100">
              <a:solidFill>
                <a:schemeClr val="dk1"/>
              </a:solidFill>
              <a:effectLst/>
              <a:latin typeface="+mn-lt"/>
              <a:ea typeface="+mn-ea"/>
              <a:cs typeface="+mn-cs"/>
            </a:rPr>
            <a:t>118</a:t>
          </a:r>
          <a:r>
            <a:rPr kumimoji="1" lang="ja-JP" altLang="ja-JP" sz="1100">
              <a:solidFill>
                <a:schemeClr val="dk1"/>
              </a:solidFill>
              <a:effectLst/>
              <a:latin typeface="+mn-lt"/>
              <a:ea typeface="+mn-ea"/>
              <a:cs typeface="+mn-cs"/>
            </a:rPr>
            <a:t>百万円の増となった。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短期的には公共施設整備の老朽化に伴う整備に向け、「減債基金」や「公共施設整備基金」へ優先的に積立てを予定しているが、今後実施が予定されている新清掃センター新設工事や庁舎改修工事等の実施に伴い中長期的には減少傾向に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公共施設整備基金：神津島村公共施設の整備資金。</a:t>
          </a:r>
          <a:endParaRPr lang="ja-JP" altLang="ja-JP" sz="1400">
            <a:effectLst/>
          </a:endParaRPr>
        </a:p>
        <a:p>
          <a:r>
            <a:rPr kumimoji="1" lang="ja-JP" altLang="ja-JP" sz="1100">
              <a:solidFill>
                <a:schemeClr val="dk1"/>
              </a:solidFill>
              <a:effectLst/>
              <a:latin typeface="+mn-lt"/>
              <a:ea typeface="+mn-ea"/>
              <a:cs typeface="+mn-cs"/>
            </a:rPr>
            <a:t>ふるさとづくり基金：個性的かつ魅力ある島おこしの推進。</a:t>
          </a:r>
          <a:endParaRPr lang="ja-JP" altLang="ja-JP" sz="1400">
            <a:effectLst/>
          </a:endParaRPr>
        </a:p>
        <a:p>
          <a:r>
            <a:rPr kumimoji="1" lang="ja-JP" altLang="ja-JP" sz="1100">
              <a:solidFill>
                <a:schemeClr val="dk1"/>
              </a:solidFill>
              <a:effectLst/>
              <a:latin typeface="+mn-lt"/>
              <a:ea typeface="+mn-ea"/>
              <a:cs typeface="+mn-cs"/>
            </a:rPr>
            <a:t>地域福祉基金：在宅福祉の向上、健康づくりの推進及びボランティア活動の活発化等により、高齢者保健福祉及び障がい者の増進。</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ふるさとづくり基金：奨学金事業（貸付金や給付金）の財源として</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百万円を取り崩したことによる減少</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公共施設整備基金：新清掃センター整備事業のため、可能な限り優先して積増しを予定。</a:t>
          </a:r>
          <a:endParaRPr lang="ja-JP" altLang="ja-JP" sz="1400">
            <a:effectLst/>
          </a:endParaRPr>
        </a:p>
        <a:p>
          <a:r>
            <a:rPr kumimoji="1" lang="ja-JP" altLang="ja-JP" sz="1100">
              <a:solidFill>
                <a:schemeClr val="dk1"/>
              </a:solidFill>
              <a:effectLst/>
              <a:latin typeface="+mn-lt"/>
              <a:ea typeface="+mn-ea"/>
              <a:cs typeface="+mn-cs"/>
            </a:rPr>
            <a:t>ふるさとづくり基金：奨学金事業（令和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年度より奨学金給付事業を開始）の財源として活用。毎年</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千円以上の積立を予定。</a:t>
          </a:r>
          <a:endParaRPr lang="ja-JP" altLang="ja-JP" sz="1400">
            <a:effectLst/>
          </a:endParaRPr>
        </a:p>
        <a:p>
          <a:r>
            <a:rPr kumimoji="1" lang="ja-JP" altLang="ja-JP" sz="1100">
              <a:solidFill>
                <a:schemeClr val="dk1"/>
              </a:solidFill>
              <a:effectLst/>
              <a:latin typeface="+mn-lt"/>
              <a:ea typeface="+mn-ea"/>
              <a:cs typeface="+mn-cs"/>
            </a:rPr>
            <a:t>地域福祉基金：今後の事業に備え、毎年</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千円の積立を予定</a:t>
          </a:r>
          <a:r>
            <a:rPr kumimoji="1" lang="ja-JP" altLang="en-US"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年度末の基金残高は１，</a:t>
          </a:r>
          <a:r>
            <a:rPr kumimoji="1" lang="ja-JP" altLang="en-US" sz="1100">
              <a:solidFill>
                <a:schemeClr val="dk1"/>
              </a:solidFill>
              <a:effectLst/>
              <a:latin typeface="+mn-lt"/>
              <a:ea typeface="+mn-ea"/>
              <a:cs typeface="+mn-cs"/>
            </a:rPr>
            <a:t>２４９</a:t>
          </a:r>
          <a:r>
            <a:rPr kumimoji="1" lang="ja-JP" altLang="ja-JP" sz="1100">
              <a:solidFill>
                <a:schemeClr val="dk1"/>
              </a:solidFill>
              <a:effectLst/>
              <a:latin typeface="+mn-lt"/>
              <a:ea typeface="+mn-ea"/>
              <a:cs typeface="+mn-cs"/>
            </a:rPr>
            <a:t>百万円となっている。</a:t>
          </a:r>
          <a:endParaRPr lang="ja-JP" altLang="ja-JP" sz="1400">
            <a:effectLst/>
          </a:endParaRPr>
        </a:p>
        <a:p>
          <a:r>
            <a:rPr kumimoji="1" lang="ja-JP" altLang="ja-JP" sz="1100">
              <a:solidFill>
                <a:schemeClr val="dk1"/>
              </a:solidFill>
              <a:effectLst/>
              <a:latin typeface="+mn-lt"/>
              <a:ea typeface="+mn-ea"/>
              <a:cs typeface="+mn-cs"/>
            </a:rPr>
            <a:t>景気回復よる観光客の増加により公共施設利用料、バス利用料等の増加や普通交付税の増により財政調整基金へ</a:t>
          </a:r>
          <a:r>
            <a:rPr kumimoji="1" lang="en-US" altLang="ja-JP" sz="1100">
              <a:solidFill>
                <a:schemeClr val="dk1"/>
              </a:solidFill>
              <a:effectLst/>
              <a:latin typeface="+mn-lt"/>
              <a:ea typeface="+mn-ea"/>
              <a:cs typeface="+mn-cs"/>
            </a:rPr>
            <a:t>124</a:t>
          </a:r>
          <a:r>
            <a:rPr kumimoji="1" lang="ja-JP" altLang="ja-JP" sz="1100">
              <a:solidFill>
                <a:schemeClr val="dk1"/>
              </a:solidFill>
              <a:effectLst/>
              <a:latin typeface="+mn-lt"/>
              <a:ea typeface="+mn-ea"/>
              <a:cs typeface="+mn-cs"/>
            </a:rPr>
            <a:t>百万円の積増しを行うことができたことが要因である。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短期的には</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億円程度まで増加するものの、中長期的（Ｒ</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年度目途）には減少していく見込み。（清掃センター整備補修事業等の開始に伴う）</a:t>
          </a:r>
          <a:endParaRPr lang="ja-JP" altLang="ja-JP" sz="1400">
            <a:effectLst/>
          </a:endParaRPr>
        </a:p>
        <a:p>
          <a:r>
            <a:rPr kumimoji="1" lang="ja-JP" altLang="ja-JP" sz="1100">
              <a:solidFill>
                <a:schemeClr val="dk1"/>
              </a:solidFill>
              <a:effectLst/>
              <a:latin typeface="+mn-lt"/>
              <a:ea typeface="+mn-ea"/>
              <a:cs typeface="+mn-cs"/>
            </a:rPr>
            <a:t>景気後退による減収や、大規模災害の発生など不測の事態に備えるため、財政調整基金については</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百万円を積立目標として引き続き確保に努める。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279</a:t>
          </a:r>
          <a:r>
            <a:rPr kumimoji="1" lang="ja-JP" altLang="ja-JP" sz="1100">
              <a:solidFill>
                <a:schemeClr val="dk1"/>
              </a:solidFill>
              <a:effectLst/>
              <a:latin typeface="+mn-lt"/>
              <a:ea typeface="+mn-ea"/>
              <a:cs typeface="+mn-cs"/>
            </a:rPr>
            <a:t>百万円であり前年度と同額。</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新清掃センター建設工事に備えて、毎年度計画的に積立てを行う予定であり、令和</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年度以降は減少予定。</a:t>
          </a:r>
          <a:endParaRPr lang="ja-JP" altLang="ja-JP" sz="1400">
            <a:effectLst/>
          </a:endParaRPr>
        </a:p>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年度までに</a:t>
          </a:r>
          <a:r>
            <a:rPr kumimoji="1" lang="en-US" altLang="ja-JP" sz="1100">
              <a:solidFill>
                <a:schemeClr val="dk1"/>
              </a:solidFill>
              <a:effectLst/>
              <a:latin typeface="+mn-lt"/>
              <a:ea typeface="+mn-ea"/>
              <a:cs typeface="+mn-cs"/>
            </a:rPr>
            <a:t>300</a:t>
          </a:r>
          <a:r>
            <a:rPr kumimoji="1" lang="ja-JP" altLang="ja-JP" sz="1100">
              <a:solidFill>
                <a:schemeClr val="dk1"/>
              </a:solidFill>
              <a:effectLst/>
              <a:latin typeface="+mn-lt"/>
              <a:ea typeface="+mn-ea"/>
              <a:cs typeface="+mn-cs"/>
            </a:rPr>
            <a:t>百万円を積立目標として引き続き確保に努める。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1,737
1,727
18.58
3,920,204
3,813,334
106,870
1,319,014
978,686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個人住民税（所得割）や減価償却による固定資産税（償却資産）</a:t>
          </a:r>
          <a:r>
            <a:rPr kumimoji="1" lang="ja-JP" altLang="en-US" sz="1100" b="0" i="0" baseline="0">
              <a:solidFill>
                <a:schemeClr val="dk1"/>
              </a:solidFill>
              <a:effectLst/>
              <a:latin typeface="+mn-lt"/>
              <a:ea typeface="+mn-ea"/>
              <a:cs typeface="+mn-cs"/>
            </a:rPr>
            <a:t>、市町村たばこ税の</a:t>
          </a:r>
          <a:r>
            <a:rPr kumimoji="1" lang="ja-JP" altLang="ja-JP" sz="1100" b="0" i="0" baseline="0">
              <a:solidFill>
                <a:schemeClr val="dk1"/>
              </a:solidFill>
              <a:effectLst/>
              <a:latin typeface="+mn-lt"/>
              <a:ea typeface="+mn-ea"/>
              <a:cs typeface="+mn-cs"/>
            </a:rPr>
            <a:t>収入の減少</a:t>
          </a:r>
          <a:r>
            <a:rPr kumimoji="1" lang="ja-JP" altLang="en-US" sz="1100" b="0" i="0" baseline="0">
              <a:solidFill>
                <a:schemeClr val="dk1"/>
              </a:solidFill>
              <a:effectLst/>
              <a:latin typeface="+mn-lt"/>
              <a:ea typeface="+mn-ea"/>
              <a:cs typeface="+mn-cs"/>
            </a:rPr>
            <a:t>があったものの、法人税や軽自動車税で減収同等の増加があったため、</a:t>
          </a:r>
          <a:r>
            <a:rPr kumimoji="1" lang="ja-JP" altLang="ja-JP" sz="1100" b="0" i="0" baseline="0">
              <a:solidFill>
                <a:schemeClr val="dk1"/>
              </a:solidFill>
              <a:effectLst/>
              <a:latin typeface="+mn-lt"/>
              <a:ea typeface="+mn-ea"/>
              <a:cs typeface="+mn-cs"/>
            </a:rPr>
            <a:t>基準財政収入額の</a:t>
          </a:r>
          <a:r>
            <a:rPr kumimoji="1" lang="ja-JP" altLang="en-US" sz="1100" b="0" i="0" baseline="0">
              <a:solidFill>
                <a:schemeClr val="dk1"/>
              </a:solidFill>
              <a:effectLst/>
              <a:latin typeface="+mn-lt"/>
              <a:ea typeface="+mn-ea"/>
              <a:cs typeface="+mn-cs"/>
            </a:rPr>
            <a:t>微</a:t>
          </a:r>
          <a:r>
            <a:rPr kumimoji="1" lang="ja-JP" altLang="ja-JP" sz="1100" b="0" i="0" baseline="0">
              <a:solidFill>
                <a:schemeClr val="dk1"/>
              </a:solidFill>
              <a:effectLst/>
              <a:latin typeface="+mn-lt"/>
              <a:ea typeface="+mn-ea"/>
              <a:cs typeface="+mn-cs"/>
            </a:rPr>
            <a:t>減となり、財政力指数</a:t>
          </a:r>
          <a:r>
            <a:rPr kumimoji="1" lang="ja-JP" altLang="en-US" sz="1100" b="0" i="0" baseline="0">
              <a:solidFill>
                <a:schemeClr val="dk1"/>
              </a:solidFill>
              <a:effectLst/>
              <a:latin typeface="+mn-lt"/>
              <a:ea typeface="+mn-ea"/>
              <a:cs typeface="+mn-cs"/>
            </a:rPr>
            <a:t>は現状維持</a:t>
          </a:r>
          <a:r>
            <a:rPr kumimoji="1" lang="ja-JP" altLang="ja-JP" sz="1100" b="0" i="0" baseline="0">
              <a:solidFill>
                <a:schemeClr val="dk1"/>
              </a:solidFill>
              <a:effectLst/>
              <a:latin typeface="+mn-lt"/>
              <a:ea typeface="+mn-ea"/>
              <a:cs typeface="+mn-cs"/>
            </a:rPr>
            <a:t>となっている。</a:t>
          </a:r>
          <a:endParaRPr lang="ja-JP" altLang="ja-JP" sz="1400">
            <a:effectLst/>
          </a:endParaRPr>
        </a:p>
        <a:p>
          <a:pPr eaLnBrk="1" fontAlgn="auto" latinLnBrk="0" hangingPunct="1"/>
          <a:r>
            <a:rPr lang="ja-JP" altLang="en-US"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今後も緊急に必要な事業を峻別し、投資的経費を抑制する等、歳出の見直しを実施するとともに、税収の徴収率向上を中心とする歳入確保に努める。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153162</xdr:rowOff>
    </xdr:from>
    <xdr:to>
      <xdr:col>23</xdr:col>
      <xdr:colOff>133350</xdr:colOff>
      <xdr:row>43</xdr:row>
      <xdr:rowOff>153162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255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143510</xdr:rowOff>
    </xdr:from>
    <xdr:to>
      <xdr:col>19</xdr:col>
      <xdr:colOff>133350</xdr:colOff>
      <xdr:row>43</xdr:row>
      <xdr:rowOff>153162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1586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133858</xdr:rowOff>
    </xdr:from>
    <xdr:to>
      <xdr:col>15</xdr:col>
      <xdr:colOff>82550</xdr:colOff>
      <xdr:row>43</xdr:row>
      <xdr:rowOff>143510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0620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124206</xdr:rowOff>
    </xdr:from>
    <xdr:to>
      <xdr:col>11</xdr:col>
      <xdr:colOff>31750</xdr:colOff>
      <xdr:row>43</xdr:row>
      <xdr:rowOff>133858</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9655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102362</xdr:rowOff>
    </xdr:from>
    <xdr:to>
      <xdr:col>23</xdr:col>
      <xdr:colOff>184150</xdr:colOff>
      <xdr:row>44</xdr:row>
      <xdr:rowOff>32512</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42435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102362</xdr:rowOff>
    </xdr:from>
    <xdr:to>
      <xdr:col>19</xdr:col>
      <xdr:colOff>184150</xdr:colOff>
      <xdr:row>44</xdr:row>
      <xdr:rowOff>32512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92710</xdr:rowOff>
    </xdr:from>
    <xdr:to>
      <xdr:col>15</xdr:col>
      <xdr:colOff>133350</xdr:colOff>
      <xdr:row>44</xdr:row>
      <xdr:rowOff>22860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7637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83058</xdr:rowOff>
    </xdr:from>
    <xdr:to>
      <xdr:col>11</xdr:col>
      <xdr:colOff>82550</xdr:colOff>
      <xdr:row>44</xdr:row>
      <xdr:rowOff>13208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169435</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4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159783</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経常収支比率は前年度と比較し</a:t>
          </a:r>
          <a:r>
            <a:rPr kumimoji="1" lang="en-US" altLang="ja-JP" sz="1100" b="0" i="0" baseline="0">
              <a:solidFill>
                <a:schemeClr val="dk1"/>
              </a:solidFill>
              <a:effectLst/>
              <a:latin typeface="+mn-lt"/>
              <a:ea typeface="+mn-ea"/>
              <a:cs typeface="+mn-cs"/>
            </a:rPr>
            <a:t>1.7</a:t>
          </a:r>
          <a:r>
            <a:rPr kumimoji="1" lang="ja-JP" altLang="en-US" sz="1100" b="0" i="0" baseline="0">
              <a:solidFill>
                <a:schemeClr val="dk1"/>
              </a:solidFill>
              <a:effectLst/>
              <a:latin typeface="+mn-lt"/>
              <a:ea typeface="+mn-ea"/>
              <a:cs typeface="+mn-cs"/>
            </a:rPr>
            <a:t>ポイント</a:t>
          </a:r>
          <a:r>
            <a:rPr kumimoji="1" lang="ja-JP" altLang="ja-JP" sz="1100" b="0" i="0" baseline="0">
              <a:solidFill>
                <a:schemeClr val="dk1"/>
              </a:solidFill>
              <a:effectLst/>
              <a:latin typeface="+mn-lt"/>
              <a:ea typeface="+mn-ea"/>
              <a:cs typeface="+mn-cs"/>
            </a:rPr>
            <a:t>増となり</a:t>
          </a:r>
          <a:r>
            <a:rPr kumimoji="1" lang="ja-JP" altLang="ja-JP" sz="1100" b="0" i="0" baseline="0">
              <a:solidFill>
                <a:sysClr val="windowText" lastClr="000000"/>
              </a:solidFill>
              <a:effectLst/>
              <a:latin typeface="+mn-lt"/>
              <a:ea typeface="+mn-ea"/>
              <a:cs typeface="+mn-cs"/>
            </a:rPr>
            <a:t>、人件費以外では</a:t>
          </a:r>
          <a:r>
            <a:rPr kumimoji="1" lang="ja-JP" altLang="en-US" sz="1100" b="0" i="0" baseline="0">
              <a:solidFill>
                <a:sysClr val="windowText" lastClr="000000"/>
              </a:solidFill>
              <a:effectLst/>
              <a:latin typeface="+mn-lt"/>
              <a:ea typeface="+mn-ea"/>
              <a:cs typeface="+mn-cs"/>
            </a:rPr>
            <a:t>制度改定</a:t>
          </a:r>
          <a:r>
            <a:rPr kumimoji="1" lang="ja-JP" altLang="ja-JP" sz="1100">
              <a:solidFill>
                <a:sysClr val="windowText" lastClr="000000"/>
              </a:solidFill>
              <a:effectLst/>
              <a:latin typeface="+mn-lt"/>
              <a:ea typeface="+mn-ea"/>
              <a:cs typeface="+mn-cs"/>
            </a:rPr>
            <a:t>の実施によ</a:t>
          </a:r>
          <a:r>
            <a:rPr kumimoji="1" lang="ja-JP" altLang="en-US" sz="1100">
              <a:solidFill>
                <a:sysClr val="windowText" lastClr="000000"/>
              </a:solidFill>
              <a:effectLst/>
              <a:latin typeface="+mn-lt"/>
              <a:ea typeface="+mn-ea"/>
              <a:cs typeface="+mn-cs"/>
            </a:rPr>
            <a:t>り児童手当（</a:t>
          </a:r>
          <a:r>
            <a:rPr kumimoji="1" lang="ja-JP" altLang="ja-JP" sz="1100" b="0" i="0" baseline="0">
              <a:solidFill>
                <a:sysClr val="windowText" lastClr="000000"/>
              </a:solidFill>
              <a:effectLst/>
              <a:latin typeface="+mn-lt"/>
              <a:ea typeface="+mn-ea"/>
              <a:cs typeface="+mn-cs"/>
            </a:rPr>
            <a:t>扶助費</a:t>
          </a:r>
          <a:r>
            <a:rPr kumimoji="1" lang="ja-JP" altLang="en-US" sz="1100" b="0" i="0" baseline="0">
              <a:solidFill>
                <a:sysClr val="windowText" lastClr="000000"/>
              </a:solidFill>
              <a:effectLst/>
              <a:latin typeface="+mn-lt"/>
              <a:ea typeface="+mn-ea"/>
              <a:cs typeface="+mn-cs"/>
            </a:rPr>
            <a:t>）の</a:t>
          </a:r>
          <a:r>
            <a:rPr kumimoji="1" lang="ja-JP" altLang="ja-JP" sz="1100" b="0" i="0" baseline="0">
              <a:solidFill>
                <a:sysClr val="windowText" lastClr="000000"/>
              </a:solidFill>
              <a:effectLst/>
              <a:latin typeface="+mn-lt"/>
              <a:ea typeface="+mn-ea"/>
              <a:cs typeface="+mn-cs"/>
            </a:rPr>
            <a:t>増加が主な要因である。</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80645</xdr:rowOff>
    </xdr:from>
    <xdr:to>
      <xdr:col>23</xdr:col>
      <xdr:colOff>133350</xdr:colOff>
      <xdr:row>62</xdr:row>
      <xdr:rowOff>114829</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710545"/>
          <a:ext cx="8382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58526</xdr:rowOff>
    </xdr:from>
    <xdr:to>
      <xdr:col>19</xdr:col>
      <xdr:colOff>133350</xdr:colOff>
      <xdr:row>62</xdr:row>
      <xdr:rowOff>80645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688426"/>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69109</xdr:rowOff>
    </xdr:from>
    <xdr:to>
      <xdr:col>15</xdr:col>
      <xdr:colOff>82550</xdr:colOff>
      <xdr:row>62</xdr:row>
      <xdr:rowOff>58526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527559"/>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69109</xdr:rowOff>
    </xdr:from>
    <xdr:to>
      <xdr:col>11</xdr:col>
      <xdr:colOff>31750</xdr:colOff>
      <xdr:row>62</xdr:row>
      <xdr:rowOff>92710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527559"/>
          <a:ext cx="889000" cy="19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23195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82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64029</xdr:rowOff>
    </xdr:from>
    <xdr:to>
      <xdr:col>23</xdr:col>
      <xdr:colOff>184150</xdr:colOff>
      <xdr:row>62</xdr:row>
      <xdr:rowOff>165629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6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80556</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539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29845</xdr:rowOff>
    </xdr:from>
    <xdr:to>
      <xdr:col>19</xdr:col>
      <xdr:colOff>184150</xdr:colOff>
      <xdr:row>62</xdr:row>
      <xdr:rowOff>131445</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5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141622</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28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7726</xdr:rowOff>
    </xdr:from>
    <xdr:to>
      <xdr:col>15</xdr:col>
      <xdr:colOff>133350</xdr:colOff>
      <xdr:row>62</xdr:row>
      <xdr:rowOff>109326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63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119503</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406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18309</xdr:rowOff>
    </xdr:from>
    <xdr:to>
      <xdr:col>11</xdr:col>
      <xdr:colOff>82550</xdr:colOff>
      <xdr:row>61</xdr:row>
      <xdr:rowOff>119909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47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130086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24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67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153687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[855,363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mn-lt"/>
              <a:ea typeface="+mn-ea"/>
              <a:cs typeface="+mn-cs"/>
            </a:rPr>
            <a:t>人件費については</a:t>
          </a:r>
          <a:r>
            <a:rPr kumimoji="1" lang="ja-JP" altLang="ja-JP" sz="1100" b="0" i="0" baseline="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会計年度職員の給与等の改定により</a:t>
          </a:r>
          <a:r>
            <a:rPr kumimoji="1" lang="ja-JP" altLang="ja-JP" sz="1100" b="0" i="0" baseline="0">
              <a:solidFill>
                <a:sysClr val="windowText" lastClr="000000"/>
              </a:solidFill>
              <a:effectLst/>
              <a:latin typeface="+mn-lt"/>
              <a:ea typeface="+mn-ea"/>
              <a:cs typeface="+mn-cs"/>
            </a:rPr>
            <a:t>増加となった</a:t>
          </a:r>
          <a:r>
            <a:rPr kumimoji="1" lang="ja-JP" altLang="ja-JP" sz="1100" b="0" i="0" baseline="0">
              <a:solidFill>
                <a:schemeClr val="dk1"/>
              </a:solidFill>
              <a:effectLst/>
              <a:latin typeface="+mn-lt"/>
              <a:ea typeface="+mn-ea"/>
              <a:cs typeface="+mn-cs"/>
            </a:rPr>
            <a:t>。物件費についても、</a:t>
          </a:r>
          <a:r>
            <a:rPr kumimoji="1" lang="ja-JP" altLang="en-US" sz="1100" b="0" i="0" baseline="0">
              <a:solidFill>
                <a:schemeClr val="dk1"/>
              </a:solidFill>
              <a:effectLst/>
              <a:latin typeface="+mn-lt"/>
              <a:ea typeface="+mn-ea"/>
              <a:cs typeface="+mn-cs"/>
            </a:rPr>
            <a:t>令和５年度から</a:t>
          </a:r>
          <a:r>
            <a:rPr kumimoji="1" lang="ja-JP" altLang="ja-JP" sz="1100" b="0" i="0" baseline="0">
              <a:solidFill>
                <a:schemeClr val="dk1"/>
              </a:solidFill>
              <a:effectLst/>
              <a:latin typeface="+mn-lt"/>
              <a:ea typeface="+mn-ea"/>
              <a:cs typeface="+mn-cs"/>
            </a:rPr>
            <a:t>実施</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神津島サステナブル</a:t>
          </a:r>
          <a:r>
            <a:rPr kumimoji="1" lang="ja-JP" altLang="en-US" sz="1100" b="0" i="0" baseline="0">
              <a:solidFill>
                <a:schemeClr val="dk1"/>
              </a:solidFill>
              <a:effectLst/>
              <a:latin typeface="+mn-lt"/>
              <a:ea typeface="+mn-ea"/>
              <a:cs typeface="+mn-cs"/>
            </a:rPr>
            <a:t>・アイランド</a:t>
          </a:r>
          <a:r>
            <a:rPr kumimoji="1" lang="ja-JP" altLang="ja-JP" sz="1100" b="0" i="0" baseline="0">
              <a:solidFill>
                <a:schemeClr val="dk1"/>
              </a:solidFill>
              <a:effectLst/>
              <a:latin typeface="+mn-lt"/>
              <a:ea typeface="+mn-ea"/>
              <a:cs typeface="+mn-cs"/>
            </a:rPr>
            <a:t>創造事業により、大幅な増額となった。また住民基本台帳人口についても前年比</a:t>
          </a:r>
          <a:r>
            <a:rPr kumimoji="1" lang="en-US" altLang="ja-JP" sz="1100" b="0" i="0" baseline="0">
              <a:solidFill>
                <a:schemeClr val="dk1"/>
              </a:solidFill>
              <a:effectLst/>
              <a:latin typeface="+mn-lt"/>
              <a:ea typeface="+mn-ea"/>
              <a:cs typeface="+mn-cs"/>
            </a:rPr>
            <a:t>38</a:t>
          </a:r>
          <a:r>
            <a:rPr kumimoji="1" lang="ja-JP" altLang="ja-JP" sz="1100" b="0" i="0" baseline="0">
              <a:solidFill>
                <a:schemeClr val="dk1"/>
              </a:solidFill>
              <a:effectLst/>
              <a:latin typeface="+mn-lt"/>
              <a:ea typeface="+mn-ea"/>
              <a:cs typeface="+mn-cs"/>
            </a:rPr>
            <a:t>人減少している。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69185</xdr:rowOff>
    </xdr:from>
    <xdr:to>
      <xdr:col>23</xdr:col>
      <xdr:colOff>133350</xdr:colOff>
      <xdr:row>82</xdr:row>
      <xdr:rowOff>85765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128085"/>
          <a:ext cx="838200" cy="16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24678</xdr:rowOff>
    </xdr:from>
    <xdr:to>
      <xdr:col>19</xdr:col>
      <xdr:colOff>133350</xdr:colOff>
      <xdr:row>82</xdr:row>
      <xdr:rowOff>69185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83578"/>
          <a:ext cx="889000" cy="4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166033</xdr:rowOff>
    </xdr:from>
    <xdr:to>
      <xdr:col>15</xdr:col>
      <xdr:colOff>82550</xdr:colOff>
      <xdr:row>82</xdr:row>
      <xdr:rowOff>24678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53483"/>
          <a:ext cx="889000" cy="3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166033</xdr:rowOff>
    </xdr:from>
    <xdr:to>
      <xdr:col>11</xdr:col>
      <xdr:colOff>31750</xdr:colOff>
      <xdr:row>82</xdr:row>
      <xdr:rowOff>12342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1447800" y="14053483"/>
          <a:ext cx="889000" cy="1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34965</xdr:rowOff>
    </xdr:from>
    <xdr:to>
      <xdr:col>23</xdr:col>
      <xdr:colOff>184150</xdr:colOff>
      <xdr:row>82</xdr:row>
      <xdr:rowOff>136565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9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7042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06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18385</xdr:rowOff>
    </xdr:from>
    <xdr:to>
      <xdr:col>19</xdr:col>
      <xdr:colOff>184150</xdr:colOff>
      <xdr:row>82</xdr:row>
      <xdr:rowOff>119985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7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104762</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163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145328</xdr:rowOff>
    </xdr:from>
    <xdr:to>
      <xdr:col>15</xdr:col>
      <xdr:colOff>133350</xdr:colOff>
      <xdr:row>82</xdr:row>
      <xdr:rowOff>75478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3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60255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115233</xdr:rowOff>
    </xdr:from>
    <xdr:to>
      <xdr:col>11</xdr:col>
      <xdr:colOff>82550</xdr:colOff>
      <xdr:row>82</xdr:row>
      <xdr:rowOff>45383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0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30160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08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132992</xdr:rowOff>
    </xdr:from>
    <xdr:to>
      <xdr:col>7</xdr:col>
      <xdr:colOff>31750</xdr:colOff>
      <xdr:row>82</xdr:row>
      <xdr:rowOff>63142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020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47919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106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前年比では</a:t>
          </a:r>
          <a:r>
            <a:rPr kumimoji="1" lang="en-US" altLang="ja-JP" sz="1100" b="0" i="0" baseline="0">
              <a:solidFill>
                <a:sysClr val="windowText" lastClr="000000"/>
              </a:solidFill>
              <a:effectLst/>
              <a:latin typeface="+mn-lt"/>
              <a:ea typeface="+mn-ea"/>
              <a:cs typeface="+mn-cs"/>
            </a:rPr>
            <a:t>2.0</a:t>
          </a:r>
          <a:r>
            <a:rPr kumimoji="1" lang="ja-JP" altLang="en-US" sz="1100" b="0" i="0" baseline="0">
              <a:solidFill>
                <a:sysClr val="windowText" lastClr="000000"/>
              </a:solidFill>
              <a:effectLst/>
              <a:latin typeface="+mn-lt"/>
              <a:ea typeface="+mn-ea"/>
              <a:cs typeface="+mn-cs"/>
            </a:rPr>
            <a:t>ポイント</a:t>
          </a:r>
          <a:r>
            <a:rPr kumimoji="1" lang="ja-JP" altLang="ja-JP" sz="1100" b="0" i="0" baseline="0">
              <a:solidFill>
                <a:sysClr val="windowText" lastClr="000000"/>
              </a:solidFill>
              <a:effectLst/>
              <a:latin typeface="+mn-lt"/>
              <a:ea typeface="+mn-ea"/>
              <a:cs typeface="+mn-cs"/>
            </a:rPr>
            <a:t>減少しており、全国町村平均よりも低い水準にある。引き続き縮減に努める。</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104139</xdr:rowOff>
    </xdr:from>
    <xdr:to>
      <xdr:col>81</xdr:col>
      <xdr:colOff>44450</xdr:colOff>
      <xdr:row>86</xdr:row>
      <xdr:rowOff>53339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6179800" y="14677389"/>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53040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79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53339</xdr:rowOff>
    </xdr:from>
    <xdr:to>
      <xdr:col>77</xdr:col>
      <xdr:colOff>44450</xdr:colOff>
      <xdr:row>86</xdr:row>
      <xdr:rowOff>83502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4798039"/>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131145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87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83502</xdr:rowOff>
    </xdr:from>
    <xdr:to>
      <xdr:col>72</xdr:col>
      <xdr:colOff>203200</xdr:colOff>
      <xdr:row>86</xdr:row>
      <xdr:rowOff>101600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482820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167340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47307</xdr:rowOff>
    </xdr:from>
    <xdr:to>
      <xdr:col>68</xdr:col>
      <xdr:colOff>152400</xdr:colOff>
      <xdr:row>86</xdr:row>
      <xdr:rowOff>101600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792007"/>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119079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53339</xdr:rowOff>
    </xdr:from>
    <xdr:to>
      <xdr:col>81</xdr:col>
      <xdr:colOff>95250</xdr:colOff>
      <xdr:row>85</xdr:row>
      <xdr:rowOff>154939</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69866</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471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2539</xdr:rowOff>
    </xdr:from>
    <xdr:to>
      <xdr:col>77</xdr:col>
      <xdr:colOff>95250</xdr:colOff>
      <xdr:row>86</xdr:row>
      <xdr:rowOff>104139</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74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114316</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516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32702</xdr:rowOff>
    </xdr:from>
    <xdr:to>
      <xdr:col>73</xdr:col>
      <xdr:colOff>44450</xdr:colOff>
      <xdr:row>86</xdr:row>
      <xdr:rowOff>134302</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144479</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167957</xdr:rowOff>
    </xdr:from>
    <xdr:to>
      <xdr:col>64</xdr:col>
      <xdr:colOff>152400</xdr:colOff>
      <xdr:row>86</xdr:row>
      <xdr:rowOff>98107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741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108284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510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前年度と比較し、職員数については</a:t>
          </a:r>
          <a:r>
            <a:rPr kumimoji="1" lang="ja-JP" altLang="en-US" sz="1100" b="0" i="0" baseline="0">
              <a:solidFill>
                <a:schemeClr val="dk1"/>
              </a:solidFill>
              <a:effectLst/>
              <a:latin typeface="+mn-lt"/>
              <a:ea typeface="+mn-ea"/>
              <a:cs typeface="+mn-cs"/>
            </a:rPr>
            <a:t>２</a:t>
          </a:r>
          <a:r>
            <a:rPr kumimoji="1" lang="ja-JP" altLang="ja-JP" sz="1100" b="0" i="0" baseline="0">
              <a:solidFill>
                <a:schemeClr val="dk1"/>
              </a:solidFill>
              <a:effectLst/>
              <a:latin typeface="+mn-lt"/>
              <a:ea typeface="+mn-ea"/>
              <a:cs typeface="+mn-cs"/>
            </a:rPr>
            <a:t>人、住民人口については</a:t>
          </a:r>
          <a:r>
            <a:rPr kumimoji="1" lang="en-US" altLang="ja-JP" sz="1100" b="0" i="0" baseline="0">
              <a:solidFill>
                <a:schemeClr val="dk1"/>
              </a:solidFill>
              <a:effectLst/>
              <a:latin typeface="+mn-lt"/>
              <a:ea typeface="+mn-ea"/>
              <a:cs typeface="+mn-cs"/>
            </a:rPr>
            <a:t>38</a:t>
          </a:r>
          <a:r>
            <a:rPr kumimoji="1" lang="ja-JP" altLang="ja-JP" sz="1100" b="0" i="0" baseline="0">
              <a:solidFill>
                <a:schemeClr val="dk1"/>
              </a:solidFill>
              <a:effectLst/>
              <a:latin typeface="+mn-lt"/>
              <a:ea typeface="+mn-ea"/>
              <a:cs typeface="+mn-cs"/>
            </a:rPr>
            <a:t>人減少となっている。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10002</xdr:rowOff>
    </xdr:from>
    <xdr:to>
      <xdr:col>81</xdr:col>
      <xdr:colOff>44450</xdr:colOff>
      <xdr:row>60</xdr:row>
      <xdr:rowOff>34592</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297002"/>
          <a:ext cx="838200" cy="2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7475</xdr:rowOff>
    </xdr:from>
    <xdr:to>
      <xdr:col>77</xdr:col>
      <xdr:colOff>44450</xdr:colOff>
      <xdr:row>60</xdr:row>
      <xdr:rowOff>34592</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294475"/>
          <a:ext cx="889000" cy="27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7475</xdr:rowOff>
    </xdr:from>
    <xdr:to>
      <xdr:col>72</xdr:col>
      <xdr:colOff>203200</xdr:colOff>
      <xdr:row>60</xdr:row>
      <xdr:rowOff>19655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4401800" y="10294475"/>
          <a:ext cx="889000" cy="12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17701</xdr:rowOff>
    </xdr:from>
    <xdr:to>
      <xdr:col>68</xdr:col>
      <xdr:colOff>152400</xdr:colOff>
      <xdr:row>60</xdr:row>
      <xdr:rowOff>19655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304701"/>
          <a:ext cx="889000" cy="1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130652</xdr:rowOff>
    </xdr:from>
    <xdr:to>
      <xdr:col>81</xdr:col>
      <xdr:colOff>95250</xdr:colOff>
      <xdr:row>60</xdr:row>
      <xdr:rowOff>60802</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24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102729</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218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155242</xdr:rowOff>
    </xdr:from>
    <xdr:to>
      <xdr:col>77</xdr:col>
      <xdr:colOff>95250</xdr:colOff>
      <xdr:row>60</xdr:row>
      <xdr:rowOff>85392</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27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70169</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357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128125</xdr:rowOff>
    </xdr:from>
    <xdr:to>
      <xdr:col>73</xdr:col>
      <xdr:colOff>44450</xdr:colOff>
      <xdr:row>60</xdr:row>
      <xdr:rowOff>58275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24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43052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33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140305</xdr:rowOff>
    </xdr:from>
    <xdr:to>
      <xdr:col>68</xdr:col>
      <xdr:colOff>203200</xdr:colOff>
      <xdr:row>60</xdr:row>
      <xdr:rowOff>70455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2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55232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34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138351</xdr:rowOff>
    </xdr:from>
    <xdr:to>
      <xdr:col>64</xdr:col>
      <xdr:colOff>152400</xdr:colOff>
      <xdr:row>60</xdr:row>
      <xdr:rowOff>68501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25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53278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340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baseline="0">
              <a:solidFill>
                <a:schemeClr val="tx1"/>
              </a:solidFill>
              <a:effectLst/>
              <a:latin typeface="+mn-lt"/>
              <a:ea typeface="+mn-ea"/>
              <a:cs typeface="+mn-cs"/>
            </a:rPr>
            <a:t>　</a:t>
          </a:r>
          <a:r>
            <a:rPr lang="ja-JP" altLang="ja-JP" sz="1100" b="0" i="0" baseline="0">
              <a:solidFill>
                <a:schemeClr val="tx1"/>
              </a:solidFill>
              <a:effectLst/>
              <a:latin typeface="+mn-lt"/>
              <a:ea typeface="+mn-ea"/>
              <a:cs typeface="+mn-cs"/>
            </a:rPr>
            <a:t>令和</a:t>
          </a:r>
          <a:r>
            <a:rPr lang="ja-JP" altLang="en-US" sz="1100" b="0" i="0" baseline="0">
              <a:solidFill>
                <a:schemeClr val="tx1"/>
              </a:solidFill>
              <a:effectLst/>
              <a:latin typeface="+mn-lt"/>
              <a:ea typeface="+mn-ea"/>
              <a:cs typeface="+mn-cs"/>
            </a:rPr>
            <a:t>６</a:t>
          </a:r>
          <a:r>
            <a:rPr lang="ja-JP" altLang="ja-JP" sz="1100" b="0" i="0" baseline="0">
              <a:solidFill>
                <a:schemeClr val="tx1"/>
              </a:solidFill>
              <a:effectLst/>
              <a:latin typeface="+mn-lt"/>
              <a:ea typeface="+mn-ea"/>
              <a:cs typeface="+mn-cs"/>
            </a:rPr>
            <a:t>年度の実質公債比率は、</a:t>
          </a:r>
          <a:r>
            <a:rPr lang="en-US" altLang="ja-JP" sz="1100" b="0" i="0" baseline="0">
              <a:solidFill>
                <a:schemeClr val="tx1"/>
              </a:solidFill>
              <a:effectLst/>
              <a:latin typeface="+mn-lt"/>
              <a:ea typeface="+mn-ea"/>
              <a:cs typeface="+mn-cs"/>
            </a:rPr>
            <a:t>3</a:t>
          </a:r>
          <a:r>
            <a:rPr lang="ja-JP" altLang="ja-JP" sz="1100" b="0" i="0" baseline="0">
              <a:solidFill>
                <a:schemeClr val="tx1"/>
              </a:solidFill>
              <a:effectLst/>
              <a:latin typeface="+mn-lt"/>
              <a:ea typeface="+mn-ea"/>
              <a:cs typeface="+mn-cs"/>
            </a:rPr>
            <a:t>か年平均では</a:t>
          </a:r>
          <a:r>
            <a:rPr lang="en-US" altLang="ja-JP" sz="1100" b="0" i="0" baseline="0">
              <a:solidFill>
                <a:schemeClr val="tx1"/>
              </a:solidFill>
              <a:effectLst/>
              <a:latin typeface="+mn-lt"/>
              <a:ea typeface="+mn-ea"/>
              <a:cs typeface="+mn-cs"/>
            </a:rPr>
            <a:t>2.7</a:t>
          </a:r>
          <a:r>
            <a:rPr lang="ja-JP" altLang="ja-JP" sz="1100" b="0" i="0" baseline="0">
              <a:solidFill>
                <a:schemeClr val="tx1"/>
              </a:solidFill>
              <a:effectLst/>
              <a:latin typeface="+mn-lt"/>
              <a:ea typeface="+mn-ea"/>
              <a:cs typeface="+mn-cs"/>
            </a:rPr>
            <a:t>％で前年比</a:t>
          </a:r>
          <a:r>
            <a:rPr lang="en-US" altLang="ja-JP" sz="1100" b="0" i="0" baseline="0">
              <a:solidFill>
                <a:schemeClr val="tx1"/>
              </a:solidFill>
              <a:effectLst/>
              <a:latin typeface="+mn-lt"/>
              <a:ea typeface="+mn-ea"/>
              <a:cs typeface="+mn-cs"/>
            </a:rPr>
            <a:t>0.5</a:t>
          </a:r>
          <a:r>
            <a:rPr lang="ja-JP" altLang="en-US" sz="1100" b="0" i="0" baseline="0">
              <a:solidFill>
                <a:schemeClr val="tx1"/>
              </a:solidFill>
              <a:effectLst/>
              <a:latin typeface="+mn-lt"/>
              <a:ea typeface="+mn-ea"/>
              <a:cs typeface="+mn-cs"/>
            </a:rPr>
            <a:t>ポイント増</a:t>
          </a:r>
          <a:r>
            <a:rPr lang="ja-JP" altLang="ja-JP" sz="1100" b="0" i="0" baseline="0">
              <a:solidFill>
                <a:schemeClr val="tx1"/>
              </a:solidFill>
              <a:effectLst/>
              <a:latin typeface="+mn-lt"/>
              <a:ea typeface="+mn-ea"/>
              <a:cs typeface="+mn-cs"/>
            </a:rPr>
            <a:t>、単年度について</a:t>
          </a:r>
          <a:r>
            <a:rPr lang="ja-JP" altLang="en-US" sz="1100" b="0" i="0" baseline="0">
              <a:solidFill>
                <a:schemeClr val="tx1"/>
              </a:solidFill>
              <a:effectLst/>
              <a:latin typeface="+mn-lt"/>
              <a:ea typeface="+mn-ea"/>
              <a:cs typeface="+mn-cs"/>
            </a:rPr>
            <a:t>は</a:t>
          </a:r>
          <a:r>
            <a:rPr lang="en-US" altLang="ja-JP" sz="1100" b="0" i="0" baseline="0">
              <a:solidFill>
                <a:schemeClr val="tx1"/>
              </a:solidFill>
              <a:effectLst/>
              <a:latin typeface="+mn-lt"/>
              <a:ea typeface="+mn-ea"/>
              <a:cs typeface="+mn-cs"/>
            </a:rPr>
            <a:t>3.8</a:t>
          </a:r>
          <a:r>
            <a:rPr lang="ja-JP" altLang="ja-JP" sz="1100" b="0" i="0" baseline="0">
              <a:solidFill>
                <a:schemeClr val="tx1"/>
              </a:solidFill>
              <a:effectLst/>
              <a:latin typeface="+mn-lt"/>
              <a:ea typeface="+mn-ea"/>
              <a:cs typeface="+mn-cs"/>
            </a:rPr>
            <a:t>％で前年比</a:t>
          </a:r>
          <a:r>
            <a:rPr lang="en-US" altLang="ja-JP" sz="1100" b="0" i="0" baseline="0">
              <a:solidFill>
                <a:schemeClr val="tx1"/>
              </a:solidFill>
              <a:effectLst/>
              <a:latin typeface="+mn-lt"/>
              <a:ea typeface="+mn-ea"/>
              <a:cs typeface="+mn-cs"/>
            </a:rPr>
            <a:t>1.6</a:t>
          </a:r>
          <a:r>
            <a:rPr lang="ja-JP" altLang="en-US" sz="1100" b="0" i="0" baseline="0">
              <a:solidFill>
                <a:schemeClr val="tx1"/>
              </a:solidFill>
              <a:effectLst/>
              <a:latin typeface="+mn-lt"/>
              <a:ea typeface="+mn-ea"/>
              <a:cs typeface="+mn-cs"/>
            </a:rPr>
            <a:t>ポイント</a:t>
          </a:r>
          <a:r>
            <a:rPr lang="ja-JP" altLang="ja-JP" sz="1100" b="0" i="0" baseline="0">
              <a:solidFill>
                <a:schemeClr val="tx1"/>
              </a:solidFill>
              <a:effectLst/>
              <a:latin typeface="+mn-lt"/>
              <a:ea typeface="+mn-ea"/>
              <a:cs typeface="+mn-cs"/>
            </a:rPr>
            <a:t>増となっている。</a:t>
          </a:r>
          <a:endParaRPr lang="ja-JP" altLang="ja-JP" sz="1400">
            <a:solidFill>
              <a:schemeClr val="tx1"/>
            </a:solidFill>
            <a:effectLst/>
          </a:endParaRPr>
        </a:p>
        <a:p>
          <a:pPr eaLnBrk="1" fontAlgn="auto" latinLnBrk="0" hangingPunct="1"/>
          <a:r>
            <a:rPr kumimoji="1" lang="ja-JP" altLang="en-US" sz="1100" b="0" i="0" baseline="0">
              <a:solidFill>
                <a:schemeClr val="tx1"/>
              </a:solidFill>
              <a:effectLst/>
              <a:latin typeface="+mn-lt"/>
              <a:ea typeface="+mn-ea"/>
              <a:cs typeface="+mn-cs"/>
            </a:rPr>
            <a:t>　</a:t>
          </a:r>
          <a:r>
            <a:rPr kumimoji="1" lang="ja-JP" altLang="ja-JP" sz="1100" b="0" i="0" baseline="0">
              <a:solidFill>
                <a:schemeClr val="tx1"/>
              </a:solidFill>
              <a:effectLst/>
              <a:latin typeface="+mn-lt"/>
              <a:ea typeface="+mn-ea"/>
              <a:cs typeface="+mn-cs"/>
            </a:rPr>
            <a:t>将来的には、清掃センター整備補修事業や職員住宅整備事業による起債の償還を予定していることから、今後の実質公債費比率は上昇することが予想される。</a:t>
          </a:r>
          <a:endParaRPr lang="ja-JP" altLang="ja-JP" sz="1400">
            <a:solidFill>
              <a:schemeClr val="tx1"/>
            </a:solidFill>
            <a:effectLst/>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73237</xdr:rowOff>
    </xdr:from>
    <xdr:to>
      <xdr:col>81</xdr:col>
      <xdr:colOff>44450</xdr:colOff>
      <xdr:row>39</xdr:row>
      <xdr:rowOff>113454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6759787"/>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73237</xdr:rowOff>
    </xdr:from>
    <xdr:to>
      <xdr:col>77</xdr:col>
      <xdr:colOff>44450</xdr:colOff>
      <xdr:row>39</xdr:row>
      <xdr:rowOff>97367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675978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97367</xdr:rowOff>
    </xdr:from>
    <xdr:to>
      <xdr:col>72</xdr:col>
      <xdr:colOff>203200</xdr:colOff>
      <xdr:row>39</xdr:row>
      <xdr:rowOff>129540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67839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113454</xdr:rowOff>
    </xdr:from>
    <xdr:to>
      <xdr:col>68</xdr:col>
      <xdr:colOff>152400</xdr:colOff>
      <xdr:row>39</xdr:row>
      <xdr:rowOff>129540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8000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62654</xdr:rowOff>
    </xdr:from>
    <xdr:to>
      <xdr:col>81</xdr:col>
      <xdr:colOff>95250</xdr:colOff>
      <xdr:row>39</xdr:row>
      <xdr:rowOff>164254</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79181</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59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22437</xdr:rowOff>
    </xdr:from>
    <xdr:to>
      <xdr:col>77</xdr:col>
      <xdr:colOff>95250</xdr:colOff>
      <xdr:row>39</xdr:row>
      <xdr:rowOff>124037</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670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134214</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477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46567</xdr:rowOff>
    </xdr:from>
    <xdr:to>
      <xdr:col>73</xdr:col>
      <xdr:colOff>44450</xdr:colOff>
      <xdr:row>39</xdr:row>
      <xdr:rowOff>148167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158344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62654</xdr:rowOff>
    </xdr:from>
    <xdr:to>
      <xdr:col>64</xdr:col>
      <xdr:colOff>152400</xdr:colOff>
      <xdr:row>39</xdr:row>
      <xdr:rowOff>164254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2981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51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将来負担比率は、△</a:t>
          </a:r>
          <a:r>
            <a:rPr kumimoji="1" lang="en-US" altLang="ja-JP" sz="1100" b="0" i="0" baseline="0">
              <a:solidFill>
                <a:sysClr val="windowText" lastClr="000000"/>
              </a:solidFill>
              <a:effectLst/>
              <a:latin typeface="+mn-lt"/>
              <a:ea typeface="+mn-ea"/>
              <a:cs typeface="+mn-cs"/>
            </a:rPr>
            <a:t>163.2</a:t>
          </a:r>
          <a:r>
            <a:rPr kumimoji="1" lang="ja-JP" altLang="ja-JP" sz="1100" b="0" i="0" baseline="0">
              <a:solidFill>
                <a:sysClr val="windowText" lastClr="000000"/>
              </a:solidFill>
              <a:effectLst/>
              <a:latin typeface="+mn-lt"/>
              <a:ea typeface="+mn-ea"/>
              <a:cs typeface="+mn-cs"/>
            </a:rPr>
            <a:t>％と早期健全化基準内に収まっている。</a:t>
          </a:r>
          <a:endParaRPr lang="ja-JP" altLang="ja-JP" sz="1400">
            <a:solidFill>
              <a:sysClr val="windowText" lastClr="000000"/>
            </a:solidFill>
            <a:effectLst/>
          </a:endParaRPr>
        </a:p>
        <a:p>
          <a:pPr eaLnBrk="1" fontAlgn="auto" latinLnBrk="0" hangingPunct="1"/>
          <a:r>
            <a:rPr kumimoji="1" lang="ja-JP" altLang="ja-JP" sz="1100" b="0" i="0" baseline="0">
              <a:solidFill>
                <a:sysClr val="windowText" lastClr="000000"/>
              </a:solidFill>
              <a:effectLst/>
              <a:latin typeface="+mn-lt"/>
              <a:ea typeface="+mn-ea"/>
              <a:cs typeface="+mn-cs"/>
            </a:rPr>
            <a:t>前年比では</a:t>
          </a:r>
          <a:r>
            <a:rPr kumimoji="1" lang="en-US" altLang="ja-JP" sz="1100" b="0" i="0" baseline="0">
              <a:solidFill>
                <a:sysClr val="windowText" lastClr="000000"/>
              </a:solidFill>
              <a:effectLst/>
              <a:latin typeface="+mn-lt"/>
              <a:ea typeface="+mn-ea"/>
              <a:cs typeface="+mn-cs"/>
            </a:rPr>
            <a:t>1.9</a:t>
          </a:r>
          <a:r>
            <a:rPr kumimoji="1" lang="ja-JP" altLang="en-US" sz="1100" b="0" i="0" baseline="0">
              <a:solidFill>
                <a:sysClr val="windowText" lastClr="000000"/>
              </a:solidFill>
              <a:effectLst/>
              <a:latin typeface="+mn-lt"/>
              <a:ea typeface="+mn-ea"/>
              <a:cs typeface="+mn-cs"/>
            </a:rPr>
            <a:t>ポイント減少</a:t>
          </a:r>
          <a:r>
            <a:rPr kumimoji="1" lang="ja-JP" altLang="ja-JP" sz="1100" b="0" i="0" baseline="0">
              <a:solidFill>
                <a:sysClr val="windowText" lastClr="000000"/>
              </a:solidFill>
              <a:effectLst/>
              <a:latin typeface="+mn-lt"/>
              <a:ea typeface="+mn-ea"/>
              <a:cs typeface="+mn-cs"/>
            </a:rPr>
            <a:t>しており、基準財政需要額算入見込額、充当可能財源等が</a:t>
          </a:r>
          <a:r>
            <a:rPr kumimoji="1" lang="ja-JP" altLang="en-US" sz="1100" b="0" i="0" baseline="0">
              <a:solidFill>
                <a:sysClr val="windowText" lastClr="000000"/>
              </a:solidFill>
              <a:effectLst/>
              <a:latin typeface="+mn-lt"/>
              <a:ea typeface="+mn-ea"/>
              <a:cs typeface="+mn-cs"/>
            </a:rPr>
            <a:t>増加</a:t>
          </a:r>
          <a:r>
            <a:rPr kumimoji="1" lang="ja-JP" altLang="ja-JP" sz="1100" b="0" i="0" baseline="0">
              <a:solidFill>
                <a:sysClr val="windowText" lastClr="000000"/>
              </a:solidFill>
              <a:effectLst/>
              <a:latin typeface="+mn-lt"/>
              <a:ea typeface="+mn-ea"/>
              <a:cs typeface="+mn-cs"/>
            </a:rPr>
            <a:t>したしたことが要因となっている。</a:t>
          </a:r>
          <a:endParaRPr lang="ja-JP" altLang="ja-JP" sz="1400">
            <a:solidFill>
              <a:sysClr val="windowText" lastClr="000000"/>
            </a:solidFill>
            <a:effectLst/>
          </a:endParaRPr>
        </a:p>
        <a:p>
          <a:pPr eaLnBrk="1" fontAlgn="auto" latinLnBrk="0" hangingPunct="1"/>
          <a:r>
            <a:rPr kumimoji="1" lang="ja-JP" altLang="en-US" sz="1100" b="0" i="0" baseline="0">
              <a:solidFill>
                <a:sysClr val="windowText" lastClr="000000"/>
              </a:solidFill>
              <a:effectLst/>
              <a:latin typeface="+mn-lt"/>
              <a:ea typeface="+mn-ea"/>
              <a:cs typeface="+mn-cs"/>
            </a:rPr>
            <a:t>　</a:t>
          </a:r>
          <a:r>
            <a:rPr kumimoji="1" lang="ja-JP" altLang="ja-JP" sz="1100" b="0" i="0" baseline="0">
              <a:solidFill>
                <a:sysClr val="windowText" lastClr="000000"/>
              </a:solidFill>
              <a:effectLst/>
              <a:latin typeface="+mn-lt"/>
              <a:ea typeface="+mn-ea"/>
              <a:cs typeface="+mn-cs"/>
            </a:rPr>
            <a:t>令和</a:t>
          </a:r>
          <a:r>
            <a:rPr kumimoji="1" lang="ja-JP" altLang="en-US" sz="1100" b="0" i="0" baseline="0">
              <a:solidFill>
                <a:sysClr val="windowText" lastClr="000000"/>
              </a:solidFill>
              <a:effectLst/>
              <a:latin typeface="+mn-lt"/>
              <a:ea typeface="+mn-ea"/>
              <a:cs typeface="+mn-cs"/>
            </a:rPr>
            <a:t>６</a:t>
          </a:r>
          <a:r>
            <a:rPr kumimoji="1" lang="ja-JP" altLang="ja-JP" sz="1100" b="0" i="0" baseline="0">
              <a:solidFill>
                <a:sysClr val="windowText" lastClr="000000"/>
              </a:solidFill>
              <a:effectLst/>
              <a:latin typeface="+mn-lt"/>
              <a:ea typeface="+mn-ea"/>
              <a:cs typeface="+mn-cs"/>
            </a:rPr>
            <a:t>年度の分子要素である将来負担額として、地方債残高が</a:t>
          </a:r>
          <a:r>
            <a:rPr kumimoji="1" lang="en-US" altLang="ja-JP" sz="1100" b="0" i="0" baseline="0">
              <a:solidFill>
                <a:sysClr val="windowText" lastClr="000000"/>
              </a:solidFill>
              <a:effectLst/>
              <a:latin typeface="+mn-lt"/>
              <a:ea typeface="+mn-ea"/>
              <a:cs typeface="+mn-cs"/>
            </a:rPr>
            <a:t>978,686</a:t>
          </a:r>
          <a:r>
            <a:rPr kumimoji="1" lang="ja-JP" altLang="ja-JP" sz="1100" b="0" i="0" baseline="0">
              <a:solidFill>
                <a:sysClr val="windowText" lastClr="000000"/>
              </a:solidFill>
              <a:effectLst/>
              <a:latin typeface="+mn-lt"/>
              <a:ea typeface="+mn-ea"/>
              <a:cs typeface="+mn-cs"/>
            </a:rPr>
            <a:t>千円、公営企業債等繰入見込額が</a:t>
          </a:r>
          <a:r>
            <a:rPr kumimoji="1" lang="en-US" altLang="ja-JP" sz="1100" b="0" i="0" baseline="0">
              <a:solidFill>
                <a:sysClr val="windowText" lastClr="000000"/>
              </a:solidFill>
              <a:effectLst/>
              <a:latin typeface="+mn-lt"/>
              <a:ea typeface="+mn-ea"/>
              <a:cs typeface="+mn-cs"/>
            </a:rPr>
            <a:t>187,614</a:t>
          </a:r>
          <a:r>
            <a:rPr kumimoji="1" lang="ja-JP" altLang="ja-JP" sz="1100" b="0" i="0" baseline="0">
              <a:solidFill>
                <a:sysClr val="windowText" lastClr="000000"/>
              </a:solidFill>
              <a:effectLst/>
              <a:latin typeface="+mn-lt"/>
              <a:ea typeface="+mn-ea"/>
              <a:cs typeface="+mn-cs"/>
            </a:rPr>
            <a:t>千円、組合負担等見込額が</a:t>
          </a:r>
          <a:r>
            <a:rPr kumimoji="1" lang="en-US" altLang="ja-JP" sz="1100" b="0" i="0" baseline="0">
              <a:solidFill>
                <a:sysClr val="windowText" lastClr="000000"/>
              </a:solidFill>
              <a:effectLst/>
              <a:latin typeface="+mn-lt"/>
              <a:ea typeface="+mn-ea"/>
              <a:cs typeface="+mn-cs"/>
            </a:rPr>
            <a:t>22,603</a:t>
          </a:r>
          <a:r>
            <a:rPr kumimoji="1" lang="ja-JP" altLang="ja-JP" sz="1100" b="0" i="0" baseline="0">
              <a:solidFill>
                <a:sysClr val="windowText" lastClr="000000"/>
              </a:solidFill>
              <a:effectLst/>
              <a:latin typeface="+mn-lt"/>
              <a:ea typeface="+mn-ea"/>
              <a:cs typeface="+mn-cs"/>
            </a:rPr>
            <a:t>千円、退職手当負担見込額が</a:t>
          </a:r>
          <a:r>
            <a:rPr kumimoji="1" lang="en-US" altLang="ja-JP" sz="1100" b="0" i="0" baseline="0">
              <a:solidFill>
                <a:sysClr val="windowText" lastClr="000000"/>
              </a:solidFill>
              <a:effectLst/>
              <a:latin typeface="+mn-lt"/>
              <a:ea typeface="+mn-ea"/>
              <a:cs typeface="+mn-cs"/>
            </a:rPr>
            <a:t>230,421</a:t>
          </a:r>
          <a:r>
            <a:rPr kumimoji="1" lang="ja-JP" altLang="ja-JP" sz="1100" b="0" i="0" baseline="0">
              <a:solidFill>
                <a:sysClr val="windowText" lastClr="000000"/>
              </a:solidFill>
              <a:effectLst/>
              <a:latin typeface="+mn-lt"/>
              <a:ea typeface="+mn-ea"/>
              <a:cs typeface="+mn-cs"/>
            </a:rPr>
            <a:t>円となっている。</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1,737
1,727
18.58
3,920,204
3,813,334
106,870
1,319,014
978,686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経常的な一般財源で</a:t>
          </a:r>
          <a:r>
            <a:rPr kumimoji="1" lang="en-US" altLang="ja-JP" sz="1100">
              <a:solidFill>
                <a:schemeClr val="tx1"/>
              </a:solidFill>
              <a:effectLst/>
              <a:latin typeface="+mn-lt"/>
              <a:ea typeface="+mn-ea"/>
              <a:cs typeface="+mn-cs"/>
            </a:rPr>
            <a:t>11,613</a:t>
          </a:r>
          <a:r>
            <a:rPr kumimoji="1" lang="ja-JP" altLang="ja-JP" sz="1100">
              <a:solidFill>
                <a:schemeClr val="tx1"/>
              </a:solidFill>
              <a:effectLst/>
              <a:latin typeface="+mn-lt"/>
              <a:ea typeface="+mn-ea"/>
              <a:cs typeface="+mn-cs"/>
            </a:rPr>
            <a:t>千円増となっており、人件費については毎年増加傾向にある。</a:t>
          </a:r>
          <a:endParaRPr lang="ja-JP" altLang="ja-JP" sz="1400">
            <a:solidFill>
              <a:schemeClr val="tx1"/>
            </a:solidFill>
            <a:effectLst/>
          </a:endParaRPr>
        </a:p>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類似団体と比較しても、高い水準となっていることから、</a:t>
          </a:r>
          <a:r>
            <a:rPr lang="ja-JP" altLang="ja-JP" sz="1100">
              <a:solidFill>
                <a:schemeClr val="tx1"/>
              </a:solidFill>
              <a:effectLst/>
              <a:latin typeface="+mn-lt"/>
              <a:ea typeface="+mn-ea"/>
              <a:cs typeface="+mn-cs"/>
            </a:rPr>
            <a:t>可能なものについては外部委託を検討するなど引き続き抑制努力を図っていく必要がある。</a:t>
          </a:r>
          <a:endParaRPr lang="ja-JP" altLang="ja-JP" sz="1400">
            <a:solidFill>
              <a:schemeClr val="tx1"/>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35560</xdr:rowOff>
    </xdr:from>
    <xdr:to>
      <xdr:col>24</xdr:col>
      <xdr:colOff>25400</xdr:colOff>
      <xdr:row>40</xdr:row>
      <xdr:rowOff>73660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8935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39370</xdr:rowOff>
    </xdr:from>
    <xdr:to>
      <xdr:col>19</xdr:col>
      <xdr:colOff>187325</xdr:colOff>
      <xdr:row>40</xdr:row>
      <xdr:rowOff>73660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89737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138430</xdr:rowOff>
    </xdr:from>
    <xdr:to>
      <xdr:col>15</xdr:col>
      <xdr:colOff>98425</xdr:colOff>
      <xdr:row>40</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8249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138430</xdr:rowOff>
    </xdr:from>
    <xdr:to>
      <xdr:col>11</xdr:col>
      <xdr:colOff>9525</xdr:colOff>
      <xdr:row>40</xdr:row>
      <xdr:rowOff>138430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82498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156210</xdr:rowOff>
    </xdr:from>
    <xdr:to>
      <xdr:col>24</xdr:col>
      <xdr:colOff>76200</xdr:colOff>
      <xdr:row>40</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128287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22860</xdr:rowOff>
    </xdr:from>
    <xdr:to>
      <xdr:col>20</xdr:col>
      <xdr:colOff>38100</xdr:colOff>
      <xdr:row>40</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8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109237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6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160020</xdr:rowOff>
    </xdr:from>
    <xdr:to>
      <xdr:col>15</xdr:col>
      <xdr:colOff>149225</xdr:colOff>
      <xdr:row>40</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4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74947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32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87630</xdr:rowOff>
    </xdr:from>
    <xdr:to>
      <xdr:col>11</xdr:col>
      <xdr:colOff>60325</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87630</xdr:rowOff>
    </xdr:from>
    <xdr:to>
      <xdr:col>6</xdr:col>
      <xdr:colOff>171450</xdr:colOff>
      <xdr:row>41</xdr:row>
      <xdr:rowOff>17780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4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2557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7,097</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a:t>
          </a:r>
          <a:r>
            <a:rPr kumimoji="1" lang="ja-JP" altLang="en-US" sz="1100">
              <a:solidFill>
                <a:sysClr val="windowText" lastClr="000000"/>
              </a:solidFill>
              <a:effectLst/>
              <a:latin typeface="+mn-lt"/>
              <a:ea typeface="+mn-ea"/>
              <a:cs typeface="+mn-cs"/>
            </a:rPr>
            <a:t>サステナブル事業の本格実施</a:t>
          </a:r>
          <a:r>
            <a:rPr kumimoji="1" lang="ja-JP" altLang="ja-JP" sz="1100">
              <a:solidFill>
                <a:sysClr val="windowText" lastClr="000000"/>
              </a:solidFill>
              <a:effectLst/>
              <a:latin typeface="+mn-lt"/>
              <a:ea typeface="+mn-ea"/>
              <a:cs typeface="+mn-cs"/>
            </a:rPr>
            <a:t>等により前年比</a:t>
          </a:r>
          <a:r>
            <a:rPr kumimoji="1" lang="en-US" altLang="ja-JP" sz="1100">
              <a:solidFill>
                <a:sysClr val="windowText" lastClr="000000"/>
              </a:solidFill>
              <a:effectLst/>
              <a:latin typeface="+mn-lt"/>
              <a:ea typeface="+mn-ea"/>
              <a:cs typeface="+mn-cs"/>
            </a:rPr>
            <a:t>0.3</a:t>
          </a:r>
          <a:r>
            <a:rPr kumimoji="1" lang="ja-JP" altLang="en-US" sz="1100">
              <a:solidFill>
                <a:sysClr val="windowText" lastClr="000000"/>
              </a:solidFill>
              <a:effectLst/>
              <a:latin typeface="+mn-lt"/>
              <a:ea typeface="+mn-ea"/>
              <a:cs typeface="+mn-cs"/>
            </a:rPr>
            <a:t>ポイント増</a:t>
          </a:r>
          <a:r>
            <a:rPr kumimoji="1" lang="ja-JP" altLang="ja-JP" sz="1100">
              <a:solidFill>
                <a:sysClr val="windowText" lastClr="000000"/>
              </a:solidFill>
              <a:effectLst/>
              <a:latin typeface="+mn-lt"/>
              <a:ea typeface="+mn-ea"/>
              <a:cs typeface="+mn-cs"/>
            </a:rPr>
            <a:t>となった。</a:t>
          </a:r>
          <a:endParaRPr lang="ja-JP" altLang="ja-JP" sz="140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5842</xdr:rowOff>
    </xdr:from>
    <xdr:to>
      <xdr:col>82</xdr:col>
      <xdr:colOff>107950</xdr:colOff>
      <xdr:row>15</xdr:row>
      <xdr:rowOff>19558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57759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5842</xdr:rowOff>
    </xdr:from>
    <xdr:to>
      <xdr:col>78</xdr:col>
      <xdr:colOff>69850</xdr:colOff>
      <xdr:row>15</xdr:row>
      <xdr:rowOff>33274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5775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170434</xdr:rowOff>
    </xdr:from>
    <xdr:to>
      <xdr:col>73</xdr:col>
      <xdr:colOff>180975</xdr:colOff>
      <xdr:row>15</xdr:row>
      <xdr:rowOff>33274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399284"/>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170434</xdr:rowOff>
    </xdr:from>
    <xdr:to>
      <xdr:col>69</xdr:col>
      <xdr:colOff>92075</xdr:colOff>
      <xdr:row>14</xdr:row>
      <xdr:rowOff>76708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39928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18559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140208</xdr:rowOff>
    </xdr:from>
    <xdr:to>
      <xdr:col>82</xdr:col>
      <xdr:colOff>158750</xdr:colOff>
      <xdr:row>15</xdr:row>
      <xdr:rowOff>70358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540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48785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449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126492</xdr:rowOff>
    </xdr:from>
    <xdr:to>
      <xdr:col>78</xdr:col>
      <xdr:colOff>120650</xdr:colOff>
      <xdr:row>15</xdr:row>
      <xdr:rowOff>56642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52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66819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29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153924</xdr:rowOff>
    </xdr:from>
    <xdr:to>
      <xdr:col>74</xdr:col>
      <xdr:colOff>31750</xdr:colOff>
      <xdr:row>15</xdr:row>
      <xdr:rowOff>84074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554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94251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32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119634</xdr:rowOff>
    </xdr:from>
    <xdr:to>
      <xdr:col>69</xdr:col>
      <xdr:colOff>142875</xdr:colOff>
      <xdr:row>14</xdr:row>
      <xdr:rowOff>49784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34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59961</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11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25908</xdr:rowOff>
    </xdr:from>
    <xdr:to>
      <xdr:col>65</xdr:col>
      <xdr:colOff>53975</xdr:colOff>
      <xdr:row>14</xdr:row>
      <xdr:rowOff>127508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42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137685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195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扶助費について経常的な一般財源で</a:t>
          </a:r>
          <a:r>
            <a:rPr kumimoji="1" lang="en-US" altLang="ja-JP" sz="1100">
              <a:solidFill>
                <a:schemeClr val="tx1"/>
              </a:solidFill>
              <a:effectLst/>
              <a:latin typeface="+mn-lt"/>
              <a:ea typeface="+mn-ea"/>
              <a:cs typeface="+mn-cs"/>
            </a:rPr>
            <a:t>481</a:t>
          </a:r>
          <a:r>
            <a:rPr kumimoji="1" lang="ja-JP" altLang="ja-JP" sz="1100">
              <a:solidFill>
                <a:schemeClr val="tx1"/>
              </a:solidFill>
              <a:effectLst/>
              <a:latin typeface="+mn-lt"/>
              <a:ea typeface="+mn-ea"/>
              <a:cs typeface="+mn-cs"/>
            </a:rPr>
            <a:t>千円増となっており、</a:t>
          </a:r>
          <a:r>
            <a:rPr kumimoji="1" lang="ja-JP" altLang="en-US" sz="1100">
              <a:solidFill>
                <a:schemeClr val="tx1"/>
              </a:solidFill>
              <a:effectLst/>
              <a:latin typeface="+mn-lt"/>
              <a:ea typeface="+mn-ea"/>
              <a:cs typeface="+mn-cs"/>
            </a:rPr>
            <a:t>経常収支比率は</a:t>
          </a:r>
          <a:r>
            <a:rPr kumimoji="1" lang="ja-JP" altLang="ja-JP" sz="1100">
              <a:solidFill>
                <a:schemeClr val="tx1"/>
              </a:solidFill>
              <a:effectLst/>
              <a:latin typeface="+mn-lt"/>
              <a:ea typeface="+mn-ea"/>
              <a:cs typeface="+mn-cs"/>
            </a:rPr>
            <a:t>前年比</a:t>
          </a:r>
          <a:r>
            <a:rPr kumimoji="1" lang="en-US" altLang="ja-JP" sz="1100">
              <a:solidFill>
                <a:schemeClr val="tx1"/>
              </a:solidFill>
              <a:effectLst/>
              <a:latin typeface="+mn-lt"/>
              <a:ea typeface="+mn-ea"/>
              <a:cs typeface="+mn-cs"/>
            </a:rPr>
            <a:t>0.1</a:t>
          </a:r>
          <a:r>
            <a:rPr kumimoji="1" lang="ja-JP" altLang="en-US" sz="1100">
              <a:solidFill>
                <a:schemeClr val="tx1"/>
              </a:solidFill>
              <a:effectLst/>
              <a:latin typeface="+mn-lt"/>
              <a:ea typeface="+mn-ea"/>
              <a:cs typeface="+mn-cs"/>
            </a:rPr>
            <a:t>ポイント減少</a:t>
          </a:r>
          <a:r>
            <a:rPr kumimoji="1" lang="ja-JP" altLang="ja-JP" sz="1100">
              <a:solidFill>
                <a:schemeClr val="tx1"/>
              </a:solidFill>
              <a:effectLst/>
              <a:latin typeface="+mn-lt"/>
              <a:ea typeface="+mn-ea"/>
              <a:cs typeface="+mn-cs"/>
            </a:rPr>
            <a:t>している。</a:t>
          </a:r>
          <a:endParaRPr lang="ja-JP" altLang="ja-JP" sz="1400">
            <a:solidFill>
              <a:schemeClr val="tx1"/>
            </a:solidFill>
            <a:effectLst/>
          </a:endParaRPr>
        </a:p>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令和５年度</a:t>
          </a:r>
          <a:r>
            <a:rPr kumimoji="1" lang="ja-JP" altLang="en-US" sz="1100">
              <a:solidFill>
                <a:schemeClr val="tx1"/>
              </a:solidFill>
              <a:effectLst/>
              <a:latin typeface="+mn-lt"/>
              <a:ea typeface="+mn-ea"/>
              <a:cs typeface="+mn-cs"/>
            </a:rPr>
            <a:t>からの</a:t>
          </a:r>
          <a:r>
            <a:rPr kumimoji="1" lang="ja-JP" altLang="ja-JP" sz="1100">
              <a:solidFill>
                <a:schemeClr val="tx1"/>
              </a:solidFill>
              <a:effectLst/>
              <a:latin typeface="+mn-lt"/>
              <a:ea typeface="+mn-ea"/>
              <a:cs typeface="+mn-cs"/>
            </a:rPr>
            <a:t>学校給食費無償化事業の実施</a:t>
          </a:r>
          <a:r>
            <a:rPr kumimoji="1" lang="ja-JP" altLang="en-US" sz="1100">
              <a:solidFill>
                <a:schemeClr val="tx1"/>
              </a:solidFill>
              <a:effectLst/>
              <a:latin typeface="+mn-lt"/>
              <a:ea typeface="+mn-ea"/>
              <a:cs typeface="+mn-cs"/>
            </a:rPr>
            <a:t>から横ばいに推移して</a:t>
          </a:r>
          <a:r>
            <a:rPr kumimoji="1" lang="ja-JP" altLang="ja-JP" sz="1100">
              <a:solidFill>
                <a:schemeClr val="tx1"/>
              </a:solidFill>
              <a:effectLst/>
              <a:latin typeface="+mn-lt"/>
              <a:ea typeface="+mn-ea"/>
              <a:cs typeface="+mn-cs"/>
            </a:rPr>
            <a:t>いる。</a:t>
          </a:r>
          <a:endParaRPr lang="ja-JP" altLang="ja-JP" sz="1400">
            <a:solidFill>
              <a:schemeClr val="tx1"/>
            </a:solidFill>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102507</xdr:rowOff>
    </xdr:from>
    <xdr:to>
      <xdr:col>24</xdr:col>
      <xdr:colOff>25400</xdr:colOff>
      <xdr:row>55</xdr:row>
      <xdr:rowOff>118835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5322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118835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385300"/>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54</xdr:row>
      <xdr:rowOff>127000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352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61685</xdr:rowOff>
    </xdr:from>
    <xdr:to>
      <xdr:col>11</xdr:col>
      <xdr:colOff>9525</xdr:colOff>
      <xdr:row>54</xdr:row>
      <xdr:rowOff>94343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319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51707</xdr:rowOff>
    </xdr:from>
    <xdr:to>
      <xdr:col>24</xdr:col>
      <xdr:colOff>76200</xdr:colOff>
      <xdr:row>55</xdr:row>
      <xdr:rowOff>153307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23784</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68035</xdr:rowOff>
    </xdr:from>
    <xdr:to>
      <xdr:col>20</xdr:col>
      <xdr:colOff>38100</xdr:colOff>
      <xdr:row>55</xdr:row>
      <xdr:rowOff>169635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154412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43543</xdr:rowOff>
    </xdr:from>
    <xdr:to>
      <xdr:col>11</xdr:col>
      <xdr:colOff>60325</xdr:colOff>
      <xdr:row>54</xdr:row>
      <xdr:rowOff>145143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155320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xdr:rowOff>
    </xdr:from>
    <xdr:to>
      <xdr:col>6</xdr:col>
      <xdr:colOff>171450</xdr:colOff>
      <xdr:row>54</xdr:row>
      <xdr:rowOff>112485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26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122662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03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その他の経常収支比率においては、繰出金で前年比</a:t>
          </a:r>
          <a:r>
            <a:rPr kumimoji="1" lang="en-US" altLang="ja-JP" sz="1100">
              <a:solidFill>
                <a:sysClr val="windowText" lastClr="000000"/>
              </a:solidFill>
              <a:effectLst/>
              <a:latin typeface="+mn-lt"/>
              <a:ea typeface="+mn-ea"/>
              <a:cs typeface="+mn-cs"/>
            </a:rPr>
            <a:t>1.0</a:t>
          </a:r>
          <a:r>
            <a:rPr kumimoji="1" lang="ja-JP" altLang="en-US" sz="1100">
              <a:solidFill>
                <a:sysClr val="windowText" lastClr="000000"/>
              </a:solidFill>
              <a:effectLst/>
              <a:latin typeface="+mn-lt"/>
              <a:ea typeface="+mn-ea"/>
              <a:cs typeface="+mn-cs"/>
            </a:rPr>
            <a:t>ポイント</a:t>
          </a:r>
          <a:r>
            <a:rPr kumimoji="1" lang="ja-JP" altLang="ja-JP" sz="1100">
              <a:solidFill>
                <a:sysClr val="windowText" lastClr="000000"/>
              </a:solidFill>
              <a:effectLst/>
              <a:latin typeface="+mn-lt"/>
              <a:ea typeface="+mn-ea"/>
              <a:cs typeface="+mn-cs"/>
            </a:rPr>
            <a:t>減となっている。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繰出金については、簡易水道事業会計</a:t>
          </a:r>
          <a:r>
            <a:rPr kumimoji="1" lang="ja-JP" altLang="en-US" sz="1100">
              <a:solidFill>
                <a:sysClr val="windowText" lastClr="000000"/>
              </a:solidFill>
              <a:effectLst/>
              <a:latin typeface="+mn-lt"/>
              <a:ea typeface="+mn-ea"/>
              <a:cs typeface="+mn-cs"/>
            </a:rPr>
            <a:t>や農業集落排水会計の公営企業会計移行に伴い、</a:t>
          </a:r>
          <a:r>
            <a:rPr kumimoji="1" lang="ja-JP" altLang="ja-JP" sz="1100">
              <a:solidFill>
                <a:sysClr val="windowText" lastClr="000000"/>
              </a:solidFill>
              <a:effectLst/>
              <a:latin typeface="+mn-lt"/>
              <a:ea typeface="+mn-ea"/>
              <a:cs typeface="+mn-cs"/>
            </a:rPr>
            <a:t>一般会計からの繰出金が減少したことが主な要因となっている。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各特別会計については今後も経費を削減するとともに使用料の改定・適正化を図ることなどにより普通会計の負担額を減らしていくよう努める。</a:t>
          </a:r>
          <a:endParaRPr lang="ja-JP" altLang="ja-JP" sz="1400">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5842</xdr:rowOff>
    </xdr:from>
    <xdr:to>
      <xdr:col>82</xdr:col>
      <xdr:colOff>107950</xdr:colOff>
      <xdr:row>57</xdr:row>
      <xdr:rowOff>97282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778492"/>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97282</xdr:rowOff>
    </xdr:from>
    <xdr:to>
      <xdr:col>78</xdr:col>
      <xdr:colOff>69850</xdr:colOff>
      <xdr:row>57</xdr:row>
      <xdr:rowOff>143002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86993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60706</xdr:rowOff>
    </xdr:from>
    <xdr:to>
      <xdr:col>73</xdr:col>
      <xdr:colOff>180975</xdr:colOff>
      <xdr:row>57</xdr:row>
      <xdr:rowOff>143002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983335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60706</xdr:rowOff>
    </xdr:from>
    <xdr:to>
      <xdr:col>69</xdr:col>
      <xdr:colOff>92075</xdr:colOff>
      <xdr:row>57</xdr:row>
      <xdr:rowOff>97282</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9833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126492</xdr:rowOff>
    </xdr:from>
    <xdr:to>
      <xdr:col>82</xdr:col>
      <xdr:colOff>158750</xdr:colOff>
      <xdr:row>57</xdr:row>
      <xdr:rowOff>56642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727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143019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572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46482</xdr:rowOff>
    </xdr:from>
    <xdr:to>
      <xdr:col>78</xdr:col>
      <xdr:colOff>120650</xdr:colOff>
      <xdr:row>57</xdr:row>
      <xdr:rowOff>148082</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158259</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588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92202</xdr:rowOff>
    </xdr:from>
    <xdr:to>
      <xdr:col>74</xdr:col>
      <xdr:colOff>31750</xdr:colOff>
      <xdr:row>58</xdr:row>
      <xdr:rowOff>22352</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86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32529</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633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9906</xdr:rowOff>
    </xdr:from>
    <xdr:to>
      <xdr:col>69</xdr:col>
      <xdr:colOff>142875</xdr:colOff>
      <xdr:row>57</xdr:row>
      <xdr:rowOff>111506</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121683</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55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46482</xdr:rowOff>
    </xdr:from>
    <xdr:to>
      <xdr:col>65</xdr:col>
      <xdr:colOff>53975</xdr:colOff>
      <xdr:row>57</xdr:row>
      <xdr:rowOff>148082</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819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158259</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58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経常的な一般財源で</a:t>
          </a:r>
          <a:r>
            <a:rPr kumimoji="1" lang="en-US" altLang="ja-JP" sz="1100">
              <a:solidFill>
                <a:sysClr val="windowText" lastClr="000000"/>
              </a:solidFill>
              <a:effectLst/>
              <a:latin typeface="+mn-lt"/>
              <a:ea typeface="+mn-ea"/>
              <a:cs typeface="+mn-cs"/>
            </a:rPr>
            <a:t>50,150</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となっている。</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公営企業会計移行に伴い、簡易水道事業会計補助金や農業集落排水事業会計補助金が新規計上で増となり</a:t>
          </a:r>
          <a:r>
            <a:rPr kumimoji="1" lang="ja-JP" altLang="ja-JP" sz="1100">
              <a:solidFill>
                <a:sysClr val="windowText" lastClr="000000"/>
              </a:solidFill>
              <a:effectLst/>
              <a:latin typeface="+mn-lt"/>
              <a:ea typeface="+mn-ea"/>
              <a:cs typeface="+mn-cs"/>
            </a:rPr>
            <a:t>、前年比</a:t>
          </a:r>
          <a:r>
            <a:rPr kumimoji="1" lang="en-US" altLang="ja-JP" sz="1100">
              <a:solidFill>
                <a:sysClr val="windowText" lastClr="000000"/>
              </a:solidFill>
              <a:effectLst/>
              <a:latin typeface="+mn-lt"/>
              <a:ea typeface="+mn-ea"/>
              <a:cs typeface="+mn-cs"/>
            </a:rPr>
            <a:t>3.5</a:t>
          </a:r>
          <a:r>
            <a:rPr kumimoji="1" lang="ja-JP" altLang="en-US" sz="1100">
              <a:solidFill>
                <a:sysClr val="windowText" lastClr="000000"/>
              </a:solidFill>
              <a:effectLst/>
              <a:latin typeface="+mn-lt"/>
              <a:ea typeface="+mn-ea"/>
              <a:cs typeface="+mn-cs"/>
            </a:rPr>
            <a:t>ポイント増と</a:t>
          </a:r>
          <a:r>
            <a:rPr kumimoji="1" lang="ja-JP" altLang="ja-JP" sz="1100">
              <a:solidFill>
                <a:sysClr val="windowText" lastClr="000000"/>
              </a:solidFill>
              <a:effectLst/>
              <a:latin typeface="+mn-lt"/>
              <a:ea typeface="+mn-ea"/>
              <a:cs typeface="+mn-cs"/>
            </a:rPr>
            <a:t>なった。</a:t>
          </a:r>
          <a:endParaRPr lang="ja-JP" altLang="ja-JP" sz="14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131572</xdr:rowOff>
    </xdr:from>
    <xdr:to>
      <xdr:col>82</xdr:col>
      <xdr:colOff>107950</xdr:colOff>
      <xdr:row>35</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60872"/>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131572</xdr:rowOff>
    </xdr:from>
    <xdr:to>
      <xdr:col>78</xdr:col>
      <xdr:colOff>69850</xdr:colOff>
      <xdr:row>34</xdr:row>
      <xdr:rowOff>136144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59608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58420</xdr:rowOff>
    </xdr:from>
    <xdr:to>
      <xdr:col>73</xdr:col>
      <xdr:colOff>180975</xdr:colOff>
      <xdr:row>34</xdr:row>
      <xdr:rowOff>136144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88772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58420</xdr:rowOff>
    </xdr:from>
    <xdr:to>
      <xdr:col>69</xdr:col>
      <xdr:colOff>92075</xdr:colOff>
      <xdr:row>34</xdr:row>
      <xdr:rowOff>145288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8877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80772</xdr:rowOff>
    </xdr:from>
    <xdr:to>
      <xdr:col>78</xdr:col>
      <xdr:colOff>120650</xdr:colOff>
      <xdr:row>35</xdr:row>
      <xdr:rowOff>10922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21099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78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85344</xdr:rowOff>
    </xdr:from>
    <xdr:to>
      <xdr:col>74</xdr:col>
      <xdr:colOff>31750</xdr:colOff>
      <xdr:row>35</xdr:row>
      <xdr:rowOff>15494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25671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xdr:rowOff>
    </xdr:from>
    <xdr:to>
      <xdr:col>69</xdr:col>
      <xdr:colOff>142875</xdr:colOff>
      <xdr:row>34</xdr:row>
      <xdr:rowOff>109220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119397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94488</xdr:rowOff>
    </xdr:from>
    <xdr:to>
      <xdr:col>65</xdr:col>
      <xdr:colOff>53975</xdr:colOff>
      <xdr:row>35</xdr:row>
      <xdr:rowOff>24638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34815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令和</a:t>
          </a:r>
          <a:r>
            <a:rPr kumimoji="1" lang="ja-JP" altLang="en-US" sz="1100">
              <a:solidFill>
                <a:schemeClr val="tx1"/>
              </a:solidFill>
              <a:effectLst/>
              <a:latin typeface="+mn-lt"/>
              <a:ea typeface="+mn-ea"/>
              <a:cs typeface="+mn-cs"/>
            </a:rPr>
            <a:t>３</a:t>
          </a:r>
          <a:r>
            <a:rPr kumimoji="1" lang="ja-JP" altLang="ja-JP" sz="1100">
              <a:solidFill>
                <a:schemeClr val="tx1"/>
              </a:solidFill>
              <a:effectLst/>
              <a:latin typeface="+mn-lt"/>
              <a:ea typeface="+mn-ea"/>
              <a:cs typeface="+mn-cs"/>
            </a:rPr>
            <a:t>年度借入分の</a:t>
          </a:r>
          <a:r>
            <a:rPr kumimoji="1" lang="ja-JP" altLang="en-US" sz="1100">
              <a:solidFill>
                <a:schemeClr val="tx1"/>
              </a:solidFill>
              <a:effectLst/>
              <a:latin typeface="+mn-lt"/>
              <a:ea typeface="+mn-ea"/>
              <a:cs typeface="+mn-cs"/>
            </a:rPr>
            <a:t>一般廃棄物処理事業債</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清掃センター施設延命化補修工事</a:t>
          </a:r>
          <a:r>
            <a:rPr kumimoji="1" lang="ja-JP" altLang="ja-JP" sz="1100">
              <a:solidFill>
                <a:schemeClr val="tx1"/>
              </a:solidFill>
              <a:effectLst/>
              <a:latin typeface="+mn-lt"/>
              <a:ea typeface="+mn-ea"/>
              <a:cs typeface="+mn-cs"/>
            </a:rPr>
            <a:t>）等の償還開始により</a:t>
          </a:r>
          <a:r>
            <a:rPr kumimoji="1" lang="ja-JP" altLang="en-US" sz="1100">
              <a:solidFill>
                <a:schemeClr val="tx1"/>
              </a:solidFill>
              <a:effectLst/>
              <a:latin typeface="+mn-lt"/>
              <a:ea typeface="+mn-ea"/>
              <a:cs typeface="+mn-cs"/>
            </a:rPr>
            <a:t>増、平成１５年度借入分償還完了による減により、横ばい</a:t>
          </a:r>
          <a:r>
            <a:rPr kumimoji="1" lang="ja-JP" altLang="ja-JP" sz="1100">
              <a:solidFill>
                <a:schemeClr val="tx1"/>
              </a:solidFill>
              <a:effectLst/>
              <a:latin typeface="+mn-lt"/>
              <a:ea typeface="+mn-ea"/>
              <a:cs typeface="+mn-cs"/>
            </a:rPr>
            <a:t>となっている。</a:t>
          </a:r>
          <a:endParaRPr lang="ja-JP" altLang="ja-JP" sz="1400">
            <a:solidFill>
              <a:schemeClr val="tx1"/>
            </a:solidFill>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31750</xdr:rowOff>
    </xdr:from>
    <xdr:to>
      <xdr:col>24</xdr:col>
      <xdr:colOff>25400</xdr:colOff>
      <xdr:row>75</xdr:row>
      <xdr:rowOff>31750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289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16510</xdr:rowOff>
    </xdr:from>
    <xdr:to>
      <xdr:col>19</xdr:col>
      <xdr:colOff>187325</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875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16510</xdr:rowOff>
    </xdr:from>
    <xdr:to>
      <xdr:col>15</xdr:col>
      <xdr:colOff>98425</xdr:colOff>
      <xdr:row>75</xdr:row>
      <xdr:rowOff>62230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8752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62230</xdr:rowOff>
    </xdr:from>
    <xdr:to>
      <xdr:col>11</xdr:col>
      <xdr:colOff>9525</xdr:colOff>
      <xdr:row>75</xdr:row>
      <xdr:rowOff>115570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9209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152400</xdr:rowOff>
    </xdr:from>
    <xdr:to>
      <xdr:col>24</xdr:col>
      <xdr:colOff>76200</xdr:colOff>
      <xdr:row>75</xdr:row>
      <xdr:rowOff>82550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168927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68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152400</xdr:rowOff>
    </xdr:from>
    <xdr:to>
      <xdr:col>20</xdr:col>
      <xdr:colOff>38100</xdr:colOff>
      <xdr:row>75</xdr:row>
      <xdr:rowOff>82550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83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92727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60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137160</xdr:rowOff>
    </xdr:from>
    <xdr:to>
      <xdr:col>15</xdr:col>
      <xdr:colOff>149225</xdr:colOff>
      <xdr:row>75</xdr:row>
      <xdr:rowOff>67310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77487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11430</xdr:rowOff>
    </xdr:from>
    <xdr:to>
      <xdr:col>11</xdr:col>
      <xdr:colOff>60325</xdr:colOff>
      <xdr:row>75</xdr:row>
      <xdr:rowOff>113030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87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123207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64770</xdr:rowOff>
    </xdr:from>
    <xdr:to>
      <xdr:col>6</xdr:col>
      <xdr:colOff>171450</xdr:colOff>
      <xdr:row>75</xdr:row>
      <xdr:rowOff>166370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5097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effectLst/>
              <a:latin typeface="+mn-lt"/>
              <a:ea typeface="+mn-ea"/>
              <a:cs typeface="+mn-cs"/>
            </a:rPr>
            <a:t>　</a:t>
          </a:r>
          <a:r>
            <a:rPr kumimoji="1" lang="ja-JP" altLang="ja-JP" sz="1100">
              <a:solidFill>
                <a:sysClr val="windowText" lastClr="000000"/>
              </a:solidFill>
              <a:effectLst/>
              <a:latin typeface="+mn-lt"/>
              <a:ea typeface="+mn-ea"/>
              <a:cs typeface="+mn-cs"/>
            </a:rPr>
            <a:t>人件費</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、扶助費</a:t>
          </a:r>
          <a:r>
            <a:rPr kumimoji="1" lang="en-US" altLang="ja-JP" sz="1100">
              <a:solidFill>
                <a:sysClr val="windowText" lastClr="000000"/>
              </a:solidFill>
              <a:effectLst/>
              <a:latin typeface="+mn-lt"/>
              <a:ea typeface="+mn-ea"/>
              <a:cs typeface="+mn-cs"/>
            </a:rPr>
            <a:t>0.1</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、物件費</a:t>
          </a:r>
          <a:r>
            <a:rPr kumimoji="1" lang="en-US" altLang="ja-JP" sz="1100">
              <a:solidFill>
                <a:sysClr val="windowText" lastClr="000000"/>
              </a:solidFill>
              <a:effectLst/>
              <a:latin typeface="+mn-lt"/>
              <a:ea typeface="+mn-ea"/>
              <a:cs typeface="+mn-cs"/>
            </a:rPr>
            <a:t>0.3</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、補助費等</a:t>
          </a:r>
          <a:r>
            <a:rPr kumimoji="1" lang="en-US" altLang="ja-JP" sz="1100">
              <a:solidFill>
                <a:sysClr val="windowText" lastClr="000000"/>
              </a:solidFill>
              <a:effectLst/>
              <a:latin typeface="+mn-lt"/>
              <a:ea typeface="+mn-ea"/>
              <a:cs typeface="+mn-cs"/>
            </a:rPr>
            <a:t>3.5</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、繰出金</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％減となり全体の前年比では</a:t>
          </a:r>
          <a:r>
            <a:rPr kumimoji="1" lang="en-US" altLang="ja-JP" sz="1100">
              <a:solidFill>
                <a:sysClr val="windowText" lastClr="000000"/>
              </a:solidFill>
              <a:effectLst/>
              <a:latin typeface="+mn-lt"/>
              <a:ea typeface="+mn-ea"/>
              <a:cs typeface="+mn-cs"/>
            </a:rPr>
            <a:t>1.7</a:t>
          </a:r>
          <a:r>
            <a:rPr kumimoji="1" lang="ja-JP" altLang="en-US" sz="1100">
              <a:solidFill>
                <a:sysClr val="windowText" lastClr="000000"/>
              </a:solidFill>
              <a:effectLst/>
              <a:latin typeface="+mn-lt"/>
              <a:ea typeface="+mn-ea"/>
              <a:cs typeface="+mn-cs"/>
            </a:rPr>
            <a:t>ポイント</a:t>
          </a:r>
          <a:r>
            <a:rPr kumimoji="1" lang="ja-JP" altLang="ja-JP" sz="1100">
              <a:solidFill>
                <a:sysClr val="windowText" lastClr="000000"/>
              </a:solidFill>
              <a:effectLst/>
              <a:latin typeface="+mn-lt"/>
              <a:ea typeface="+mn-ea"/>
              <a:cs typeface="+mn-cs"/>
            </a:rPr>
            <a:t>増の</a:t>
          </a:r>
          <a:r>
            <a:rPr kumimoji="1" lang="en-US" altLang="ja-JP" sz="1100">
              <a:solidFill>
                <a:sysClr val="windowText" lastClr="000000"/>
              </a:solidFill>
              <a:effectLst/>
              <a:latin typeface="+mn-lt"/>
              <a:ea typeface="+mn-ea"/>
              <a:cs typeface="+mn-cs"/>
            </a:rPr>
            <a:t>67.5</a:t>
          </a:r>
          <a:r>
            <a:rPr kumimoji="1" lang="ja-JP" altLang="ja-JP" sz="1100">
              <a:solidFill>
                <a:sysClr val="windowText" lastClr="000000"/>
              </a:solidFill>
              <a:effectLst/>
              <a:latin typeface="+mn-lt"/>
              <a:ea typeface="+mn-ea"/>
              <a:cs typeface="+mn-cs"/>
            </a:rPr>
            <a:t>％となっている。</a:t>
          </a:r>
          <a:br>
            <a:rPr kumimoji="1" lang="en-US" altLang="ja-JP" sz="1100">
              <a:solidFill>
                <a:srgbClr val="FF0000"/>
              </a:solidFill>
              <a:effectLst/>
              <a:latin typeface="+mn-lt"/>
              <a:ea typeface="+mn-ea"/>
              <a:cs typeface="+mn-cs"/>
            </a:rPr>
          </a:br>
          <a:r>
            <a:rPr kumimoji="1" lang="ja-JP" altLang="en-US" sz="1100">
              <a:solidFill>
                <a:srgbClr val="FF0000"/>
              </a:solidFill>
              <a:effectLst/>
              <a:latin typeface="+mn-lt"/>
              <a:ea typeface="+mn-ea"/>
              <a:cs typeface="+mn-cs"/>
            </a:rPr>
            <a:t>　</a:t>
          </a:r>
          <a:r>
            <a:rPr kumimoji="1" lang="ja-JP" altLang="ja-JP" sz="1100">
              <a:solidFill>
                <a:sysClr val="windowText" lastClr="000000"/>
              </a:solidFill>
              <a:effectLst/>
              <a:latin typeface="+mn-lt"/>
              <a:ea typeface="+mn-ea"/>
              <a:cs typeface="+mn-cs"/>
            </a:rPr>
            <a:t>類似団体平均と比較し、</a:t>
          </a:r>
          <a:r>
            <a:rPr kumimoji="1" lang="en-US" altLang="ja-JP" sz="1100">
              <a:solidFill>
                <a:sysClr val="windowText" lastClr="000000"/>
              </a:solidFill>
              <a:effectLst/>
              <a:latin typeface="+mn-lt"/>
              <a:ea typeface="+mn-ea"/>
              <a:cs typeface="+mn-cs"/>
            </a:rPr>
            <a:t>0.8</a:t>
          </a:r>
          <a:r>
            <a:rPr kumimoji="1" lang="ja-JP" altLang="ja-JP" sz="1100">
              <a:solidFill>
                <a:sysClr val="windowText" lastClr="000000"/>
              </a:solidFill>
              <a:effectLst/>
              <a:latin typeface="+mn-lt"/>
              <a:ea typeface="+mn-ea"/>
              <a:cs typeface="+mn-cs"/>
            </a:rPr>
            <a:t>％下回っている状況ではあるが引き続き、適正かつ健全な行財政運営に努める</a:t>
          </a:r>
          <a:r>
            <a:rPr kumimoji="1" lang="ja-JP" altLang="ja-JP" sz="1100">
              <a:solidFill>
                <a:schemeClr val="tx1"/>
              </a:solidFill>
              <a:effectLst/>
              <a:latin typeface="+mn-lt"/>
              <a:ea typeface="+mn-ea"/>
              <a:cs typeface="+mn-cs"/>
            </a:rPr>
            <a:t>。</a:t>
          </a:r>
          <a:endParaRPr lang="ja-JP" altLang="ja-JP" sz="1400">
            <a:solidFill>
              <a:schemeClr val="tx1"/>
            </a:solidFill>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81280</xdr:rowOff>
    </xdr:from>
    <xdr:to>
      <xdr:col>82</xdr:col>
      <xdr:colOff>107950</xdr:colOff>
      <xdr:row>76</xdr:row>
      <xdr:rowOff>146050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11148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97807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128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54611</xdr:rowOff>
    </xdr:from>
    <xdr:to>
      <xdr:col>78</xdr:col>
      <xdr:colOff>69850</xdr:colOff>
      <xdr:row>76</xdr:row>
      <xdr:rowOff>81280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084811"/>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46990</xdr:rowOff>
    </xdr:from>
    <xdr:to>
      <xdr:col>73</xdr:col>
      <xdr:colOff>180975</xdr:colOff>
      <xdr:row>76</xdr:row>
      <xdr:rowOff>54611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2734290"/>
          <a:ext cx="889000" cy="3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46990</xdr:rowOff>
    </xdr:from>
    <xdr:to>
      <xdr:col>69</xdr:col>
      <xdr:colOff>92075</xdr:colOff>
      <xdr:row>76</xdr:row>
      <xdr:rowOff>20320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2734290"/>
          <a:ext cx="889000" cy="3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13988</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304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143527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95250</xdr:rowOff>
    </xdr:from>
    <xdr:to>
      <xdr:col>82</xdr:col>
      <xdr:colOff>158750</xdr:colOff>
      <xdr:row>77</xdr:row>
      <xdr:rowOff>25400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111777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30480</xdr:rowOff>
    </xdr:from>
    <xdr:to>
      <xdr:col>78</xdr:col>
      <xdr:colOff>120650</xdr:colOff>
      <xdr:row>76</xdr:row>
      <xdr:rowOff>132080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142257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829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3811</xdr:rowOff>
    </xdr:from>
    <xdr:to>
      <xdr:col>74</xdr:col>
      <xdr:colOff>31750</xdr:colOff>
      <xdr:row>76</xdr:row>
      <xdr:rowOff>105411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115587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167640</xdr:rowOff>
    </xdr:from>
    <xdr:to>
      <xdr:col>69</xdr:col>
      <xdr:colOff>142875</xdr:colOff>
      <xdr:row>74</xdr:row>
      <xdr:rowOff>97790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268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107967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45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140970</xdr:rowOff>
    </xdr:from>
    <xdr:to>
      <xdr:col>65</xdr:col>
      <xdr:colOff>53975</xdr:colOff>
      <xdr:row>76</xdr:row>
      <xdr:rowOff>71120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81297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114029</xdr:rowOff>
    </xdr:from>
    <xdr:to>
      <xdr:col>29</xdr:col>
      <xdr:colOff>127000</xdr:colOff>
      <xdr:row>17</xdr:row>
      <xdr:rowOff>134724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76304"/>
          <a:ext cx="647700" cy="206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104152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6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134724</xdr:rowOff>
    </xdr:from>
    <xdr:to>
      <xdr:col>26</xdr:col>
      <xdr:colOff>50800</xdr:colOff>
      <xdr:row>17</xdr:row>
      <xdr:rowOff>157712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096999"/>
          <a:ext cx="698500" cy="229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157712</xdr:rowOff>
    </xdr:from>
    <xdr:to>
      <xdr:col>22</xdr:col>
      <xdr:colOff>114300</xdr:colOff>
      <xdr:row>18</xdr:row>
      <xdr:rowOff>1594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119987"/>
          <a:ext cx="698500" cy="153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1594</xdr:rowOff>
    </xdr:from>
    <xdr:to>
      <xdr:col>18</xdr:col>
      <xdr:colOff>177800</xdr:colOff>
      <xdr:row>18</xdr:row>
      <xdr:rowOff>3745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35319"/>
          <a:ext cx="698500" cy="21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63229</xdr:rowOff>
    </xdr:from>
    <xdr:to>
      <xdr:col>29</xdr:col>
      <xdr:colOff>177800</xdr:colOff>
      <xdr:row>17</xdr:row>
      <xdr:rowOff>164829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255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79756</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870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83924</xdr:rowOff>
    </xdr:from>
    <xdr:to>
      <xdr:col>26</xdr:col>
      <xdr:colOff>101600</xdr:colOff>
      <xdr:row>18</xdr:row>
      <xdr:rowOff>14074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0461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24251</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8150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106912</xdr:rowOff>
    </xdr:from>
    <xdr:to>
      <xdr:col>22</xdr:col>
      <xdr:colOff>165100</xdr:colOff>
      <xdr:row>18</xdr:row>
      <xdr:rowOff>37062</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0691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47239</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838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122244</xdr:rowOff>
    </xdr:from>
    <xdr:to>
      <xdr:col>19</xdr:col>
      <xdr:colOff>38100</xdr:colOff>
      <xdr:row>18</xdr:row>
      <xdr:rowOff>52394</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084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62571</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853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124395</xdr:rowOff>
    </xdr:from>
    <xdr:to>
      <xdr:col>15</xdr:col>
      <xdr:colOff>101600</xdr:colOff>
      <xdr:row>18</xdr:row>
      <xdr:rowOff>54545</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0866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64722</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855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123125</xdr:rowOff>
    </xdr:from>
    <xdr:to>
      <xdr:col>29</xdr:col>
      <xdr:colOff>127000</xdr:colOff>
      <xdr:row>36</xdr:row>
      <xdr:rowOff>166590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076375"/>
          <a:ext cx="647700" cy="43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166590</xdr:rowOff>
    </xdr:from>
    <xdr:to>
      <xdr:col>26</xdr:col>
      <xdr:colOff>50800</xdr:colOff>
      <xdr:row>36</xdr:row>
      <xdr:rowOff>170141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119840"/>
          <a:ext cx="698500" cy="3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162623</xdr:rowOff>
    </xdr:from>
    <xdr:to>
      <xdr:col>22</xdr:col>
      <xdr:colOff>114300</xdr:colOff>
      <xdr:row>36</xdr:row>
      <xdr:rowOff>170141</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115873"/>
          <a:ext cx="698500" cy="75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156691</xdr:rowOff>
    </xdr:from>
    <xdr:to>
      <xdr:col>18</xdr:col>
      <xdr:colOff>177800</xdr:colOff>
      <xdr:row>36</xdr:row>
      <xdr:rowOff>162623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109941"/>
          <a:ext cx="698500" cy="59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72325</xdr:rowOff>
    </xdr:from>
    <xdr:to>
      <xdr:col>29</xdr:col>
      <xdr:colOff>177800</xdr:colOff>
      <xdr:row>37</xdr:row>
      <xdr:rowOff>2475</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025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44402</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9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115790</xdr:rowOff>
    </xdr:from>
    <xdr:to>
      <xdr:col>26</xdr:col>
      <xdr:colOff>101600</xdr:colOff>
      <xdr:row>37</xdr:row>
      <xdr:rowOff>45940</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0690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30717</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155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119341</xdr:rowOff>
    </xdr:from>
    <xdr:to>
      <xdr:col>22</xdr:col>
      <xdr:colOff>165100</xdr:colOff>
      <xdr:row>37</xdr:row>
      <xdr:rowOff>49491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072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34268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15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111823</xdr:rowOff>
    </xdr:from>
    <xdr:to>
      <xdr:col>19</xdr:col>
      <xdr:colOff>38100</xdr:colOff>
      <xdr:row>37</xdr:row>
      <xdr:rowOff>41973</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0650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26750</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15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105891</xdr:rowOff>
    </xdr:from>
    <xdr:to>
      <xdr:col>15</xdr:col>
      <xdr:colOff>101600</xdr:colOff>
      <xdr:row>37</xdr:row>
      <xdr:rowOff>36041</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591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20818</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145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1,737
1,727
18.58
3,920,204
3,813,334
106,870
1,319,014
978,686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59594</xdr:rowOff>
    </xdr:from>
    <xdr:to>
      <xdr:col>24</xdr:col>
      <xdr:colOff>63500</xdr:colOff>
      <xdr:row>36</xdr:row>
      <xdr:rowOff>83975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231794"/>
          <a:ext cx="838200" cy="2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83975</xdr:rowOff>
    </xdr:from>
    <xdr:to>
      <xdr:col>19</xdr:col>
      <xdr:colOff>177800</xdr:colOff>
      <xdr:row>36</xdr:row>
      <xdr:rowOff>102744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256175"/>
          <a:ext cx="889000" cy="18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102744</xdr:rowOff>
    </xdr:from>
    <xdr:to>
      <xdr:col>15</xdr:col>
      <xdr:colOff>50800</xdr:colOff>
      <xdr:row>36</xdr:row>
      <xdr:rowOff>124511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274944"/>
          <a:ext cx="889000" cy="21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124511</xdr:rowOff>
    </xdr:from>
    <xdr:to>
      <xdr:col>10</xdr:col>
      <xdr:colOff>114300</xdr:colOff>
      <xdr:row>36</xdr:row>
      <xdr:rowOff>134666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296711"/>
          <a:ext cx="889000" cy="1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8794</xdr:rowOff>
    </xdr:from>
    <xdr:to>
      <xdr:col>24</xdr:col>
      <xdr:colOff>114300</xdr:colOff>
      <xdr:row>36</xdr:row>
      <xdr:rowOff>110394</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18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31671</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03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33175</xdr:rowOff>
    </xdr:from>
    <xdr:to>
      <xdr:col>20</xdr:col>
      <xdr:colOff>38100</xdr:colOff>
      <xdr:row>36</xdr:row>
      <xdr:rowOff>134775</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20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151302</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9806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51944</xdr:rowOff>
    </xdr:from>
    <xdr:to>
      <xdr:col>15</xdr:col>
      <xdr:colOff>101600</xdr:colOff>
      <xdr:row>36</xdr:row>
      <xdr:rowOff>153544</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22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170071</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999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73711</xdr:rowOff>
    </xdr:from>
    <xdr:to>
      <xdr:col>10</xdr:col>
      <xdr:colOff>165100</xdr:colOff>
      <xdr:row>37</xdr:row>
      <xdr:rowOff>3861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24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20388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021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83866</xdr:rowOff>
    </xdr:from>
    <xdr:to>
      <xdr:col>6</xdr:col>
      <xdr:colOff>38100</xdr:colOff>
      <xdr:row>37</xdr:row>
      <xdr:rowOff>14016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256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30543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031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97296</xdr:rowOff>
    </xdr:from>
    <xdr:to>
      <xdr:col>24</xdr:col>
      <xdr:colOff>63500</xdr:colOff>
      <xdr:row>57</xdr:row>
      <xdr:rowOff>106144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869946"/>
          <a:ext cx="8382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106144</xdr:rowOff>
    </xdr:from>
    <xdr:to>
      <xdr:col>19</xdr:col>
      <xdr:colOff>177800</xdr:colOff>
      <xdr:row>57</xdr:row>
      <xdr:rowOff>149589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78794"/>
          <a:ext cx="889000" cy="4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149589</xdr:rowOff>
    </xdr:from>
    <xdr:to>
      <xdr:col>15</xdr:col>
      <xdr:colOff>50800</xdr:colOff>
      <xdr:row>58</xdr:row>
      <xdr:rowOff>6792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922239"/>
          <a:ext cx="889000" cy="2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153508</xdr:rowOff>
    </xdr:from>
    <xdr:to>
      <xdr:col>10</xdr:col>
      <xdr:colOff>114300</xdr:colOff>
      <xdr:row>58</xdr:row>
      <xdr:rowOff>6792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926158"/>
          <a:ext cx="889000" cy="2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46496</xdr:rowOff>
    </xdr:from>
    <xdr:to>
      <xdr:col>24</xdr:col>
      <xdr:colOff>114300</xdr:colOff>
      <xdr:row>57</xdr:row>
      <xdr:rowOff>148096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81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69373</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670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55344</xdr:rowOff>
    </xdr:from>
    <xdr:to>
      <xdr:col>20</xdr:col>
      <xdr:colOff>38100</xdr:colOff>
      <xdr:row>57</xdr:row>
      <xdr:rowOff>156944</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827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2021</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603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98789</xdr:rowOff>
    </xdr:from>
    <xdr:to>
      <xdr:col>15</xdr:col>
      <xdr:colOff>101600</xdr:colOff>
      <xdr:row>58</xdr:row>
      <xdr:rowOff>28939</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45466</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646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127442</xdr:rowOff>
    </xdr:from>
    <xdr:to>
      <xdr:col>10</xdr:col>
      <xdr:colOff>165100</xdr:colOff>
      <xdr:row>58</xdr:row>
      <xdr:rowOff>57592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90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74119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675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102708</xdr:rowOff>
    </xdr:from>
    <xdr:to>
      <xdr:col>6</xdr:col>
      <xdr:colOff>38100</xdr:colOff>
      <xdr:row>58</xdr:row>
      <xdr:rowOff>32858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7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49385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650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150992</xdr:rowOff>
    </xdr:from>
    <xdr:to>
      <xdr:col>24</xdr:col>
      <xdr:colOff>63500</xdr:colOff>
      <xdr:row>78</xdr:row>
      <xdr:rowOff>157500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24092"/>
          <a:ext cx="838200" cy="6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149118</xdr:rowOff>
    </xdr:from>
    <xdr:to>
      <xdr:col>19</xdr:col>
      <xdr:colOff>177800</xdr:colOff>
      <xdr:row>78</xdr:row>
      <xdr:rowOff>157500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522218"/>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149118</xdr:rowOff>
    </xdr:from>
    <xdr:to>
      <xdr:col>15</xdr:col>
      <xdr:colOff>50800</xdr:colOff>
      <xdr:row>78</xdr:row>
      <xdr:rowOff>154502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22218"/>
          <a:ext cx="889000" cy="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154502</xdr:rowOff>
    </xdr:from>
    <xdr:to>
      <xdr:col>10</xdr:col>
      <xdr:colOff>114300</xdr:colOff>
      <xdr:row>79</xdr:row>
      <xdr:rowOff>1141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27602"/>
          <a:ext cx="889000" cy="18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100192</xdr:rowOff>
    </xdr:from>
    <xdr:to>
      <xdr:col>24</xdr:col>
      <xdr:colOff>114300</xdr:colOff>
      <xdr:row>79</xdr:row>
      <xdr:rowOff>30342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7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15119</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8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106700</xdr:rowOff>
    </xdr:from>
    <xdr:to>
      <xdr:col>20</xdr:col>
      <xdr:colOff>38100</xdr:colOff>
      <xdr:row>79</xdr:row>
      <xdr:rowOff>36850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7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27977</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57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98318</xdr:rowOff>
    </xdr:from>
    <xdr:to>
      <xdr:col>15</xdr:col>
      <xdr:colOff>101600</xdr:colOff>
      <xdr:row>79</xdr:row>
      <xdr:rowOff>28468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7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79</xdr:row>
      <xdr:rowOff>19595</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564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103702</xdr:rowOff>
    </xdr:from>
    <xdr:to>
      <xdr:col>10</xdr:col>
      <xdr:colOff>165100</xdr:colOff>
      <xdr:row>79</xdr:row>
      <xdr:rowOff>33852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7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24979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121791</xdr:rowOff>
    </xdr:from>
    <xdr:to>
      <xdr:col>6</xdr:col>
      <xdr:colOff>38100</xdr:colOff>
      <xdr:row>79</xdr:row>
      <xdr:rowOff>51941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94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43068</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587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162049</xdr:rowOff>
    </xdr:from>
    <xdr:to>
      <xdr:col>24</xdr:col>
      <xdr:colOff>63500</xdr:colOff>
      <xdr:row>96</xdr:row>
      <xdr:rowOff>3394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449799"/>
          <a:ext cx="838200" cy="1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162049</xdr:rowOff>
    </xdr:from>
    <xdr:to>
      <xdr:col>19</xdr:col>
      <xdr:colOff>177800</xdr:colOff>
      <xdr:row>96</xdr:row>
      <xdr:rowOff>95146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449799"/>
          <a:ext cx="889000" cy="10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144264</xdr:rowOff>
    </xdr:from>
    <xdr:to>
      <xdr:col>15</xdr:col>
      <xdr:colOff>50800</xdr:colOff>
      <xdr:row>96</xdr:row>
      <xdr:rowOff>95146</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432014"/>
          <a:ext cx="889000" cy="122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144264</xdr:rowOff>
    </xdr:from>
    <xdr:to>
      <xdr:col>10</xdr:col>
      <xdr:colOff>114300</xdr:colOff>
      <xdr:row>97</xdr:row>
      <xdr:rowOff>17422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432014"/>
          <a:ext cx="889000" cy="216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124044</xdr:rowOff>
    </xdr:from>
    <xdr:to>
      <xdr:col>24</xdr:col>
      <xdr:colOff>114300</xdr:colOff>
      <xdr:row>96</xdr:row>
      <xdr:rowOff>54194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1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102471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390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111249</xdr:rowOff>
    </xdr:from>
    <xdr:to>
      <xdr:col>20</xdr:col>
      <xdr:colOff>38100</xdr:colOff>
      <xdr:row>96</xdr:row>
      <xdr:rowOff>41399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9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32526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49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44346</xdr:rowOff>
    </xdr:from>
    <xdr:to>
      <xdr:col>15</xdr:col>
      <xdr:colOff>101600</xdr:colOff>
      <xdr:row>96</xdr:row>
      <xdr:rowOff>145946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03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137073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59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93464</xdr:rowOff>
    </xdr:from>
    <xdr:to>
      <xdr:col>10</xdr:col>
      <xdr:colOff>165100</xdr:colOff>
      <xdr:row>96</xdr:row>
      <xdr:rowOff>23614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381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14741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47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138072</xdr:rowOff>
    </xdr:from>
    <xdr:to>
      <xdr:col>6</xdr:col>
      <xdr:colOff>38100</xdr:colOff>
      <xdr:row>97</xdr:row>
      <xdr:rowOff>68222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9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59349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8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139646</xdr:rowOff>
    </xdr:from>
    <xdr:to>
      <xdr:col>55</xdr:col>
      <xdr:colOff>0</xdr:colOff>
      <xdr:row>38</xdr:row>
      <xdr:rowOff>62561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483296"/>
          <a:ext cx="838200" cy="9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62561</xdr:rowOff>
    </xdr:from>
    <xdr:to>
      <xdr:col>50</xdr:col>
      <xdr:colOff>114300</xdr:colOff>
      <xdr:row>38</xdr:row>
      <xdr:rowOff>82744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577661"/>
          <a:ext cx="889000" cy="20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82744</xdr:rowOff>
    </xdr:from>
    <xdr:to>
      <xdr:col>45</xdr:col>
      <xdr:colOff>177800</xdr:colOff>
      <xdr:row>38</xdr:row>
      <xdr:rowOff>110046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597844"/>
          <a:ext cx="889000" cy="2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162634</xdr:rowOff>
    </xdr:from>
    <xdr:to>
      <xdr:col>41</xdr:col>
      <xdr:colOff>50800</xdr:colOff>
      <xdr:row>38</xdr:row>
      <xdr:rowOff>110046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506284"/>
          <a:ext cx="889000" cy="11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88846</xdr:rowOff>
    </xdr:from>
    <xdr:to>
      <xdr:col>55</xdr:col>
      <xdr:colOff>50800</xdr:colOff>
      <xdr:row>38</xdr:row>
      <xdr:rowOff>18996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43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67273</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410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11761</xdr:rowOff>
    </xdr:from>
    <xdr:to>
      <xdr:col>50</xdr:col>
      <xdr:colOff>165100</xdr:colOff>
      <xdr:row>38</xdr:row>
      <xdr:rowOff>113361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52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104488</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661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31944</xdr:rowOff>
    </xdr:from>
    <xdr:to>
      <xdr:col>46</xdr:col>
      <xdr:colOff>38100</xdr:colOff>
      <xdr:row>38</xdr:row>
      <xdr:rowOff>133544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54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124671</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663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59246</xdr:rowOff>
    </xdr:from>
    <xdr:to>
      <xdr:col>41</xdr:col>
      <xdr:colOff>101600</xdr:colOff>
      <xdr:row>38</xdr:row>
      <xdr:rowOff>160846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57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151973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6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111834</xdr:rowOff>
    </xdr:from>
    <xdr:to>
      <xdr:col>36</xdr:col>
      <xdr:colOff>165100</xdr:colOff>
      <xdr:row>38</xdr:row>
      <xdr:rowOff>41983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554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33111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548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42262</xdr:rowOff>
    </xdr:from>
    <xdr:to>
      <xdr:col>55</xdr:col>
      <xdr:colOff>0</xdr:colOff>
      <xdr:row>58</xdr:row>
      <xdr:rowOff>96497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86362"/>
          <a:ext cx="838200" cy="54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96497</xdr:rowOff>
    </xdr:from>
    <xdr:to>
      <xdr:col>50</xdr:col>
      <xdr:colOff>114300</xdr:colOff>
      <xdr:row>58</xdr:row>
      <xdr:rowOff>112911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40597"/>
          <a:ext cx="889000" cy="1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95056</xdr:rowOff>
    </xdr:from>
    <xdr:to>
      <xdr:col>45</xdr:col>
      <xdr:colOff>177800</xdr:colOff>
      <xdr:row>58</xdr:row>
      <xdr:rowOff>112911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10039156"/>
          <a:ext cx="889000" cy="1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95056</xdr:rowOff>
    </xdr:from>
    <xdr:to>
      <xdr:col>41</xdr:col>
      <xdr:colOff>50800</xdr:colOff>
      <xdr:row>58</xdr:row>
      <xdr:rowOff>131273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039156"/>
          <a:ext cx="889000" cy="3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22362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137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162912</xdr:rowOff>
    </xdr:from>
    <xdr:to>
      <xdr:col>55</xdr:col>
      <xdr:colOff>50800</xdr:colOff>
      <xdr:row>58</xdr:row>
      <xdr:rowOff>93062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3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14339</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786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45697</xdr:rowOff>
    </xdr:from>
    <xdr:to>
      <xdr:col>50</xdr:col>
      <xdr:colOff>165100</xdr:colOff>
      <xdr:row>58</xdr:row>
      <xdr:rowOff>147297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8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163824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765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62111</xdr:rowOff>
    </xdr:from>
    <xdr:to>
      <xdr:col>46</xdr:col>
      <xdr:colOff>38100</xdr:colOff>
      <xdr:row>58</xdr:row>
      <xdr:rowOff>163711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0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8788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781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44256</xdr:rowOff>
    </xdr:from>
    <xdr:to>
      <xdr:col>41</xdr:col>
      <xdr:colOff>101600</xdr:colOff>
      <xdr:row>58</xdr:row>
      <xdr:rowOff>145856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98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162383</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763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80473</xdr:rowOff>
    </xdr:from>
    <xdr:to>
      <xdr:col>36</xdr:col>
      <xdr:colOff>165100</xdr:colOff>
      <xdr:row>59</xdr:row>
      <xdr:rowOff>10623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2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27150</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799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89894</xdr:rowOff>
    </xdr:from>
    <xdr:to>
      <xdr:col>55</xdr:col>
      <xdr:colOff>0</xdr:colOff>
      <xdr:row>78</xdr:row>
      <xdr:rowOff>130994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291544"/>
          <a:ext cx="838200" cy="212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130994</xdr:rowOff>
    </xdr:from>
    <xdr:to>
      <xdr:col>50</xdr:col>
      <xdr:colOff>114300</xdr:colOff>
      <xdr:row>78</xdr:row>
      <xdr:rowOff>163629</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8750300" y="13504094"/>
          <a:ext cx="889000" cy="3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130614</xdr:rowOff>
    </xdr:from>
    <xdr:to>
      <xdr:col>45</xdr:col>
      <xdr:colOff>177800</xdr:colOff>
      <xdr:row>78</xdr:row>
      <xdr:rowOff>163629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332264"/>
          <a:ext cx="889000" cy="204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130614</xdr:rowOff>
    </xdr:from>
    <xdr:to>
      <xdr:col>41</xdr:col>
      <xdr:colOff>50800</xdr:colOff>
      <xdr:row>78</xdr:row>
      <xdr:rowOff>157590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3332264"/>
          <a:ext cx="889000" cy="198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39094</xdr:rowOff>
    </xdr:from>
    <xdr:to>
      <xdr:col>55</xdr:col>
      <xdr:colOff>50800</xdr:colOff>
      <xdr:row>77</xdr:row>
      <xdr:rowOff>140694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240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61971</xdr:rowOff>
    </xdr:from>
    <xdr:ext cx="599010"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09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80194</xdr:rowOff>
    </xdr:from>
    <xdr:to>
      <xdr:col>50</xdr:col>
      <xdr:colOff>165100</xdr:colOff>
      <xdr:row>79</xdr:row>
      <xdr:rowOff>10344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1471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4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112829</xdr:rowOff>
    </xdr:from>
    <xdr:to>
      <xdr:col>46</xdr:col>
      <xdr:colOff>38100</xdr:colOff>
      <xdr:row>79</xdr:row>
      <xdr:rowOff>42979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8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34106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78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79814</xdr:rowOff>
    </xdr:from>
    <xdr:to>
      <xdr:col>41</xdr:col>
      <xdr:colOff>101600</xdr:colOff>
      <xdr:row>78</xdr:row>
      <xdr:rowOff>9964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28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26491</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305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106790</xdr:rowOff>
    </xdr:from>
    <xdr:to>
      <xdr:col>36</xdr:col>
      <xdr:colOff>165100</xdr:colOff>
      <xdr:row>79</xdr:row>
      <xdr:rowOff>36940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47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28067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110841</xdr:rowOff>
    </xdr:from>
    <xdr:to>
      <xdr:col>55</xdr:col>
      <xdr:colOff>0</xdr:colOff>
      <xdr:row>97</xdr:row>
      <xdr:rowOff>124380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741491"/>
          <a:ext cx="838200" cy="13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110841</xdr:rowOff>
    </xdr:from>
    <xdr:to>
      <xdr:col>50</xdr:col>
      <xdr:colOff>114300</xdr:colOff>
      <xdr:row>97</xdr:row>
      <xdr:rowOff>111379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41491"/>
          <a:ext cx="889000" cy="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103567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905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111379</xdr:rowOff>
    </xdr:from>
    <xdr:to>
      <xdr:col>45</xdr:col>
      <xdr:colOff>177800</xdr:colOff>
      <xdr:row>97</xdr:row>
      <xdr:rowOff>161554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42029"/>
          <a:ext cx="889000" cy="50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161554</xdr:rowOff>
    </xdr:from>
    <xdr:to>
      <xdr:col>41</xdr:col>
      <xdr:colOff>50800</xdr:colOff>
      <xdr:row>98</xdr:row>
      <xdr:rowOff>22467</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792204"/>
          <a:ext cx="8890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95840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897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73580</xdr:rowOff>
    </xdr:from>
    <xdr:to>
      <xdr:col>55</xdr:col>
      <xdr:colOff>50800</xdr:colOff>
      <xdr:row>98</xdr:row>
      <xdr:rowOff>3730</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70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96457</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555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60041</xdr:rowOff>
    </xdr:from>
    <xdr:to>
      <xdr:col>50</xdr:col>
      <xdr:colOff>165100</xdr:colOff>
      <xdr:row>97</xdr:row>
      <xdr:rowOff>161641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9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6718</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46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60579</xdr:rowOff>
    </xdr:from>
    <xdr:to>
      <xdr:col>46</xdr:col>
      <xdr:colOff>38100</xdr:colOff>
      <xdr:row>97</xdr:row>
      <xdr:rowOff>162179</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69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7256</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46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110754</xdr:rowOff>
    </xdr:from>
    <xdr:to>
      <xdr:col>41</xdr:col>
      <xdr:colOff>101600</xdr:colOff>
      <xdr:row>98</xdr:row>
      <xdr:rowOff>40904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74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57431</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516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143117</xdr:rowOff>
    </xdr:from>
    <xdr:to>
      <xdr:col>36</xdr:col>
      <xdr:colOff>165100</xdr:colOff>
      <xdr:row>98</xdr:row>
      <xdr:rowOff>73267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7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89794</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48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131295</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46395"/>
          <a:ext cx="889000" cy="8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131295</xdr:rowOff>
    </xdr:from>
    <xdr:to>
      <xdr:col>76</xdr:col>
      <xdr:colOff>114300</xdr:colOff>
      <xdr:row>38</xdr:row>
      <xdr:rowOff>162987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646395"/>
          <a:ext cx="889000" cy="3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9499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162987</xdr:rowOff>
    </xdr:from>
    <xdr:to>
      <xdr:col>71</xdr:col>
      <xdr:colOff>177800</xdr:colOff>
      <xdr:row>39</xdr:row>
      <xdr:rowOff>24032</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678087"/>
          <a:ext cx="889000" cy="3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80495</xdr:rowOff>
    </xdr:from>
    <xdr:to>
      <xdr:col>76</xdr:col>
      <xdr:colOff>165100</xdr:colOff>
      <xdr:row>39</xdr:row>
      <xdr:rowOff>10645</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59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27172</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25111" y="637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112187</xdr:rowOff>
    </xdr:from>
    <xdr:to>
      <xdr:col>72</xdr:col>
      <xdr:colOff>38100</xdr:colOff>
      <xdr:row>39</xdr:row>
      <xdr:rowOff>42337</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2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33464</xdr:rowOff>
    </xdr:from>
    <xdr:ext cx="534377"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436111" y="672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144682</xdr:rowOff>
    </xdr:from>
    <xdr:to>
      <xdr:col>67</xdr:col>
      <xdr:colOff>101600</xdr:colOff>
      <xdr:row>39</xdr:row>
      <xdr:rowOff>74832</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59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65959</xdr:rowOff>
    </xdr:from>
    <xdr:ext cx="469744"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79428" y="6752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69320</xdr:rowOff>
    </xdr:from>
    <xdr:to>
      <xdr:col>85</xdr:col>
      <xdr:colOff>127000</xdr:colOff>
      <xdr:row>78</xdr:row>
      <xdr:rowOff>79054</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442420"/>
          <a:ext cx="838200" cy="9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79054</xdr:rowOff>
    </xdr:from>
    <xdr:to>
      <xdr:col>81</xdr:col>
      <xdr:colOff>50800</xdr:colOff>
      <xdr:row>78</xdr:row>
      <xdr:rowOff>87534</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452154"/>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72503</xdr:rowOff>
    </xdr:from>
    <xdr:to>
      <xdr:col>76</xdr:col>
      <xdr:colOff>114300</xdr:colOff>
      <xdr:row>78</xdr:row>
      <xdr:rowOff>87534</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3445603"/>
          <a:ext cx="889000" cy="1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71783</xdr:rowOff>
    </xdr:from>
    <xdr:to>
      <xdr:col>71</xdr:col>
      <xdr:colOff>177800</xdr:colOff>
      <xdr:row>78</xdr:row>
      <xdr:rowOff>72503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3444883"/>
          <a:ext cx="88900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18520</xdr:rowOff>
    </xdr:from>
    <xdr:to>
      <xdr:col>85</xdr:col>
      <xdr:colOff>177800</xdr:colOff>
      <xdr:row>78</xdr:row>
      <xdr:rowOff>120120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9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168397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37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28254</xdr:rowOff>
    </xdr:from>
    <xdr:to>
      <xdr:col>81</xdr:col>
      <xdr:colOff>101600</xdr:colOff>
      <xdr:row>78</xdr:row>
      <xdr:rowOff>129854</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40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120981</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9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36734</xdr:rowOff>
    </xdr:from>
    <xdr:to>
      <xdr:col>76</xdr:col>
      <xdr:colOff>165100</xdr:colOff>
      <xdr:row>78</xdr:row>
      <xdr:rowOff>138334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40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129461</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50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21703</xdr:rowOff>
    </xdr:from>
    <xdr:to>
      <xdr:col>72</xdr:col>
      <xdr:colOff>38100</xdr:colOff>
      <xdr:row>78</xdr:row>
      <xdr:rowOff>123303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9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114430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8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20983</xdr:rowOff>
    </xdr:from>
    <xdr:to>
      <xdr:col>67</xdr:col>
      <xdr:colOff>101600</xdr:colOff>
      <xdr:row>78</xdr:row>
      <xdr:rowOff>122583</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9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113710</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8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74186</xdr:rowOff>
    </xdr:from>
    <xdr:to>
      <xdr:col>85</xdr:col>
      <xdr:colOff>127000</xdr:colOff>
      <xdr:row>98</xdr:row>
      <xdr:rowOff>109589</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876286"/>
          <a:ext cx="838200" cy="35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10861</xdr:rowOff>
    </xdr:from>
    <xdr:to>
      <xdr:col>81</xdr:col>
      <xdr:colOff>50800</xdr:colOff>
      <xdr:row>98</xdr:row>
      <xdr:rowOff>109589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12961"/>
          <a:ext cx="889000" cy="9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129220</xdr:rowOff>
    </xdr:from>
    <xdr:to>
      <xdr:col>76</xdr:col>
      <xdr:colOff>114300</xdr:colOff>
      <xdr:row>98</xdr:row>
      <xdr:rowOff>10861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59870"/>
          <a:ext cx="889000" cy="5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129220</xdr:rowOff>
    </xdr:from>
    <xdr:to>
      <xdr:col>71</xdr:col>
      <xdr:colOff>177800</xdr:colOff>
      <xdr:row>98</xdr:row>
      <xdr:rowOff>20760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59870"/>
          <a:ext cx="889000" cy="62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23386</xdr:rowOff>
    </xdr:from>
    <xdr:to>
      <xdr:col>85</xdr:col>
      <xdr:colOff>177800</xdr:colOff>
      <xdr:row>98</xdr:row>
      <xdr:rowOff>124986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2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133951</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58789</xdr:rowOff>
    </xdr:from>
    <xdr:to>
      <xdr:col>81</xdr:col>
      <xdr:colOff>101600</xdr:colOff>
      <xdr:row>98</xdr:row>
      <xdr:rowOff>160389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6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151516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5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131511</xdr:rowOff>
    </xdr:from>
    <xdr:to>
      <xdr:col>76</xdr:col>
      <xdr:colOff>165100</xdr:colOff>
      <xdr:row>98</xdr:row>
      <xdr:rowOff>61661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6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52788</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8548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78420</xdr:rowOff>
    </xdr:from>
    <xdr:to>
      <xdr:col>72</xdr:col>
      <xdr:colOff>38100</xdr:colOff>
      <xdr:row>98</xdr:row>
      <xdr:rowOff>8570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0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171147</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801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141410</xdr:rowOff>
    </xdr:from>
    <xdr:to>
      <xdr:col>67</xdr:col>
      <xdr:colOff>101600</xdr:colOff>
      <xdr:row>98</xdr:row>
      <xdr:rowOff>71560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7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88087</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54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31735</xdr:rowOff>
    </xdr:from>
    <xdr:to>
      <xdr:col>116</xdr:col>
      <xdr:colOff>63500</xdr:colOff>
      <xdr:row>59</xdr:row>
      <xdr:rowOff>32830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147285"/>
          <a:ext cx="838200" cy="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147419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10091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17693</xdr:rowOff>
    </xdr:from>
    <xdr:to>
      <xdr:col>111</xdr:col>
      <xdr:colOff>177800</xdr:colOff>
      <xdr:row>59</xdr:row>
      <xdr:rowOff>31735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133243"/>
          <a:ext cx="889000" cy="1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167916</xdr:rowOff>
    </xdr:from>
    <xdr:to>
      <xdr:col>107</xdr:col>
      <xdr:colOff>50800</xdr:colOff>
      <xdr:row>59</xdr:row>
      <xdr:rowOff>17693</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112016"/>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69629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10185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166495</xdr:rowOff>
    </xdr:from>
    <xdr:to>
      <xdr:col>102</xdr:col>
      <xdr:colOff>114300</xdr:colOff>
      <xdr:row>58</xdr:row>
      <xdr:rowOff>167916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110595"/>
          <a:ext cx="889000" cy="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80015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10195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153480</xdr:rowOff>
    </xdr:from>
    <xdr:to>
      <xdr:col>116</xdr:col>
      <xdr:colOff>114300</xdr:colOff>
      <xdr:row>59</xdr:row>
      <xdr:rowOff>83630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09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112857</xdr:rowOff>
    </xdr:from>
    <xdr:ext cx="469744"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885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152385</xdr:rowOff>
    </xdr:from>
    <xdr:to>
      <xdr:col>112</xdr:col>
      <xdr:colOff>38100</xdr:colOff>
      <xdr:row>59</xdr:row>
      <xdr:rowOff>82535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09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73662</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1018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138343</xdr:rowOff>
    </xdr:from>
    <xdr:to>
      <xdr:col>107</xdr:col>
      <xdr:colOff>101600</xdr:colOff>
      <xdr:row>59</xdr:row>
      <xdr:rowOff>68493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0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85020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199428" y="9857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117116</xdr:rowOff>
    </xdr:from>
    <xdr:to>
      <xdr:col>102</xdr:col>
      <xdr:colOff>165100</xdr:colOff>
      <xdr:row>59</xdr:row>
      <xdr:rowOff>47266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061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63793</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310428" y="9836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115695</xdr:rowOff>
    </xdr:from>
    <xdr:to>
      <xdr:col>98</xdr:col>
      <xdr:colOff>38100</xdr:colOff>
      <xdr:row>59</xdr:row>
      <xdr:rowOff>45845</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05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36972</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21428" y="10152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116630</xdr:rowOff>
    </xdr:from>
    <xdr:to>
      <xdr:col>116</xdr:col>
      <xdr:colOff>63500</xdr:colOff>
      <xdr:row>76</xdr:row>
      <xdr:rowOff>126636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1323300" y="13146830"/>
          <a:ext cx="838200" cy="1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151609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181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55834</xdr:rowOff>
    </xdr:from>
    <xdr:to>
      <xdr:col>111</xdr:col>
      <xdr:colOff>177800</xdr:colOff>
      <xdr:row>76</xdr:row>
      <xdr:rowOff>126636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086034"/>
          <a:ext cx="889000" cy="7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55834</xdr:rowOff>
    </xdr:from>
    <xdr:to>
      <xdr:col>107</xdr:col>
      <xdr:colOff>50800</xdr:colOff>
      <xdr:row>76</xdr:row>
      <xdr:rowOff>121896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9545300" y="13086034"/>
          <a:ext cx="889000" cy="66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76771</xdr:rowOff>
    </xdr:from>
    <xdr:to>
      <xdr:col>102</xdr:col>
      <xdr:colOff>114300</xdr:colOff>
      <xdr:row>76</xdr:row>
      <xdr:rowOff>121896</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106971"/>
          <a:ext cx="889000" cy="4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124510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128756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158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65830</xdr:rowOff>
    </xdr:from>
    <xdr:to>
      <xdr:col>116</xdr:col>
      <xdr:colOff>114300</xdr:colOff>
      <xdr:row>76</xdr:row>
      <xdr:rowOff>167430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09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88707</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2947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75836</xdr:rowOff>
    </xdr:from>
    <xdr:to>
      <xdr:col>112</xdr:col>
      <xdr:colOff>38100</xdr:colOff>
      <xdr:row>77</xdr:row>
      <xdr:rowOff>5986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06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168563</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3198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5034</xdr:rowOff>
    </xdr:from>
    <xdr:to>
      <xdr:col>107</xdr:col>
      <xdr:colOff>101600</xdr:colOff>
      <xdr:row>76</xdr:row>
      <xdr:rowOff>106634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035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76</xdr:row>
      <xdr:rowOff>97761</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31279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71096</xdr:rowOff>
    </xdr:from>
    <xdr:to>
      <xdr:col>102</xdr:col>
      <xdr:colOff>165100</xdr:colOff>
      <xdr:row>77</xdr:row>
      <xdr:rowOff>1246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10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163823</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319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25971</xdr:rowOff>
    </xdr:from>
    <xdr:to>
      <xdr:col>98</xdr:col>
      <xdr:colOff>38100</xdr:colOff>
      <xdr:row>76</xdr:row>
      <xdr:rowOff>127571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05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144098</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831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物件費・・・神津島村サステナブル創造事業や</a:t>
          </a:r>
          <a:r>
            <a:rPr kumimoji="1" lang="ja-JP" altLang="en-US" sz="1100">
              <a:solidFill>
                <a:schemeClr val="tx1"/>
              </a:solidFill>
              <a:effectLst/>
              <a:latin typeface="+mn-lt"/>
              <a:ea typeface="+mn-ea"/>
              <a:cs typeface="+mn-cs"/>
            </a:rPr>
            <a:t>システム標準化、道路台帳電子化業務</a:t>
          </a:r>
          <a:r>
            <a:rPr kumimoji="1" lang="ja-JP" altLang="ja-JP" sz="1100">
              <a:solidFill>
                <a:schemeClr val="tx1"/>
              </a:solidFill>
              <a:effectLst/>
              <a:latin typeface="+mn-lt"/>
              <a:ea typeface="+mn-ea"/>
              <a:cs typeface="+mn-cs"/>
            </a:rPr>
            <a:t>等の実施に伴う増額となっている。</a:t>
          </a:r>
          <a:endParaRPr lang="ja-JP" altLang="ja-JP" sz="1400">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扶助費・・・学校等給食費無償化事業、物価高騰対応臨時給付金給付金事業の実施による増額となっている。</a:t>
          </a:r>
          <a:endParaRPr lang="ja-JP" altLang="ja-JP" sz="1400">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補助費等・・・公営企業会計移行に伴い、簡易水道事業会計補助金や農業集落排水事業会計補助金</a:t>
          </a:r>
          <a:r>
            <a:rPr kumimoji="1" lang="ja-JP" altLang="en-US" sz="1100">
              <a:solidFill>
                <a:schemeClr val="tx1"/>
              </a:solidFill>
              <a:effectLst/>
              <a:latin typeface="+mn-lt"/>
              <a:ea typeface="+mn-ea"/>
              <a:cs typeface="+mn-cs"/>
            </a:rPr>
            <a:t>の</a:t>
          </a:r>
          <a:r>
            <a:rPr kumimoji="1" lang="ja-JP" altLang="ja-JP" sz="1100">
              <a:solidFill>
                <a:schemeClr val="tx1"/>
              </a:solidFill>
              <a:effectLst/>
              <a:latin typeface="+mn-lt"/>
              <a:ea typeface="+mn-ea"/>
              <a:cs typeface="+mn-cs"/>
            </a:rPr>
            <a:t>新規計上で増額となっている。</a:t>
          </a:r>
          <a:endParaRPr kumimoji="1" lang="en-US" altLang="ja-JP" sz="1100">
            <a:solidFill>
              <a:schemeClr val="tx1"/>
            </a:solidFill>
            <a:effectLst/>
            <a:latin typeface="+mn-lt"/>
            <a:ea typeface="+mn-ea"/>
            <a:cs typeface="+mn-cs"/>
          </a:endParaRPr>
        </a:p>
        <a:p>
          <a:r>
            <a:rPr kumimoji="1" lang="ja-JP" altLang="ja-JP" sz="1100">
              <a:solidFill>
                <a:schemeClr val="tx1"/>
              </a:solidFill>
              <a:effectLst/>
              <a:latin typeface="+mn-lt"/>
              <a:ea typeface="+mn-ea"/>
              <a:cs typeface="+mn-cs"/>
            </a:rPr>
            <a:t>普通建設事業費・・・決算比では</a:t>
          </a:r>
          <a:r>
            <a:rPr kumimoji="1" lang="ja-JP" altLang="en-US" sz="1100">
              <a:solidFill>
                <a:schemeClr val="tx1"/>
              </a:solidFill>
              <a:effectLst/>
              <a:latin typeface="+mn-lt"/>
              <a:ea typeface="+mn-ea"/>
              <a:cs typeface="+mn-cs"/>
            </a:rPr>
            <a:t>２６８，２４７</a:t>
          </a:r>
          <a:r>
            <a:rPr kumimoji="1" lang="ja-JP" altLang="ja-JP" sz="1100">
              <a:solidFill>
                <a:schemeClr val="tx1"/>
              </a:solidFill>
              <a:effectLst/>
              <a:latin typeface="+mn-lt"/>
              <a:ea typeface="+mn-ea"/>
              <a:cs typeface="+mn-cs"/>
            </a:rPr>
            <a:t>千円の増となっている。これは、神津島村サステナブル創造事業</a:t>
          </a:r>
          <a:r>
            <a:rPr kumimoji="1" lang="ja-JP" altLang="en-US" sz="1100">
              <a:solidFill>
                <a:schemeClr val="tx1"/>
              </a:solidFill>
              <a:effectLst/>
              <a:latin typeface="+mn-lt"/>
              <a:ea typeface="+mn-ea"/>
              <a:cs typeface="+mn-cs"/>
            </a:rPr>
            <a:t>、職員住宅建築工事</a:t>
          </a:r>
          <a:r>
            <a:rPr kumimoji="1" lang="ja-JP" altLang="ja-JP" sz="1100">
              <a:solidFill>
                <a:schemeClr val="tx1"/>
              </a:solidFill>
              <a:effectLst/>
              <a:latin typeface="+mn-lt"/>
              <a:ea typeface="+mn-ea"/>
              <a:cs typeface="+mn-cs"/>
            </a:rPr>
            <a:t>などの大規模事業の実施による増要因となっている。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繰出金・・・繰出金については、簡易水道事業会計や農業集落排水会計の公営企業会計移行に伴い、一般会計からの繰出金が減少したことが主な要因となっている。各特別会計については今後も経費を削減するとともに使用料の改定・適正化を図ることなどにより普通会計の負担額を減らしていくよう努める。</a:t>
          </a:r>
          <a:endParaRPr lang="ja-JP" altLang="ja-JP" sz="1400">
            <a:solidFill>
              <a:schemeClr val="tx1"/>
            </a:solidFill>
            <a:effectLst/>
          </a:endParaRPr>
        </a:p>
        <a:p>
          <a:r>
            <a:rPr kumimoji="1" lang="ja-JP" altLang="ja-JP" sz="1100">
              <a:solidFill>
                <a:schemeClr val="tx1"/>
              </a:solidFill>
              <a:effectLst/>
              <a:latin typeface="+mn-lt"/>
              <a:ea typeface="+mn-ea"/>
              <a:cs typeface="+mn-cs"/>
            </a:rPr>
            <a:t>その他・・・人件費の主なものは会計年度職員の給与等の改定に伴う増加。維持補修費は</a:t>
          </a:r>
          <a:r>
            <a:rPr kumimoji="1" lang="ja-JP" altLang="en-US" sz="1100">
              <a:solidFill>
                <a:schemeClr val="tx1"/>
              </a:solidFill>
              <a:effectLst/>
              <a:latin typeface="+mn-lt"/>
              <a:ea typeface="+mn-ea"/>
              <a:cs typeface="+mn-cs"/>
            </a:rPr>
            <a:t>物価高騰による</a:t>
          </a:r>
          <a:r>
            <a:rPr kumimoji="1" lang="ja-JP" altLang="ja-JP" sz="1100">
              <a:solidFill>
                <a:schemeClr val="tx1"/>
              </a:solidFill>
              <a:effectLst/>
              <a:latin typeface="+mn-lt"/>
              <a:ea typeface="+mn-ea"/>
              <a:cs typeface="+mn-cs"/>
            </a:rPr>
            <a:t>公共施設（教育施設関係や</a:t>
          </a:r>
          <a:r>
            <a:rPr kumimoji="1" lang="ja-JP" altLang="en-US" sz="1100">
              <a:solidFill>
                <a:schemeClr val="tx1"/>
              </a:solidFill>
              <a:effectLst/>
              <a:latin typeface="+mn-lt"/>
              <a:ea typeface="+mn-ea"/>
              <a:cs typeface="+mn-cs"/>
            </a:rPr>
            <a:t>清掃センター</a:t>
          </a:r>
          <a:r>
            <a:rPr kumimoji="1" lang="ja-JP" altLang="ja-JP" sz="1100">
              <a:solidFill>
                <a:schemeClr val="tx1"/>
              </a:solidFill>
              <a:effectLst/>
              <a:latin typeface="+mn-lt"/>
              <a:ea typeface="+mn-ea"/>
              <a:cs typeface="+mn-cs"/>
            </a:rPr>
            <a:t>）修繕費の</a:t>
          </a:r>
          <a:r>
            <a:rPr kumimoji="1" lang="ja-JP" altLang="en-US" sz="1100">
              <a:solidFill>
                <a:schemeClr val="tx1"/>
              </a:solidFill>
              <a:effectLst/>
              <a:latin typeface="+mn-lt"/>
              <a:ea typeface="+mn-ea"/>
              <a:cs typeface="+mn-cs"/>
            </a:rPr>
            <a:t>増</a:t>
          </a:r>
          <a:r>
            <a:rPr kumimoji="1" lang="ja-JP" altLang="ja-JP" sz="1100">
              <a:solidFill>
                <a:schemeClr val="tx1"/>
              </a:solidFill>
              <a:effectLst/>
              <a:latin typeface="+mn-lt"/>
              <a:ea typeface="+mn-ea"/>
              <a:cs typeface="+mn-cs"/>
            </a:rPr>
            <a:t>である。</a:t>
          </a:r>
          <a:endParaRPr lang="ja-JP" altLang="ja-JP" sz="1400">
            <a:solidFill>
              <a:schemeClr val="tx1"/>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東京都神津島村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1,737
1,727
18.58
3,920,204
3,813,334
106,870
1,319,014
978,686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140172</xdr:rowOff>
    </xdr:from>
    <xdr:to>
      <xdr:col>24</xdr:col>
      <xdr:colOff>63500</xdr:colOff>
      <xdr:row>37</xdr:row>
      <xdr:rowOff>144629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483822"/>
          <a:ext cx="8382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140172</xdr:rowOff>
    </xdr:from>
    <xdr:to>
      <xdr:col>19</xdr:col>
      <xdr:colOff>177800</xdr:colOff>
      <xdr:row>38</xdr:row>
      <xdr:rowOff>9313</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908300" y="6483822"/>
          <a:ext cx="889000" cy="40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9313</xdr:rowOff>
    </xdr:from>
    <xdr:to>
      <xdr:col>15</xdr:col>
      <xdr:colOff>50800</xdr:colOff>
      <xdr:row>38</xdr:row>
      <xdr:rowOff>37387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524413"/>
          <a:ext cx="889000" cy="28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34730</xdr:rowOff>
    </xdr:from>
    <xdr:to>
      <xdr:col>10</xdr:col>
      <xdr:colOff>114300</xdr:colOff>
      <xdr:row>38</xdr:row>
      <xdr:rowOff>37387</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a:off x="1130300" y="6549830"/>
          <a:ext cx="889000" cy="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93829</xdr:rowOff>
    </xdr:from>
    <xdr:to>
      <xdr:col>24</xdr:col>
      <xdr:colOff>114300</xdr:colOff>
      <xdr:row>38</xdr:row>
      <xdr:rowOff>23979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3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116706</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288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89372</xdr:rowOff>
    </xdr:from>
    <xdr:to>
      <xdr:col>20</xdr:col>
      <xdr:colOff>38100</xdr:colOff>
      <xdr:row>38</xdr:row>
      <xdr:rowOff>19521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330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36049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20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129962</xdr:rowOff>
    </xdr:from>
    <xdr:to>
      <xdr:col>15</xdr:col>
      <xdr:colOff>101600</xdr:colOff>
      <xdr:row>38</xdr:row>
      <xdr:rowOff>60113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736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76639</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48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158037</xdr:rowOff>
    </xdr:from>
    <xdr:to>
      <xdr:col>10</xdr:col>
      <xdr:colOff>165100</xdr:colOff>
      <xdr:row>38</xdr:row>
      <xdr:rowOff>88187</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0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79314</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594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155380</xdr:rowOff>
    </xdr:from>
    <xdr:to>
      <xdr:col>6</xdr:col>
      <xdr:colOff>38100</xdr:colOff>
      <xdr:row>38</xdr:row>
      <xdr:rowOff>85530</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49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102057</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27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100695</xdr:rowOff>
    </xdr:from>
    <xdr:to>
      <xdr:col>24</xdr:col>
      <xdr:colOff>63500</xdr:colOff>
      <xdr:row>57</xdr:row>
      <xdr:rowOff>144369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873345"/>
          <a:ext cx="838200" cy="4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105442</xdr:rowOff>
    </xdr:from>
    <xdr:to>
      <xdr:col>19</xdr:col>
      <xdr:colOff>177800</xdr:colOff>
      <xdr:row>57</xdr:row>
      <xdr:rowOff>144369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78092"/>
          <a:ext cx="889000" cy="3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105442</xdr:rowOff>
    </xdr:from>
    <xdr:to>
      <xdr:col>15</xdr:col>
      <xdr:colOff>50800</xdr:colOff>
      <xdr:row>57</xdr:row>
      <xdr:rowOff>122010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878092"/>
          <a:ext cx="889000" cy="1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88850</xdr:rowOff>
    </xdr:from>
    <xdr:to>
      <xdr:col>10</xdr:col>
      <xdr:colOff>114300</xdr:colOff>
      <xdr:row>57</xdr:row>
      <xdr:rowOff>122010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861500"/>
          <a:ext cx="889000" cy="3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49895</xdr:rowOff>
    </xdr:from>
    <xdr:to>
      <xdr:col>24</xdr:col>
      <xdr:colOff>114300</xdr:colOff>
      <xdr:row>57</xdr:row>
      <xdr:rowOff>151495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2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28322</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00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93569</xdr:rowOff>
    </xdr:from>
    <xdr:to>
      <xdr:col>20</xdr:col>
      <xdr:colOff>38100</xdr:colOff>
      <xdr:row>58</xdr:row>
      <xdr:rowOff>23719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86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14846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958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54642</xdr:rowOff>
    </xdr:from>
    <xdr:to>
      <xdr:col>15</xdr:col>
      <xdr:colOff>101600</xdr:colOff>
      <xdr:row>57</xdr:row>
      <xdr:rowOff>156242</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147369</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92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71210</xdr:rowOff>
    </xdr:from>
    <xdr:to>
      <xdr:col>10</xdr:col>
      <xdr:colOff>165100</xdr:colOff>
      <xdr:row>58</xdr:row>
      <xdr:rowOff>1360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4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163937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36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38050</xdr:rowOff>
    </xdr:from>
    <xdr:to>
      <xdr:col>6</xdr:col>
      <xdr:colOff>38100</xdr:colOff>
      <xdr:row>57</xdr:row>
      <xdr:rowOff>139650</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156177</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585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105040</xdr:rowOff>
    </xdr:from>
    <xdr:to>
      <xdr:col>24</xdr:col>
      <xdr:colOff>63500</xdr:colOff>
      <xdr:row>78</xdr:row>
      <xdr:rowOff>28373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06690"/>
          <a:ext cx="838200" cy="9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28373</xdr:rowOff>
    </xdr:from>
    <xdr:to>
      <xdr:col>19</xdr:col>
      <xdr:colOff>177800</xdr:colOff>
      <xdr:row>78</xdr:row>
      <xdr:rowOff>41490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401473"/>
          <a:ext cx="889000" cy="13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05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41490</xdr:rowOff>
    </xdr:from>
    <xdr:to>
      <xdr:col>15</xdr:col>
      <xdr:colOff>50800</xdr:colOff>
      <xdr:row>78</xdr:row>
      <xdr:rowOff>42909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414590"/>
          <a:ext cx="889000" cy="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74060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0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16811</xdr:rowOff>
    </xdr:from>
    <xdr:to>
      <xdr:col>10</xdr:col>
      <xdr:colOff>114300</xdr:colOff>
      <xdr:row>78</xdr:row>
      <xdr:rowOff>42909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389911"/>
          <a:ext cx="889000" cy="2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75959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54240</xdr:rowOff>
    </xdr:from>
    <xdr:to>
      <xdr:col>24</xdr:col>
      <xdr:colOff>114300</xdr:colOff>
      <xdr:row>77</xdr:row>
      <xdr:rowOff>155840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255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77117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107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149023</xdr:rowOff>
    </xdr:from>
    <xdr:to>
      <xdr:col>20</xdr:col>
      <xdr:colOff>38100</xdr:colOff>
      <xdr:row>78</xdr:row>
      <xdr:rowOff>79173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5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70300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43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162140</xdr:rowOff>
    </xdr:from>
    <xdr:to>
      <xdr:col>15</xdr:col>
      <xdr:colOff>101600</xdr:colOff>
      <xdr:row>78</xdr:row>
      <xdr:rowOff>92290</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6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83417</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5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163559</xdr:rowOff>
    </xdr:from>
    <xdr:to>
      <xdr:col>10</xdr:col>
      <xdr:colOff>165100</xdr:colOff>
      <xdr:row>78</xdr:row>
      <xdr:rowOff>93709</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65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84836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5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137461</xdr:rowOff>
    </xdr:from>
    <xdr:to>
      <xdr:col>6</xdr:col>
      <xdr:colOff>38100</xdr:colOff>
      <xdr:row>78</xdr:row>
      <xdr:rowOff>67611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3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84138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114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32553</xdr:rowOff>
    </xdr:from>
    <xdr:to>
      <xdr:col>24</xdr:col>
      <xdr:colOff>63500</xdr:colOff>
      <xdr:row>97</xdr:row>
      <xdr:rowOff>17537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491753"/>
          <a:ext cx="838200" cy="15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25264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55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147272</xdr:rowOff>
    </xdr:from>
    <xdr:to>
      <xdr:col>19</xdr:col>
      <xdr:colOff>177800</xdr:colOff>
      <xdr:row>97</xdr:row>
      <xdr:rowOff>17537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606472"/>
          <a:ext cx="889000" cy="4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131677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762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64123</xdr:rowOff>
    </xdr:from>
    <xdr:to>
      <xdr:col>15</xdr:col>
      <xdr:colOff>50800</xdr:colOff>
      <xdr:row>96</xdr:row>
      <xdr:rowOff>147272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523323"/>
          <a:ext cx="889000" cy="83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143879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774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64123</xdr:rowOff>
    </xdr:from>
    <xdr:to>
      <xdr:col>10</xdr:col>
      <xdr:colOff>114300</xdr:colOff>
      <xdr:row>97</xdr:row>
      <xdr:rowOff>133948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523323"/>
          <a:ext cx="889000" cy="2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152557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78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25826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153203</xdr:rowOff>
    </xdr:from>
    <xdr:to>
      <xdr:col>24</xdr:col>
      <xdr:colOff>114300</xdr:colOff>
      <xdr:row>96</xdr:row>
      <xdr:rowOff>83353</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440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4630</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292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138187</xdr:rowOff>
    </xdr:from>
    <xdr:to>
      <xdr:col>20</xdr:col>
      <xdr:colOff>38100</xdr:colOff>
      <xdr:row>97</xdr:row>
      <xdr:rowOff>68337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9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84864</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6372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96472</xdr:rowOff>
    </xdr:from>
    <xdr:to>
      <xdr:col>15</xdr:col>
      <xdr:colOff>101600</xdr:colOff>
      <xdr:row>97</xdr:row>
      <xdr:rowOff>26622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55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43149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33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13323</xdr:rowOff>
    </xdr:from>
    <xdr:to>
      <xdr:col>10</xdr:col>
      <xdr:colOff>165100</xdr:colOff>
      <xdr:row>96</xdr:row>
      <xdr:rowOff>114923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47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131450</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247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83148</xdr:rowOff>
    </xdr:from>
    <xdr:to>
      <xdr:col>6</xdr:col>
      <xdr:colOff>38100</xdr:colOff>
      <xdr:row>98</xdr:row>
      <xdr:rowOff>13298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1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4425</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680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51117</xdr:rowOff>
    </xdr:from>
    <xdr:to>
      <xdr:col>55</xdr:col>
      <xdr:colOff>0</xdr:colOff>
      <xdr:row>36</xdr:row>
      <xdr:rowOff>71863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223317"/>
          <a:ext cx="838200" cy="20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95083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610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128137</xdr:rowOff>
    </xdr:from>
    <xdr:to>
      <xdr:col>50</xdr:col>
      <xdr:colOff>114300</xdr:colOff>
      <xdr:row>36</xdr:row>
      <xdr:rowOff>71863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128887"/>
          <a:ext cx="889000" cy="11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39762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7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91161</xdr:rowOff>
    </xdr:from>
    <xdr:to>
      <xdr:col>45</xdr:col>
      <xdr:colOff>177800</xdr:colOff>
      <xdr:row>35</xdr:row>
      <xdr:rowOff>128137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091911"/>
          <a:ext cx="889000" cy="36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41191</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139452</xdr:rowOff>
    </xdr:from>
    <xdr:to>
      <xdr:col>41</xdr:col>
      <xdr:colOff>50800</xdr:colOff>
      <xdr:row>35</xdr:row>
      <xdr:rowOff>91161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5797302"/>
          <a:ext cx="889000" cy="294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38505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25702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317</xdr:rowOff>
    </xdr:from>
    <xdr:to>
      <xdr:col>55</xdr:col>
      <xdr:colOff>50800</xdr:colOff>
      <xdr:row>36</xdr:row>
      <xdr:rowOff>101917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17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23194</xdr:rowOff>
    </xdr:from>
    <xdr:ext cx="534377"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2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21063</xdr:rowOff>
    </xdr:from>
    <xdr:to>
      <xdr:col>50</xdr:col>
      <xdr:colOff>165100</xdr:colOff>
      <xdr:row>36</xdr:row>
      <xdr:rowOff>122663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193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139190</xdr:rowOff>
    </xdr:from>
    <xdr:ext cx="534377"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372111" y="5968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77337</xdr:rowOff>
    </xdr:from>
    <xdr:to>
      <xdr:col>46</xdr:col>
      <xdr:colOff>38100</xdr:colOff>
      <xdr:row>36</xdr:row>
      <xdr:rowOff>7487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078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24014</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483111" y="5853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40361</xdr:rowOff>
    </xdr:from>
    <xdr:to>
      <xdr:col>41</xdr:col>
      <xdr:colOff>101600</xdr:colOff>
      <xdr:row>35</xdr:row>
      <xdr:rowOff>141961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041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158488</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594111" y="5816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88652</xdr:rowOff>
    </xdr:from>
    <xdr:to>
      <xdr:col>36</xdr:col>
      <xdr:colOff>165100</xdr:colOff>
      <xdr:row>34</xdr:row>
      <xdr:rowOff>18802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57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32</xdr:row>
      <xdr:rowOff>35329</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05111" y="552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166246</xdr:rowOff>
    </xdr:from>
    <xdr:to>
      <xdr:col>55</xdr:col>
      <xdr:colOff>0</xdr:colOff>
      <xdr:row>56</xdr:row>
      <xdr:rowOff>168990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767446"/>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166246</xdr:rowOff>
    </xdr:from>
    <xdr:to>
      <xdr:col>50</xdr:col>
      <xdr:colOff>114300</xdr:colOff>
      <xdr:row>57</xdr:row>
      <xdr:rowOff>137393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767446"/>
          <a:ext cx="889000" cy="142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137393</xdr:rowOff>
    </xdr:from>
    <xdr:to>
      <xdr:col>45</xdr:col>
      <xdr:colOff>177800</xdr:colOff>
      <xdr:row>57</xdr:row>
      <xdr:rowOff>154159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9910043"/>
          <a:ext cx="889000" cy="1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124005</xdr:rowOff>
    </xdr:from>
    <xdr:to>
      <xdr:col>41</xdr:col>
      <xdr:colOff>50800</xdr:colOff>
      <xdr:row>57</xdr:row>
      <xdr:rowOff>154159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725205"/>
          <a:ext cx="889000" cy="201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118190</xdr:rowOff>
    </xdr:from>
    <xdr:to>
      <xdr:col>55</xdr:col>
      <xdr:colOff>50800</xdr:colOff>
      <xdr:row>57</xdr:row>
      <xdr:rowOff>48340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71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141067</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570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115446</xdr:rowOff>
    </xdr:from>
    <xdr:to>
      <xdr:col>50</xdr:col>
      <xdr:colOff>165100</xdr:colOff>
      <xdr:row>57</xdr:row>
      <xdr:rowOff>45596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716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62123</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491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86593</xdr:rowOff>
    </xdr:from>
    <xdr:to>
      <xdr:col>46</xdr:col>
      <xdr:colOff>38100</xdr:colOff>
      <xdr:row>58</xdr:row>
      <xdr:rowOff>16743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85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33270</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634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103359</xdr:rowOff>
    </xdr:from>
    <xdr:to>
      <xdr:col>41</xdr:col>
      <xdr:colOff>101600</xdr:colOff>
      <xdr:row>58</xdr:row>
      <xdr:rowOff>33509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87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50036</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651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73205</xdr:rowOff>
    </xdr:from>
    <xdr:to>
      <xdr:col>36</xdr:col>
      <xdr:colOff>165100</xdr:colOff>
      <xdr:row>57</xdr:row>
      <xdr:rowOff>3355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67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19882</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449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104573</xdr:rowOff>
    </xdr:from>
    <xdr:to>
      <xdr:col>55</xdr:col>
      <xdr:colOff>0</xdr:colOff>
      <xdr:row>77</xdr:row>
      <xdr:rowOff>114953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06223"/>
          <a:ext cx="838200" cy="10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114953</xdr:rowOff>
    </xdr:from>
    <xdr:to>
      <xdr:col>50</xdr:col>
      <xdr:colOff>114300</xdr:colOff>
      <xdr:row>78</xdr:row>
      <xdr:rowOff>95048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16603"/>
          <a:ext cx="889000" cy="15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95048</xdr:rowOff>
    </xdr:from>
    <xdr:to>
      <xdr:col>45</xdr:col>
      <xdr:colOff>177800</xdr:colOff>
      <xdr:row>78</xdr:row>
      <xdr:rowOff>129367</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68148"/>
          <a:ext cx="889000" cy="3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117318</xdr:rowOff>
    </xdr:from>
    <xdr:to>
      <xdr:col>41</xdr:col>
      <xdr:colOff>50800</xdr:colOff>
      <xdr:row>78</xdr:row>
      <xdr:rowOff>129367</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490418"/>
          <a:ext cx="889000" cy="1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53773</xdr:rowOff>
    </xdr:from>
    <xdr:to>
      <xdr:col>55</xdr:col>
      <xdr:colOff>50800</xdr:colOff>
      <xdr:row>77</xdr:row>
      <xdr:rowOff>155373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5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76650</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06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64153</xdr:rowOff>
    </xdr:from>
    <xdr:to>
      <xdr:col>50</xdr:col>
      <xdr:colOff>165100</xdr:colOff>
      <xdr:row>77</xdr:row>
      <xdr:rowOff>165753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265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10830</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041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44248</xdr:rowOff>
    </xdr:from>
    <xdr:to>
      <xdr:col>46</xdr:col>
      <xdr:colOff>38100</xdr:colOff>
      <xdr:row>78</xdr:row>
      <xdr:rowOff>145848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1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162375</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19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78567</xdr:rowOff>
    </xdr:from>
    <xdr:to>
      <xdr:col>41</xdr:col>
      <xdr:colOff>101600</xdr:colOff>
      <xdr:row>79</xdr:row>
      <xdr:rowOff>8717</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5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77</xdr:row>
      <xdr:rowOff>25244</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61795" y="1322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66518</xdr:rowOff>
    </xdr:from>
    <xdr:to>
      <xdr:col>36</xdr:col>
      <xdr:colOff>165100</xdr:colOff>
      <xdr:row>78</xdr:row>
      <xdr:rowOff>168118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13195</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672795" y="13214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3705</xdr:rowOff>
    </xdr:from>
    <xdr:to>
      <xdr:col>55</xdr:col>
      <xdr:colOff>0</xdr:colOff>
      <xdr:row>98</xdr:row>
      <xdr:rowOff>39616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05805"/>
          <a:ext cx="838200" cy="35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23529</xdr:rowOff>
    </xdr:from>
    <xdr:to>
      <xdr:col>50</xdr:col>
      <xdr:colOff>114300</xdr:colOff>
      <xdr:row>98</xdr:row>
      <xdr:rowOff>39616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2562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166455</xdr:rowOff>
    </xdr:from>
    <xdr:to>
      <xdr:col>45</xdr:col>
      <xdr:colOff>177800</xdr:colOff>
      <xdr:row>98</xdr:row>
      <xdr:rowOff>23529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797105"/>
          <a:ext cx="889000" cy="28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166455</xdr:rowOff>
    </xdr:from>
    <xdr:to>
      <xdr:col>41</xdr:col>
      <xdr:colOff>50800</xdr:colOff>
      <xdr:row>98</xdr:row>
      <xdr:rowOff>75560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797105"/>
          <a:ext cx="889000" cy="80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95046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97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124355</xdr:rowOff>
    </xdr:from>
    <xdr:to>
      <xdr:col>55</xdr:col>
      <xdr:colOff>50800</xdr:colOff>
      <xdr:row>98</xdr:row>
      <xdr:rowOff>54505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75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83732</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542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160266</xdr:rowOff>
    </xdr:from>
    <xdr:to>
      <xdr:col>50</xdr:col>
      <xdr:colOff>165100</xdr:colOff>
      <xdr:row>98</xdr:row>
      <xdr:rowOff>90416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79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106943</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566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144179</xdr:rowOff>
    </xdr:from>
    <xdr:to>
      <xdr:col>46</xdr:col>
      <xdr:colOff>38100</xdr:colOff>
      <xdr:row>98</xdr:row>
      <xdr:rowOff>74329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77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90856</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550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115655</xdr:rowOff>
    </xdr:from>
    <xdr:to>
      <xdr:col>41</xdr:col>
      <xdr:colOff>101600</xdr:colOff>
      <xdr:row>98</xdr:row>
      <xdr:rowOff>45805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74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62332</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521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24760</xdr:rowOff>
    </xdr:from>
    <xdr:to>
      <xdr:col>36</xdr:col>
      <xdr:colOff>165100</xdr:colOff>
      <xdr:row>98</xdr:row>
      <xdr:rowOff>126360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2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117487</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91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79925</xdr:rowOff>
    </xdr:from>
    <xdr:to>
      <xdr:col>85</xdr:col>
      <xdr:colOff>127000</xdr:colOff>
      <xdr:row>38</xdr:row>
      <xdr:rowOff>84386</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95025"/>
          <a:ext cx="838200" cy="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84386</xdr:rowOff>
    </xdr:from>
    <xdr:to>
      <xdr:col>81</xdr:col>
      <xdr:colOff>50800</xdr:colOff>
      <xdr:row>38</xdr:row>
      <xdr:rowOff>116703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599486"/>
          <a:ext cx="889000" cy="32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112169</xdr:rowOff>
    </xdr:from>
    <xdr:to>
      <xdr:col>76</xdr:col>
      <xdr:colOff>114300</xdr:colOff>
      <xdr:row>38</xdr:row>
      <xdr:rowOff>116703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627269"/>
          <a:ext cx="889000" cy="4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112169</xdr:rowOff>
    </xdr:from>
    <xdr:to>
      <xdr:col>71</xdr:col>
      <xdr:colOff>177800</xdr:colOff>
      <xdr:row>38</xdr:row>
      <xdr:rowOff>120041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627269"/>
          <a:ext cx="889000" cy="7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29125</xdr:rowOff>
    </xdr:from>
    <xdr:to>
      <xdr:col>85</xdr:col>
      <xdr:colOff>177800</xdr:colOff>
      <xdr:row>38</xdr:row>
      <xdr:rowOff>130725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44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115502</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59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33586</xdr:rowOff>
    </xdr:from>
    <xdr:to>
      <xdr:col>81</xdr:col>
      <xdr:colOff>101600</xdr:colOff>
      <xdr:row>38</xdr:row>
      <xdr:rowOff>135186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4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126313</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41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65903</xdr:rowOff>
    </xdr:from>
    <xdr:to>
      <xdr:col>76</xdr:col>
      <xdr:colOff>165100</xdr:colOff>
      <xdr:row>38</xdr:row>
      <xdr:rowOff>167503</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8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158630</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7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61369</xdr:rowOff>
    </xdr:from>
    <xdr:to>
      <xdr:col>72</xdr:col>
      <xdr:colOff>38100</xdr:colOff>
      <xdr:row>38</xdr:row>
      <xdr:rowOff>162969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7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154096</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69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69241</xdr:rowOff>
    </xdr:from>
    <xdr:to>
      <xdr:col>67</xdr:col>
      <xdr:colOff>101600</xdr:colOff>
      <xdr:row>38</xdr:row>
      <xdr:rowOff>170841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58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161968</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677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18064</xdr:rowOff>
    </xdr:from>
    <xdr:to>
      <xdr:col>85</xdr:col>
      <xdr:colOff>127000</xdr:colOff>
      <xdr:row>57</xdr:row>
      <xdr:rowOff>65540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790714"/>
          <a:ext cx="838200" cy="4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27168</xdr:rowOff>
    </xdr:from>
    <xdr:to>
      <xdr:col>81</xdr:col>
      <xdr:colOff>50800</xdr:colOff>
      <xdr:row>57</xdr:row>
      <xdr:rowOff>65540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9799818"/>
          <a:ext cx="889000" cy="3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27168</xdr:rowOff>
    </xdr:from>
    <xdr:to>
      <xdr:col>76</xdr:col>
      <xdr:colOff>114300</xdr:colOff>
      <xdr:row>57</xdr:row>
      <xdr:rowOff>72068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799818"/>
          <a:ext cx="889000" cy="4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162067</xdr:rowOff>
    </xdr:from>
    <xdr:to>
      <xdr:col>71</xdr:col>
      <xdr:colOff>177800</xdr:colOff>
      <xdr:row>57</xdr:row>
      <xdr:rowOff>72068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763267"/>
          <a:ext cx="889000" cy="8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138714</xdr:rowOff>
    </xdr:from>
    <xdr:to>
      <xdr:col>85</xdr:col>
      <xdr:colOff>177800</xdr:colOff>
      <xdr:row>57</xdr:row>
      <xdr:rowOff>68864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739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161591</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591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14740</xdr:rowOff>
    </xdr:from>
    <xdr:to>
      <xdr:col>81</xdr:col>
      <xdr:colOff>101600</xdr:colOff>
      <xdr:row>57</xdr:row>
      <xdr:rowOff>116340</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132867</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9562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147818</xdr:rowOff>
    </xdr:from>
    <xdr:to>
      <xdr:col>76</xdr:col>
      <xdr:colOff>165100</xdr:colOff>
      <xdr:row>57</xdr:row>
      <xdr:rowOff>77968</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74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94495</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524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21268</xdr:rowOff>
    </xdr:from>
    <xdr:to>
      <xdr:col>72</xdr:col>
      <xdr:colOff>38100</xdr:colOff>
      <xdr:row>57</xdr:row>
      <xdr:rowOff>122868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9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139395</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569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111267</xdr:rowOff>
    </xdr:from>
    <xdr:to>
      <xdr:col>67</xdr:col>
      <xdr:colOff>101600</xdr:colOff>
      <xdr:row>57</xdr:row>
      <xdr:rowOff>41417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7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57944</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48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131296</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04396"/>
          <a:ext cx="889000" cy="84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131296</xdr:rowOff>
    </xdr:from>
    <xdr:to>
      <xdr:col>76</xdr:col>
      <xdr:colOff>114300</xdr:colOff>
      <xdr:row>78</xdr:row>
      <xdr:rowOff>162987</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3703300" y="13504396"/>
          <a:ext cx="889000" cy="3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9422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162987</xdr:rowOff>
    </xdr:from>
    <xdr:to>
      <xdr:col>71</xdr:col>
      <xdr:colOff>177800</xdr:colOff>
      <xdr:row>79</xdr:row>
      <xdr:rowOff>24033</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536087"/>
          <a:ext cx="889000" cy="3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80496</xdr:rowOff>
    </xdr:from>
    <xdr:to>
      <xdr:col>76</xdr:col>
      <xdr:colOff>165100</xdr:colOff>
      <xdr:row>79</xdr:row>
      <xdr:rowOff>10646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53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27173</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322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112187</xdr:rowOff>
    </xdr:from>
    <xdr:to>
      <xdr:col>72</xdr:col>
      <xdr:colOff>38100</xdr:colOff>
      <xdr:row>79</xdr:row>
      <xdr:rowOff>42337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8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33464</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357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144683</xdr:rowOff>
    </xdr:from>
    <xdr:to>
      <xdr:col>67</xdr:col>
      <xdr:colOff>101600</xdr:colOff>
      <xdr:row>79</xdr:row>
      <xdr:rowOff>74833</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1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65960</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610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69320</xdr:rowOff>
    </xdr:from>
    <xdr:to>
      <xdr:col>85</xdr:col>
      <xdr:colOff>127000</xdr:colOff>
      <xdr:row>98</xdr:row>
      <xdr:rowOff>79054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871420"/>
          <a:ext cx="838200" cy="9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79054</xdr:rowOff>
    </xdr:from>
    <xdr:to>
      <xdr:col>81</xdr:col>
      <xdr:colOff>50800</xdr:colOff>
      <xdr:row>98</xdr:row>
      <xdr:rowOff>87534</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881154"/>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72503</xdr:rowOff>
    </xdr:from>
    <xdr:to>
      <xdr:col>76</xdr:col>
      <xdr:colOff>114300</xdr:colOff>
      <xdr:row>98</xdr:row>
      <xdr:rowOff>87534</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3703300" y="16874603"/>
          <a:ext cx="889000" cy="15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71783</xdr:rowOff>
    </xdr:from>
    <xdr:to>
      <xdr:col>71</xdr:col>
      <xdr:colOff>177800</xdr:colOff>
      <xdr:row>98</xdr:row>
      <xdr:rowOff>72503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873883"/>
          <a:ext cx="88900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18520</xdr:rowOff>
    </xdr:from>
    <xdr:to>
      <xdr:col>85</xdr:col>
      <xdr:colOff>177800</xdr:colOff>
      <xdr:row>98</xdr:row>
      <xdr:rowOff>120120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82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168397</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799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28254</xdr:rowOff>
    </xdr:from>
    <xdr:to>
      <xdr:col>81</xdr:col>
      <xdr:colOff>101600</xdr:colOff>
      <xdr:row>98</xdr:row>
      <xdr:rowOff>129854</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83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120981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92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36734</xdr:rowOff>
    </xdr:from>
    <xdr:to>
      <xdr:col>76</xdr:col>
      <xdr:colOff>165100</xdr:colOff>
      <xdr:row>98</xdr:row>
      <xdr:rowOff>138334</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838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129461</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931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21703</xdr:rowOff>
    </xdr:from>
    <xdr:to>
      <xdr:col>72</xdr:col>
      <xdr:colOff>38100</xdr:colOff>
      <xdr:row>98</xdr:row>
      <xdr:rowOff>123303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82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114430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916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20983</xdr:rowOff>
    </xdr:from>
    <xdr:to>
      <xdr:col>67</xdr:col>
      <xdr:colOff>101600</xdr:colOff>
      <xdr:row>98</xdr:row>
      <xdr:rowOff>122583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82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113710</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91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mn-lt"/>
              <a:ea typeface="+mn-ea"/>
              <a:cs typeface="+mn-cs"/>
            </a:rPr>
            <a:t>総務費・・・前年比で</a:t>
          </a:r>
          <a:r>
            <a:rPr kumimoji="1" lang="ja-JP" altLang="en-US" sz="1100">
              <a:solidFill>
                <a:schemeClr val="tx1"/>
              </a:solidFill>
              <a:effectLst/>
              <a:latin typeface="+mn-lt"/>
              <a:ea typeface="+mn-ea"/>
              <a:cs typeface="+mn-cs"/>
            </a:rPr>
            <a:t>９５，５２７</a:t>
          </a:r>
          <a:r>
            <a:rPr kumimoji="1" lang="ja-JP" altLang="ja-JP" sz="1100">
              <a:solidFill>
                <a:schemeClr val="tx1"/>
              </a:solidFill>
              <a:effectLst/>
              <a:latin typeface="+mn-lt"/>
              <a:ea typeface="+mn-ea"/>
              <a:cs typeface="+mn-cs"/>
            </a:rPr>
            <a:t>円増となっており、</a:t>
          </a:r>
          <a:r>
            <a:rPr kumimoji="1" lang="ja-JP" altLang="en-US" sz="1100">
              <a:solidFill>
                <a:schemeClr val="tx1"/>
              </a:solidFill>
              <a:effectLst/>
              <a:latin typeface="+mn-lt"/>
              <a:ea typeface="+mn-ea"/>
              <a:cs typeface="+mn-cs"/>
            </a:rPr>
            <a:t>職員住宅建築工事</a:t>
          </a:r>
          <a:r>
            <a:rPr kumimoji="1" lang="ja-JP" altLang="ja-JP" sz="1100">
              <a:solidFill>
                <a:schemeClr val="tx1"/>
              </a:solidFill>
              <a:effectLst/>
              <a:latin typeface="+mn-lt"/>
              <a:ea typeface="+mn-ea"/>
              <a:cs typeface="+mn-cs"/>
            </a:rPr>
            <a:t>の実施による大幅な増額となっている。</a:t>
          </a:r>
          <a:endParaRPr lang="ja-JP" altLang="ja-JP" sz="1400">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民生費</a:t>
          </a:r>
          <a:r>
            <a:rPr kumimoji="1" lang="ja-JP" altLang="ja-JP" sz="1100">
              <a:solidFill>
                <a:schemeClr val="tx1"/>
              </a:solidFill>
              <a:effectLst/>
              <a:latin typeface="+mn-lt"/>
              <a:ea typeface="+mn-ea"/>
              <a:cs typeface="+mn-cs"/>
            </a:rPr>
            <a:t>・・・前年比で</a:t>
          </a:r>
          <a:r>
            <a:rPr kumimoji="1" lang="ja-JP" altLang="en-US" sz="1100">
              <a:solidFill>
                <a:schemeClr val="tx1"/>
              </a:solidFill>
              <a:effectLst/>
              <a:latin typeface="+mn-lt"/>
              <a:ea typeface="+mn-ea"/>
              <a:cs typeface="+mn-cs"/>
            </a:rPr>
            <a:t>４１，４６３</a:t>
          </a:r>
          <a:r>
            <a:rPr kumimoji="1" lang="ja-JP" altLang="ja-JP" sz="1100">
              <a:solidFill>
                <a:schemeClr val="tx1"/>
              </a:solidFill>
              <a:effectLst/>
              <a:latin typeface="+mn-lt"/>
              <a:ea typeface="+mn-ea"/>
              <a:cs typeface="+mn-cs"/>
            </a:rPr>
            <a:t>円増となっており、</a:t>
          </a:r>
          <a:r>
            <a:rPr kumimoji="1" lang="ja-JP" altLang="en-US" sz="1100">
              <a:solidFill>
                <a:schemeClr val="tx1"/>
              </a:solidFill>
              <a:effectLst/>
              <a:latin typeface="+mn-lt"/>
              <a:ea typeface="+mn-ea"/>
              <a:cs typeface="+mn-cs"/>
            </a:rPr>
            <a:t>生きがい健康センター改修事業</a:t>
          </a:r>
          <a:r>
            <a:rPr kumimoji="1" lang="ja-JP" altLang="ja-JP" sz="1100">
              <a:solidFill>
                <a:schemeClr val="tx1"/>
              </a:solidFill>
              <a:effectLst/>
              <a:latin typeface="+mn-lt"/>
              <a:ea typeface="+mn-ea"/>
              <a:cs typeface="+mn-cs"/>
            </a:rPr>
            <a:t>の実施による大幅な増額となっている。</a:t>
          </a:r>
          <a:endParaRPr kumimoji="1" lang="en-US" altLang="ja-JP" sz="1100">
            <a:solidFill>
              <a:schemeClr val="tx1"/>
            </a:solidFill>
            <a:effectLst/>
            <a:latin typeface="+mn-lt"/>
            <a:ea typeface="+mn-ea"/>
            <a:cs typeface="+mn-cs"/>
          </a:endParaRPr>
        </a:p>
        <a:p>
          <a:pPr eaLnBrk="1" fontAlgn="auto" latinLnBrk="0" hangingPunct="1"/>
          <a:r>
            <a:rPr kumimoji="1" lang="ja-JP" altLang="ja-JP" sz="1100">
              <a:solidFill>
                <a:schemeClr val="tx1"/>
              </a:solidFill>
              <a:effectLst/>
              <a:latin typeface="+mn-lt"/>
              <a:ea typeface="+mn-ea"/>
              <a:cs typeface="+mn-cs"/>
            </a:rPr>
            <a:t>衛生費・・・前年比で</a:t>
          </a:r>
          <a:r>
            <a:rPr kumimoji="1" lang="ja-JP" altLang="en-US" sz="1100">
              <a:solidFill>
                <a:schemeClr val="tx1"/>
              </a:solidFill>
              <a:effectLst/>
              <a:latin typeface="+mn-lt"/>
              <a:ea typeface="+mn-ea"/>
              <a:cs typeface="+mn-cs"/>
            </a:rPr>
            <a:t>８２，１１７</a:t>
          </a:r>
          <a:r>
            <a:rPr kumimoji="1" lang="ja-JP" altLang="ja-JP" sz="1100">
              <a:solidFill>
                <a:schemeClr val="tx1"/>
              </a:solidFill>
              <a:effectLst/>
              <a:latin typeface="+mn-lt"/>
              <a:ea typeface="+mn-ea"/>
              <a:cs typeface="+mn-cs"/>
            </a:rPr>
            <a:t>円増となっており、</a:t>
          </a:r>
          <a:r>
            <a:rPr kumimoji="1" lang="ja-JP" altLang="en-US" sz="1100">
              <a:solidFill>
                <a:schemeClr val="tx1"/>
              </a:solidFill>
              <a:effectLst/>
              <a:latin typeface="+mn-lt"/>
              <a:ea typeface="+mn-ea"/>
              <a:cs typeface="+mn-cs"/>
            </a:rPr>
            <a:t>清掃センター施設整備補修工事</a:t>
          </a:r>
          <a:r>
            <a:rPr kumimoji="1" lang="ja-JP" altLang="ja-JP" sz="1100">
              <a:solidFill>
                <a:schemeClr val="tx1"/>
              </a:solidFill>
              <a:effectLst/>
              <a:latin typeface="+mn-lt"/>
              <a:ea typeface="+mn-ea"/>
              <a:cs typeface="+mn-cs"/>
            </a:rPr>
            <a:t>の実施による大幅な増額となっている。</a:t>
          </a:r>
          <a:endParaRPr lang="ja-JP" altLang="ja-JP">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商工費・・・前年比で</a:t>
          </a:r>
          <a:r>
            <a:rPr kumimoji="1" lang="ja-JP" altLang="en-US" sz="1100">
              <a:solidFill>
                <a:schemeClr val="tx1"/>
              </a:solidFill>
              <a:effectLst/>
              <a:latin typeface="+mn-lt"/>
              <a:ea typeface="+mn-ea"/>
              <a:cs typeface="+mn-cs"/>
            </a:rPr>
            <a:t>９，５３５</a:t>
          </a:r>
          <a:r>
            <a:rPr kumimoji="1" lang="ja-JP" altLang="ja-JP" sz="1100">
              <a:solidFill>
                <a:schemeClr val="tx1"/>
              </a:solidFill>
              <a:effectLst/>
              <a:latin typeface="+mn-lt"/>
              <a:ea typeface="+mn-ea"/>
              <a:cs typeface="+mn-cs"/>
            </a:rPr>
            <a:t>円増となっており、神津島村サステナブルアイランド創造事業の実施により増額となっている。</a:t>
          </a:r>
          <a:endParaRPr lang="ja-JP" altLang="ja-JP" sz="1400">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土木費・・・前年比で</a:t>
          </a:r>
          <a:r>
            <a:rPr kumimoji="1" lang="ja-JP" altLang="en-US" sz="1100">
              <a:solidFill>
                <a:schemeClr val="tx1"/>
              </a:solidFill>
              <a:effectLst/>
              <a:latin typeface="+mn-lt"/>
              <a:ea typeface="+mn-ea"/>
              <a:cs typeface="+mn-cs"/>
            </a:rPr>
            <a:t>７８，５４５</a:t>
          </a:r>
          <a:r>
            <a:rPr kumimoji="1" lang="ja-JP" altLang="ja-JP" sz="1100">
              <a:solidFill>
                <a:schemeClr val="tx1"/>
              </a:solidFill>
              <a:effectLst/>
              <a:latin typeface="+mn-lt"/>
              <a:ea typeface="+mn-ea"/>
              <a:cs typeface="+mn-cs"/>
            </a:rPr>
            <a:t>円</a:t>
          </a:r>
          <a:r>
            <a:rPr kumimoji="1" lang="ja-JP" altLang="en-US" sz="1100">
              <a:solidFill>
                <a:schemeClr val="tx1"/>
              </a:solidFill>
              <a:effectLst/>
              <a:latin typeface="+mn-lt"/>
              <a:ea typeface="+mn-ea"/>
              <a:cs typeface="+mn-cs"/>
            </a:rPr>
            <a:t>増</a:t>
          </a:r>
          <a:r>
            <a:rPr kumimoji="1" lang="ja-JP" altLang="ja-JP" sz="1100">
              <a:solidFill>
                <a:schemeClr val="tx1"/>
              </a:solidFill>
              <a:effectLst/>
              <a:latin typeface="+mn-lt"/>
              <a:ea typeface="+mn-ea"/>
              <a:cs typeface="+mn-cs"/>
            </a:rPr>
            <a:t>となっており、</a:t>
          </a:r>
          <a:r>
            <a:rPr kumimoji="1" lang="ja-JP" altLang="en-US" sz="1100">
              <a:solidFill>
                <a:schemeClr val="tx1"/>
              </a:solidFill>
              <a:effectLst/>
              <a:latin typeface="+mn-lt"/>
              <a:ea typeface="+mn-ea"/>
              <a:cs typeface="+mn-cs"/>
            </a:rPr>
            <a:t>神津島村道路法面改修工事（村道１４号線）や村道１４号線道路改修工事等</a:t>
          </a:r>
          <a:r>
            <a:rPr kumimoji="1" lang="ja-JP" altLang="ja-JP" sz="1100">
              <a:solidFill>
                <a:schemeClr val="tx1"/>
              </a:solidFill>
              <a:effectLst/>
              <a:latin typeface="+mn-lt"/>
              <a:ea typeface="+mn-ea"/>
              <a:cs typeface="+mn-cs"/>
            </a:rPr>
            <a:t>の実施により増額となっている。</a:t>
          </a:r>
          <a:endParaRPr lang="ja-JP" altLang="ja-JP">
            <a:solidFill>
              <a:schemeClr val="tx1"/>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教育費・・・前年比で</a:t>
          </a:r>
          <a:r>
            <a:rPr kumimoji="1" lang="ja-JP" altLang="en-US" sz="1100">
              <a:solidFill>
                <a:schemeClr val="tx1"/>
              </a:solidFill>
              <a:effectLst/>
              <a:latin typeface="+mn-lt"/>
              <a:ea typeface="+mn-ea"/>
              <a:cs typeface="+mn-cs"/>
            </a:rPr>
            <a:t>２４，９２２</a:t>
          </a:r>
          <a:r>
            <a:rPr kumimoji="1" lang="ja-JP" altLang="ja-JP" sz="1100">
              <a:solidFill>
                <a:schemeClr val="tx1"/>
              </a:solidFill>
              <a:effectLst/>
              <a:latin typeface="+mn-lt"/>
              <a:ea typeface="+mn-ea"/>
              <a:cs typeface="+mn-cs"/>
            </a:rPr>
            <a:t>円</a:t>
          </a:r>
          <a:r>
            <a:rPr kumimoji="1" lang="ja-JP" altLang="en-US" sz="1100">
              <a:solidFill>
                <a:schemeClr val="tx1"/>
              </a:solidFill>
              <a:effectLst/>
              <a:latin typeface="+mn-lt"/>
              <a:ea typeface="+mn-ea"/>
              <a:cs typeface="+mn-cs"/>
            </a:rPr>
            <a:t>増</a:t>
          </a:r>
          <a:r>
            <a:rPr kumimoji="1" lang="ja-JP" altLang="ja-JP" sz="1100">
              <a:solidFill>
                <a:schemeClr val="tx1"/>
              </a:solidFill>
              <a:effectLst/>
              <a:latin typeface="+mn-lt"/>
              <a:ea typeface="+mn-ea"/>
              <a:cs typeface="+mn-cs"/>
            </a:rPr>
            <a:t>となっており、</a:t>
          </a:r>
          <a:r>
            <a:rPr kumimoji="1" lang="ja-JP" altLang="en-US" sz="1100">
              <a:solidFill>
                <a:schemeClr val="tx1"/>
              </a:solidFill>
              <a:effectLst/>
              <a:latin typeface="+mn-lt"/>
              <a:ea typeface="+mn-ea"/>
              <a:cs typeface="+mn-cs"/>
            </a:rPr>
            <a:t>中学校非構造部材耐震改修工事や中学校空調機改修工事</a:t>
          </a:r>
          <a:r>
            <a:rPr kumimoji="1" lang="ja-JP" altLang="ja-JP" sz="1100">
              <a:solidFill>
                <a:schemeClr val="dk1"/>
              </a:solidFill>
              <a:effectLst/>
              <a:latin typeface="+mn-lt"/>
              <a:ea typeface="+mn-ea"/>
              <a:cs typeface="+mn-cs"/>
            </a:rPr>
            <a:t>の実施により増額となっている。</a:t>
          </a:r>
          <a:endParaRPr lang="ja-JP" altLang="ja-JP">
            <a:effectLst/>
          </a:endParaRPr>
        </a:p>
        <a:p>
          <a:endParaRPr lang="ja-JP" altLang="ja-JP" sz="1400">
            <a:solidFill>
              <a:srgbClr val="FF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財政調整基金残高は、前年比で</a:t>
          </a:r>
          <a:r>
            <a:rPr kumimoji="1" lang="en-US" altLang="ja-JP" sz="1100">
              <a:solidFill>
                <a:schemeClr val="tx1"/>
              </a:solidFill>
              <a:effectLst/>
              <a:latin typeface="+mn-lt"/>
              <a:ea typeface="+mn-ea"/>
              <a:cs typeface="+mn-cs"/>
            </a:rPr>
            <a:t>124,250</a:t>
          </a:r>
          <a:r>
            <a:rPr kumimoji="1" lang="ja-JP" altLang="ja-JP" sz="1100">
              <a:solidFill>
                <a:schemeClr val="tx1"/>
              </a:solidFill>
              <a:effectLst/>
              <a:latin typeface="+mn-lt"/>
              <a:ea typeface="+mn-ea"/>
              <a:cs typeface="+mn-cs"/>
            </a:rPr>
            <a:t>千円増の</a:t>
          </a:r>
          <a:r>
            <a:rPr kumimoji="1" lang="en-US" altLang="ja-JP" sz="1100">
              <a:solidFill>
                <a:schemeClr val="tx1"/>
              </a:solidFill>
              <a:effectLst/>
              <a:latin typeface="+mn-lt"/>
              <a:ea typeface="+mn-ea"/>
              <a:cs typeface="+mn-cs"/>
            </a:rPr>
            <a:t>1,249,100</a:t>
          </a:r>
          <a:r>
            <a:rPr kumimoji="1" lang="ja-JP" altLang="ja-JP" sz="1100">
              <a:solidFill>
                <a:schemeClr val="tx1"/>
              </a:solidFill>
              <a:effectLst/>
              <a:latin typeface="+mn-lt"/>
              <a:ea typeface="+mn-ea"/>
              <a:cs typeface="+mn-cs"/>
            </a:rPr>
            <a:t>千円となっているが、</a:t>
          </a:r>
          <a:r>
            <a:rPr kumimoji="1" lang="ja-JP" altLang="en-US" sz="1100">
              <a:solidFill>
                <a:schemeClr val="tx1"/>
              </a:solidFill>
              <a:effectLst/>
              <a:latin typeface="+mn-lt"/>
              <a:ea typeface="+mn-ea"/>
              <a:cs typeface="+mn-cs"/>
            </a:rPr>
            <a:t>職員住宅建築</a:t>
          </a:r>
          <a:r>
            <a:rPr kumimoji="1" lang="ja-JP" altLang="ja-JP" sz="1100">
              <a:solidFill>
                <a:schemeClr val="tx1"/>
              </a:solidFill>
              <a:effectLst/>
              <a:latin typeface="+mn-lt"/>
              <a:ea typeface="+mn-ea"/>
              <a:cs typeface="+mn-cs"/>
            </a:rPr>
            <a:t>工事等の大型事業の実施により、今後大幅な取り崩しが見込まれるため、安易な取り崩しを抑制していく必要がある。</a:t>
          </a:r>
          <a:endParaRPr lang="ja-JP" altLang="ja-JP" sz="1400">
            <a:solidFill>
              <a:schemeClr val="tx1"/>
            </a:solidFill>
            <a:effectLst/>
          </a:endParaRPr>
        </a:p>
        <a:p>
          <a:r>
            <a:rPr kumimoji="1" lang="ja-JP" altLang="en-US"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実質収支額では、前年比</a:t>
          </a:r>
          <a:r>
            <a:rPr kumimoji="1" lang="en-US" altLang="ja-JP" sz="1100">
              <a:solidFill>
                <a:schemeClr val="tx1"/>
              </a:solidFill>
              <a:effectLst/>
              <a:latin typeface="+mn-lt"/>
              <a:ea typeface="+mn-ea"/>
              <a:cs typeface="+mn-cs"/>
            </a:rPr>
            <a:t>1,537</a:t>
          </a:r>
          <a:r>
            <a:rPr kumimoji="1" lang="ja-JP" altLang="ja-JP" sz="1100">
              <a:solidFill>
                <a:schemeClr val="tx1"/>
              </a:solidFill>
              <a:effectLst/>
              <a:latin typeface="+mn-lt"/>
              <a:ea typeface="+mn-ea"/>
              <a:cs typeface="+mn-cs"/>
            </a:rPr>
            <a:t>千円</a:t>
          </a:r>
          <a:r>
            <a:rPr kumimoji="1" lang="ja-JP" altLang="en-US" sz="1100">
              <a:solidFill>
                <a:schemeClr val="tx1"/>
              </a:solidFill>
              <a:effectLst/>
              <a:latin typeface="+mn-lt"/>
              <a:ea typeface="+mn-ea"/>
              <a:cs typeface="+mn-cs"/>
            </a:rPr>
            <a:t>減</a:t>
          </a:r>
          <a:r>
            <a:rPr kumimoji="1" lang="ja-JP" altLang="ja-JP" sz="1100">
              <a:solidFill>
                <a:schemeClr val="tx1"/>
              </a:solidFill>
              <a:effectLst/>
              <a:latin typeface="+mn-lt"/>
              <a:ea typeface="+mn-ea"/>
              <a:cs typeface="+mn-cs"/>
            </a:rPr>
            <a:t>の</a:t>
          </a:r>
          <a:r>
            <a:rPr kumimoji="1" lang="en-US" altLang="ja-JP" sz="1100">
              <a:solidFill>
                <a:schemeClr val="tx1"/>
              </a:solidFill>
              <a:effectLst/>
              <a:latin typeface="+mn-lt"/>
              <a:ea typeface="+mn-ea"/>
              <a:cs typeface="+mn-cs"/>
            </a:rPr>
            <a:t>106,870</a:t>
          </a:r>
          <a:r>
            <a:rPr kumimoji="1" lang="ja-JP" altLang="ja-JP" sz="1100">
              <a:solidFill>
                <a:schemeClr val="tx1"/>
              </a:solidFill>
              <a:effectLst/>
              <a:latin typeface="+mn-lt"/>
              <a:ea typeface="+mn-ea"/>
              <a:cs typeface="+mn-cs"/>
            </a:rPr>
            <a:t>千円となり</a:t>
          </a:r>
          <a:r>
            <a:rPr lang="ja-JP" altLang="ja-JP" sz="1100" b="0" i="0" baseline="0">
              <a:solidFill>
                <a:schemeClr val="tx1"/>
              </a:solidFill>
              <a:effectLst/>
              <a:latin typeface="+mn-lt"/>
              <a:ea typeface="+mn-ea"/>
              <a:cs typeface="+mn-cs"/>
            </a:rPr>
            <a:t>標準財政規模に占める割合</a:t>
          </a:r>
          <a:r>
            <a:rPr kumimoji="1" lang="en-US" altLang="ja-JP" sz="1100">
              <a:solidFill>
                <a:schemeClr val="tx1"/>
              </a:solidFill>
              <a:effectLst/>
              <a:latin typeface="+mn-lt"/>
              <a:ea typeface="+mn-ea"/>
              <a:cs typeface="+mn-cs"/>
            </a:rPr>
            <a:t>0.33</a:t>
          </a:r>
          <a:r>
            <a:rPr kumimoji="1" lang="ja-JP" altLang="en-US" sz="1100">
              <a:solidFill>
                <a:schemeClr val="tx1"/>
              </a:solidFill>
              <a:effectLst/>
              <a:latin typeface="+mn-lt"/>
              <a:ea typeface="+mn-ea"/>
              <a:cs typeface="+mn-cs"/>
            </a:rPr>
            <a:t>ポイント減少</a:t>
          </a:r>
          <a:r>
            <a:rPr kumimoji="1" lang="ja-JP" altLang="ja-JP" sz="1100">
              <a:solidFill>
                <a:schemeClr val="tx1"/>
              </a:solidFill>
              <a:effectLst/>
              <a:latin typeface="+mn-lt"/>
              <a:ea typeface="+mn-ea"/>
              <a:cs typeface="+mn-cs"/>
            </a:rPr>
            <a:t>したが、実質単年度収支では</a:t>
          </a:r>
          <a:r>
            <a:rPr kumimoji="1" lang="en-US" altLang="ja-JP" sz="1100">
              <a:solidFill>
                <a:schemeClr val="tx1"/>
              </a:solidFill>
              <a:effectLst/>
              <a:latin typeface="+mn-lt"/>
              <a:ea typeface="+mn-ea"/>
              <a:cs typeface="+mn-cs"/>
            </a:rPr>
            <a:t>50,720</a:t>
          </a:r>
          <a:r>
            <a:rPr kumimoji="1" lang="ja-JP" altLang="ja-JP" sz="1100">
              <a:solidFill>
                <a:schemeClr val="tx1"/>
              </a:solidFill>
              <a:effectLst/>
              <a:latin typeface="+mn-lt"/>
              <a:ea typeface="+mn-ea"/>
              <a:cs typeface="+mn-cs"/>
            </a:rPr>
            <a:t>千円</a:t>
          </a:r>
          <a:r>
            <a:rPr kumimoji="1" lang="ja-JP" altLang="en-US" sz="1100">
              <a:solidFill>
                <a:schemeClr val="tx1"/>
              </a:solidFill>
              <a:effectLst/>
              <a:latin typeface="+mn-lt"/>
              <a:ea typeface="+mn-ea"/>
              <a:cs typeface="+mn-cs"/>
            </a:rPr>
            <a:t>増</a:t>
          </a:r>
          <a:r>
            <a:rPr kumimoji="1" lang="ja-JP" altLang="ja-JP" sz="1100">
              <a:solidFill>
                <a:schemeClr val="tx1"/>
              </a:solidFill>
              <a:effectLst/>
              <a:latin typeface="+mn-lt"/>
              <a:ea typeface="+mn-ea"/>
              <a:cs typeface="+mn-cs"/>
            </a:rPr>
            <a:t>となったことで</a:t>
          </a:r>
          <a:r>
            <a:rPr lang="ja-JP" altLang="ja-JP" sz="1100" b="0" i="0" baseline="0">
              <a:solidFill>
                <a:schemeClr val="tx1"/>
              </a:solidFill>
              <a:effectLst/>
              <a:latin typeface="+mn-lt"/>
              <a:ea typeface="+mn-ea"/>
              <a:cs typeface="+mn-cs"/>
            </a:rPr>
            <a:t>標準財政規模に占める割合では</a:t>
          </a:r>
          <a:r>
            <a:rPr lang="en-US" altLang="ja-JP" sz="1100" b="0" i="0" baseline="0">
              <a:solidFill>
                <a:schemeClr val="tx1"/>
              </a:solidFill>
              <a:effectLst/>
              <a:latin typeface="+mn-lt"/>
              <a:ea typeface="+mn-ea"/>
              <a:cs typeface="+mn-cs"/>
            </a:rPr>
            <a:t>3.7</a:t>
          </a:r>
          <a:r>
            <a:rPr lang="ja-JP" altLang="en-US" sz="1100" b="0" i="0" baseline="0">
              <a:solidFill>
                <a:schemeClr val="tx1"/>
              </a:solidFill>
              <a:effectLst/>
              <a:latin typeface="+mn-lt"/>
              <a:ea typeface="+mn-ea"/>
              <a:cs typeface="+mn-cs"/>
            </a:rPr>
            <a:t>ポイント増</a:t>
          </a:r>
          <a:r>
            <a:rPr lang="ja-JP" altLang="ja-JP" sz="1100" b="0" i="0" baseline="0">
              <a:solidFill>
                <a:schemeClr val="tx1"/>
              </a:solidFill>
              <a:effectLst/>
              <a:latin typeface="+mn-lt"/>
              <a:ea typeface="+mn-ea"/>
              <a:cs typeface="+mn-cs"/>
            </a:rPr>
            <a:t>となっている。</a:t>
          </a:r>
          <a:endParaRPr lang="ja-JP" altLang="ja-JP" sz="14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東京都神津島村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　</a:t>
          </a:r>
          <a:r>
            <a:rPr lang="ja-JP" altLang="ja-JP" sz="1100">
              <a:solidFill>
                <a:schemeClr val="dk1"/>
              </a:solidFill>
              <a:effectLst/>
              <a:latin typeface="+mn-lt"/>
              <a:ea typeface="+mn-ea"/>
              <a:cs typeface="+mn-cs"/>
            </a:rPr>
            <a:t>簡易水道事業会計では△</a:t>
          </a:r>
          <a:r>
            <a:rPr lang="en-US" altLang="ja-JP" sz="1100">
              <a:solidFill>
                <a:schemeClr val="dk1"/>
              </a:solidFill>
              <a:effectLst/>
              <a:latin typeface="+mn-lt"/>
              <a:ea typeface="+mn-ea"/>
              <a:cs typeface="+mn-cs"/>
            </a:rPr>
            <a:t>10.35</a:t>
          </a:r>
          <a:r>
            <a:rPr lang="ja-JP" altLang="ja-JP" sz="1100">
              <a:solidFill>
                <a:schemeClr val="dk1"/>
              </a:solidFill>
              <a:effectLst/>
              <a:latin typeface="+mn-lt"/>
              <a:ea typeface="+mn-ea"/>
              <a:cs typeface="+mn-cs"/>
            </a:rPr>
            <a:t>％の赤字が計上されてい</a:t>
          </a:r>
          <a:r>
            <a:rPr lang="ja-JP" altLang="en-US" sz="1100">
              <a:solidFill>
                <a:schemeClr val="dk1"/>
              </a:solidFill>
              <a:effectLst/>
              <a:latin typeface="+mn-lt"/>
              <a:ea typeface="+mn-ea"/>
              <a:cs typeface="+mn-cs"/>
            </a:rPr>
            <a:t>る</a:t>
          </a:r>
          <a:r>
            <a:rPr lang="ja-JP" altLang="ja-JP" sz="1100">
              <a:solidFill>
                <a:schemeClr val="dk1"/>
              </a:solidFill>
              <a:effectLst/>
              <a:latin typeface="+mn-lt"/>
              <a:ea typeface="+mn-ea"/>
              <a:cs typeface="+mn-cs"/>
            </a:rPr>
            <a:t>。これは令和</a:t>
          </a:r>
          <a:r>
            <a:rPr lang="en-US" altLang="ja-JP" sz="1100">
              <a:solidFill>
                <a:schemeClr val="dk1"/>
              </a:solidFill>
              <a:effectLst/>
              <a:latin typeface="+mn-lt"/>
              <a:ea typeface="+mn-ea"/>
              <a:cs typeface="+mn-cs"/>
            </a:rPr>
            <a:t>6</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月より地方公営企業法を適用し、公営企業会計となったことで出納整理期間が無くなり、会計処理が発生主義となり</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月</a:t>
          </a:r>
          <a:r>
            <a:rPr lang="en-US" altLang="ja-JP" sz="1100">
              <a:solidFill>
                <a:schemeClr val="dk1"/>
              </a:solidFill>
              <a:effectLst/>
              <a:latin typeface="+mn-lt"/>
              <a:ea typeface="+mn-ea"/>
              <a:cs typeface="+mn-cs"/>
            </a:rPr>
            <a:t>31</a:t>
          </a:r>
          <a:r>
            <a:rPr lang="ja-JP" altLang="ja-JP" sz="1100">
              <a:solidFill>
                <a:schemeClr val="dk1"/>
              </a:solidFill>
              <a:effectLst/>
              <a:latin typeface="+mn-lt"/>
              <a:ea typeface="+mn-ea"/>
              <a:cs typeface="+mn-cs"/>
            </a:rPr>
            <a:t>日の決算日までの財務状況に基づいて処理されたことによるもので、総収益から総費用を差し引いた額はマイナス（赤字）となっているが、当年度の純利益については黒字となっている。</a:t>
          </a:r>
        </a:p>
        <a:p>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6</a:t>
          </a:r>
          <a:r>
            <a:rPr lang="ja-JP" altLang="ja-JP" sz="1100">
              <a:solidFill>
                <a:schemeClr val="dk1"/>
              </a:solidFill>
              <a:effectLst/>
              <a:latin typeface="+mn-lt"/>
              <a:ea typeface="+mn-ea"/>
              <a:cs typeface="+mn-cs"/>
            </a:rPr>
            <a:t>年度より簡易水道事業会計・農業集落排水事業会計ともに、企業会計方式に移行したことで経営状態や財政状況を明確に把握することができ、現在策定中である経営戦略に基づき、利用料金の改定等含め、更なる経営健全化に取り組むことと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3920204</v>
      </c>
      <c r="BO4" s="436"/>
      <c r="BP4" s="436"/>
      <c r="BQ4" s="436"/>
      <c r="BR4" s="436"/>
      <c r="BS4" s="436"/>
      <c r="BT4" s="436"/>
      <c r="BU4" s="437"/>
      <c r="BV4" s="435">
        <v>3405696</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8.1</v>
      </c>
      <c r="CU4" s="576"/>
      <c r="CV4" s="576"/>
      <c r="CW4" s="576"/>
      <c r="CX4" s="576"/>
      <c r="CY4" s="576"/>
      <c r="CZ4" s="576"/>
      <c r="DA4" s="577"/>
      <c r="DB4" s="575">
        <v>8.4</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3813334</v>
      </c>
      <c r="BO5" s="407"/>
      <c r="BP5" s="407"/>
      <c r="BQ5" s="407"/>
      <c r="BR5" s="407"/>
      <c r="BS5" s="407"/>
      <c r="BT5" s="407"/>
      <c r="BU5" s="408"/>
      <c r="BV5" s="406">
        <v>3297289</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77.5</v>
      </c>
      <c r="CU5" s="404"/>
      <c r="CV5" s="404"/>
      <c r="CW5" s="404"/>
      <c r="CX5" s="404"/>
      <c r="CY5" s="404"/>
      <c r="CZ5" s="404"/>
      <c r="DA5" s="405"/>
      <c r="DB5" s="403">
        <v>75.8</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106870</v>
      </c>
      <c r="BO6" s="407"/>
      <c r="BP6" s="407"/>
      <c r="BQ6" s="407"/>
      <c r="BR6" s="407"/>
      <c r="BS6" s="407"/>
      <c r="BT6" s="407"/>
      <c r="BU6" s="408"/>
      <c r="BV6" s="406">
        <v>108407</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77.5</v>
      </c>
      <c r="CU6" s="550"/>
      <c r="CV6" s="550"/>
      <c r="CW6" s="550"/>
      <c r="CX6" s="550"/>
      <c r="CY6" s="550"/>
      <c r="CZ6" s="550"/>
      <c r="DA6" s="551"/>
      <c r="DB6" s="549">
        <v>75.8</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0</v>
      </c>
      <c r="BO7" s="407"/>
      <c r="BP7" s="407"/>
      <c r="BQ7" s="407"/>
      <c r="BR7" s="407"/>
      <c r="BS7" s="407"/>
      <c r="BT7" s="407"/>
      <c r="BU7" s="408"/>
      <c r="BV7" s="406">
        <v>0</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1319014</v>
      </c>
      <c r="CU7" s="407"/>
      <c r="CV7" s="407"/>
      <c r="CW7" s="407"/>
      <c r="CX7" s="407"/>
      <c r="CY7" s="407"/>
      <c r="CZ7" s="407"/>
      <c r="DA7" s="408"/>
      <c r="DB7" s="406">
        <v>1286008</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106870</v>
      </c>
      <c r="BO8" s="407"/>
      <c r="BP8" s="407"/>
      <c r="BQ8" s="407"/>
      <c r="BR8" s="407"/>
      <c r="BS8" s="407"/>
      <c r="BT8" s="407"/>
      <c r="BU8" s="408"/>
      <c r="BV8" s="406">
        <v>108407</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0.19</v>
      </c>
      <c r="CU8" s="510"/>
      <c r="CV8" s="510"/>
      <c r="CW8" s="510"/>
      <c r="CX8" s="510"/>
      <c r="CY8" s="510"/>
      <c r="CZ8" s="510"/>
      <c r="DA8" s="511"/>
      <c r="DB8" s="509">
        <v>0.19</v>
      </c>
      <c r="DC8" s="510"/>
      <c r="DD8" s="510"/>
      <c r="DE8" s="510"/>
      <c r="DF8" s="510"/>
      <c r="DG8" s="510"/>
      <c r="DH8" s="510"/>
      <c r="DI8" s="511"/>
    </row>
    <row r="9" spans="1:119" ht="18.75" customHeight="1" thickBot="1" x14ac:dyDescent="0.25">
      <c r="A9" s="163"/>
      <c r="B9" s="538" t="s">
        <v>106</v>
      </c>
      <c r="C9" s="539"/>
      <c r="D9" s="539"/>
      <c r="E9" s="539"/>
      <c r="F9" s="539"/>
      <c r="G9" s="539"/>
      <c r="H9" s="539"/>
      <c r="I9" s="539"/>
      <c r="J9" s="539"/>
      <c r="K9" s="457"/>
      <c r="L9" s="540" t="s">
        <v>107</v>
      </c>
      <c r="M9" s="541"/>
      <c r="N9" s="541"/>
      <c r="O9" s="541"/>
      <c r="P9" s="541"/>
      <c r="Q9" s="542"/>
      <c r="R9" s="543">
        <v>1855</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-1537</v>
      </c>
      <c r="BO9" s="407"/>
      <c r="BP9" s="407"/>
      <c r="BQ9" s="407"/>
      <c r="BR9" s="407"/>
      <c r="BS9" s="407"/>
      <c r="BT9" s="407"/>
      <c r="BU9" s="408"/>
      <c r="BV9" s="406">
        <v>13743</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7.8</v>
      </c>
      <c r="CU9" s="404"/>
      <c r="CV9" s="404"/>
      <c r="CW9" s="404"/>
      <c r="CX9" s="404"/>
      <c r="CY9" s="404"/>
      <c r="CZ9" s="404"/>
      <c r="DA9" s="405"/>
      <c r="DB9" s="403">
        <v>8.1999999999999993</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112</v>
      </c>
      <c r="M10" s="363"/>
      <c r="N10" s="363"/>
      <c r="O10" s="363"/>
      <c r="P10" s="363"/>
      <c r="Q10" s="364"/>
      <c r="R10" s="359">
        <v>1891</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90</v>
      </c>
      <c r="AV10" s="465"/>
      <c r="AW10" s="465"/>
      <c r="AX10" s="465"/>
      <c r="AY10" s="420" t="s">
        <v>114</v>
      </c>
      <c r="AZ10" s="421"/>
      <c r="BA10" s="421"/>
      <c r="BB10" s="421"/>
      <c r="BC10" s="421"/>
      <c r="BD10" s="421"/>
      <c r="BE10" s="421"/>
      <c r="BF10" s="421"/>
      <c r="BG10" s="421"/>
      <c r="BH10" s="421"/>
      <c r="BI10" s="421"/>
      <c r="BJ10" s="421"/>
      <c r="BK10" s="421"/>
      <c r="BL10" s="421"/>
      <c r="BM10" s="422"/>
      <c r="BN10" s="406">
        <v>124250</v>
      </c>
      <c r="BO10" s="407"/>
      <c r="BP10" s="407"/>
      <c r="BQ10" s="407"/>
      <c r="BR10" s="407"/>
      <c r="BS10" s="407"/>
      <c r="BT10" s="407"/>
      <c r="BU10" s="408"/>
      <c r="BV10" s="406">
        <v>58250</v>
      </c>
      <c r="BW10" s="407"/>
      <c r="BX10" s="407"/>
      <c r="BY10" s="407"/>
      <c r="BZ10" s="407"/>
      <c r="CA10" s="407"/>
      <c r="CB10" s="407"/>
      <c r="CC10" s="408"/>
      <c r="CD10" s="166" t="s">
        <v>115</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538"/>
      <c r="C11" s="539"/>
      <c r="D11" s="539"/>
      <c r="E11" s="539"/>
      <c r="F11" s="539"/>
      <c r="G11" s="539"/>
      <c r="H11" s="539"/>
      <c r="I11" s="539"/>
      <c r="J11" s="539"/>
      <c r="K11" s="457"/>
      <c r="L11" s="367" t="s">
        <v>116</v>
      </c>
      <c r="M11" s="368"/>
      <c r="N11" s="368"/>
      <c r="O11" s="368"/>
      <c r="P11" s="368"/>
      <c r="Q11" s="369"/>
      <c r="R11" s="535" t="s">
        <v>117</v>
      </c>
      <c r="S11" s="536"/>
      <c r="T11" s="536"/>
      <c r="U11" s="536"/>
      <c r="V11" s="537"/>
      <c r="W11" s="547"/>
      <c r="X11" s="357"/>
      <c r="Y11" s="357"/>
      <c r="Z11" s="357"/>
      <c r="AA11" s="357"/>
      <c r="AB11" s="357"/>
      <c r="AC11" s="357"/>
      <c r="AD11" s="357"/>
      <c r="AE11" s="357"/>
      <c r="AF11" s="357"/>
      <c r="AG11" s="357"/>
      <c r="AH11" s="357"/>
      <c r="AI11" s="357"/>
      <c r="AJ11" s="357"/>
      <c r="AK11" s="357"/>
      <c r="AL11" s="548"/>
      <c r="AM11" s="463" t="s">
        <v>118</v>
      </c>
      <c r="AN11" s="363"/>
      <c r="AO11" s="363"/>
      <c r="AP11" s="363"/>
      <c r="AQ11" s="363"/>
      <c r="AR11" s="363"/>
      <c r="AS11" s="363"/>
      <c r="AT11" s="364"/>
      <c r="AU11" s="464" t="s">
        <v>90</v>
      </c>
      <c r="AV11" s="465"/>
      <c r="AW11" s="465"/>
      <c r="AX11" s="465"/>
      <c r="AY11" s="420" t="s">
        <v>119</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120</v>
      </c>
      <c r="CE11" s="366"/>
      <c r="CF11" s="366"/>
      <c r="CG11" s="366"/>
      <c r="CH11" s="366"/>
      <c r="CI11" s="366"/>
      <c r="CJ11" s="366"/>
      <c r="CK11" s="366"/>
      <c r="CL11" s="366"/>
      <c r="CM11" s="366"/>
      <c r="CN11" s="366"/>
      <c r="CO11" s="366"/>
      <c r="CP11" s="366"/>
      <c r="CQ11" s="366"/>
      <c r="CR11" s="366"/>
      <c r="CS11" s="447"/>
      <c r="CT11" s="509" t="s">
        <v>121</v>
      </c>
      <c r="CU11" s="510"/>
      <c r="CV11" s="510"/>
      <c r="CW11" s="510"/>
      <c r="CX11" s="510"/>
      <c r="CY11" s="510"/>
      <c r="CZ11" s="510"/>
      <c r="DA11" s="511"/>
      <c r="DB11" s="509" t="s">
        <v>121</v>
      </c>
      <c r="DC11" s="510"/>
      <c r="DD11" s="510"/>
      <c r="DE11" s="510"/>
      <c r="DF11" s="510"/>
      <c r="DG11" s="510"/>
      <c r="DH11" s="510"/>
      <c r="DI11" s="511"/>
    </row>
    <row r="12" spans="1:119" ht="18.75" customHeight="1" x14ac:dyDescent="0.2">
      <c r="A12" s="163"/>
      <c r="B12" s="512" t="s">
        <v>122</v>
      </c>
      <c r="C12" s="513"/>
      <c r="D12" s="513"/>
      <c r="E12" s="513"/>
      <c r="F12" s="513"/>
      <c r="G12" s="513"/>
      <c r="H12" s="513"/>
      <c r="I12" s="513"/>
      <c r="J12" s="513"/>
      <c r="K12" s="514"/>
      <c r="L12" s="521" t="s">
        <v>123</v>
      </c>
      <c r="M12" s="522"/>
      <c r="N12" s="522"/>
      <c r="O12" s="522"/>
      <c r="P12" s="522"/>
      <c r="Q12" s="523"/>
      <c r="R12" s="524">
        <v>1737</v>
      </c>
      <c r="S12" s="525"/>
      <c r="T12" s="525"/>
      <c r="U12" s="525"/>
      <c r="V12" s="526"/>
      <c r="W12" s="527" t="s">
        <v>1</v>
      </c>
      <c r="X12" s="465"/>
      <c r="Y12" s="465"/>
      <c r="Z12" s="465"/>
      <c r="AA12" s="465"/>
      <c r="AB12" s="528"/>
      <c r="AC12" s="529" t="s">
        <v>124</v>
      </c>
      <c r="AD12" s="530"/>
      <c r="AE12" s="530"/>
      <c r="AF12" s="530"/>
      <c r="AG12" s="531"/>
      <c r="AH12" s="529" t="s">
        <v>125</v>
      </c>
      <c r="AI12" s="530"/>
      <c r="AJ12" s="530"/>
      <c r="AK12" s="530"/>
      <c r="AL12" s="532"/>
      <c r="AM12" s="463" t="s">
        <v>126</v>
      </c>
      <c r="AN12" s="363"/>
      <c r="AO12" s="363"/>
      <c r="AP12" s="363"/>
      <c r="AQ12" s="363"/>
      <c r="AR12" s="363"/>
      <c r="AS12" s="363"/>
      <c r="AT12" s="364"/>
      <c r="AU12" s="464" t="s">
        <v>90</v>
      </c>
      <c r="AV12" s="465"/>
      <c r="AW12" s="465"/>
      <c r="AX12" s="465"/>
      <c r="AY12" s="420" t="s">
        <v>127</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128</v>
      </c>
      <c r="CE12" s="366"/>
      <c r="CF12" s="366"/>
      <c r="CG12" s="366"/>
      <c r="CH12" s="366"/>
      <c r="CI12" s="366"/>
      <c r="CJ12" s="366"/>
      <c r="CK12" s="366"/>
      <c r="CL12" s="366"/>
      <c r="CM12" s="366"/>
      <c r="CN12" s="366"/>
      <c r="CO12" s="366"/>
      <c r="CP12" s="366"/>
      <c r="CQ12" s="366"/>
      <c r="CR12" s="366"/>
      <c r="CS12" s="447"/>
      <c r="CT12" s="509" t="s">
        <v>121</v>
      </c>
      <c r="CU12" s="510"/>
      <c r="CV12" s="510"/>
      <c r="CW12" s="510"/>
      <c r="CX12" s="510"/>
      <c r="CY12" s="510"/>
      <c r="CZ12" s="510"/>
      <c r="DA12" s="511"/>
      <c r="DB12" s="509" t="s">
        <v>121</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2"/>
      <c r="M13" s="490" t="s">
        <v>129</v>
      </c>
      <c r="N13" s="491"/>
      <c r="O13" s="491"/>
      <c r="P13" s="491"/>
      <c r="Q13" s="492"/>
      <c r="R13" s="493">
        <v>1727</v>
      </c>
      <c r="S13" s="494"/>
      <c r="T13" s="494"/>
      <c r="U13" s="494"/>
      <c r="V13" s="495"/>
      <c r="W13" s="496" t="s">
        <v>130</v>
      </c>
      <c r="X13" s="392"/>
      <c r="Y13" s="392"/>
      <c r="Z13" s="392"/>
      <c r="AA13" s="392"/>
      <c r="AB13" s="393"/>
      <c r="AC13" s="359">
        <v>134</v>
      </c>
      <c r="AD13" s="360"/>
      <c r="AE13" s="360"/>
      <c r="AF13" s="360"/>
      <c r="AG13" s="361"/>
      <c r="AH13" s="359">
        <v>162</v>
      </c>
      <c r="AI13" s="360"/>
      <c r="AJ13" s="360"/>
      <c r="AK13" s="360"/>
      <c r="AL13" s="419"/>
      <c r="AM13" s="463" t="s">
        <v>131</v>
      </c>
      <c r="AN13" s="363"/>
      <c r="AO13" s="363"/>
      <c r="AP13" s="363"/>
      <c r="AQ13" s="363"/>
      <c r="AR13" s="363"/>
      <c r="AS13" s="363"/>
      <c r="AT13" s="364"/>
      <c r="AU13" s="464" t="s">
        <v>132</v>
      </c>
      <c r="AV13" s="465"/>
      <c r="AW13" s="465"/>
      <c r="AX13" s="465"/>
      <c r="AY13" s="420" t="s">
        <v>133</v>
      </c>
      <c r="AZ13" s="421"/>
      <c r="BA13" s="421"/>
      <c r="BB13" s="421"/>
      <c r="BC13" s="421"/>
      <c r="BD13" s="421"/>
      <c r="BE13" s="421"/>
      <c r="BF13" s="421"/>
      <c r="BG13" s="421"/>
      <c r="BH13" s="421"/>
      <c r="BI13" s="421"/>
      <c r="BJ13" s="421"/>
      <c r="BK13" s="421"/>
      <c r="BL13" s="421"/>
      <c r="BM13" s="422"/>
      <c r="BN13" s="406">
        <v>122713</v>
      </c>
      <c r="BO13" s="407"/>
      <c r="BP13" s="407"/>
      <c r="BQ13" s="407"/>
      <c r="BR13" s="407"/>
      <c r="BS13" s="407"/>
      <c r="BT13" s="407"/>
      <c r="BU13" s="408"/>
      <c r="BV13" s="406">
        <v>71993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2.7</v>
      </c>
      <c r="CU13" s="404"/>
      <c r="CV13" s="404"/>
      <c r="CW13" s="404"/>
      <c r="CX13" s="404"/>
      <c r="CY13" s="404"/>
      <c r="CZ13" s="404"/>
      <c r="DA13" s="405"/>
      <c r="DB13" s="403">
        <v>2.2000000000000002</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1775</v>
      </c>
      <c r="S14" s="494"/>
      <c r="T14" s="494"/>
      <c r="U14" s="494"/>
      <c r="V14" s="495"/>
      <c r="W14" s="497"/>
      <c r="X14" s="395"/>
      <c r="Y14" s="395"/>
      <c r="Z14" s="395"/>
      <c r="AA14" s="395"/>
      <c r="AB14" s="396"/>
      <c r="AC14" s="486">
        <v>12.7</v>
      </c>
      <c r="AD14" s="487"/>
      <c r="AE14" s="487"/>
      <c r="AF14" s="487"/>
      <c r="AG14" s="488"/>
      <c r="AH14" s="486">
        <v>15.2</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121</v>
      </c>
      <c r="CU14" s="504"/>
      <c r="CV14" s="504"/>
      <c r="CW14" s="504"/>
      <c r="CX14" s="504"/>
      <c r="CY14" s="504"/>
      <c r="CZ14" s="504"/>
      <c r="DA14" s="505"/>
      <c r="DB14" s="503" t="s">
        <v>121</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2"/>
      <c r="M15" s="490" t="s">
        <v>129</v>
      </c>
      <c r="N15" s="491"/>
      <c r="O15" s="491"/>
      <c r="P15" s="491"/>
      <c r="Q15" s="492"/>
      <c r="R15" s="493">
        <v>1767</v>
      </c>
      <c r="S15" s="494"/>
      <c r="T15" s="494"/>
      <c r="U15" s="494"/>
      <c r="V15" s="495"/>
      <c r="W15" s="496" t="s">
        <v>137</v>
      </c>
      <c r="X15" s="392"/>
      <c r="Y15" s="392"/>
      <c r="Z15" s="392"/>
      <c r="AA15" s="392"/>
      <c r="AB15" s="393"/>
      <c r="AC15" s="359">
        <v>164</v>
      </c>
      <c r="AD15" s="360"/>
      <c r="AE15" s="360"/>
      <c r="AF15" s="360"/>
      <c r="AG15" s="361"/>
      <c r="AH15" s="359">
        <v>171</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222824</v>
      </c>
      <c r="BO15" s="436"/>
      <c r="BP15" s="436"/>
      <c r="BQ15" s="436"/>
      <c r="BR15" s="436"/>
      <c r="BS15" s="436"/>
      <c r="BT15" s="436"/>
      <c r="BU15" s="437"/>
      <c r="BV15" s="435">
        <v>230189</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15.5</v>
      </c>
      <c r="AD16" s="487"/>
      <c r="AE16" s="487"/>
      <c r="AF16" s="487"/>
      <c r="AG16" s="488"/>
      <c r="AH16" s="486">
        <v>16</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1260842</v>
      </c>
      <c r="BO16" s="407"/>
      <c r="BP16" s="407"/>
      <c r="BQ16" s="407"/>
      <c r="BR16" s="407"/>
      <c r="BS16" s="407"/>
      <c r="BT16" s="407"/>
      <c r="BU16" s="408"/>
      <c r="BV16" s="406">
        <v>1222305</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758</v>
      </c>
      <c r="AD17" s="360"/>
      <c r="AE17" s="360"/>
      <c r="AF17" s="360"/>
      <c r="AG17" s="361"/>
      <c r="AH17" s="359">
        <v>734</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278609</v>
      </c>
      <c r="BO17" s="407"/>
      <c r="BP17" s="407"/>
      <c r="BQ17" s="407"/>
      <c r="BR17" s="407"/>
      <c r="BS17" s="407"/>
      <c r="BT17" s="407"/>
      <c r="BU17" s="408"/>
      <c r="BV17" s="406">
        <v>288739</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18.579999999999998</v>
      </c>
      <c r="M18" s="459"/>
      <c r="N18" s="459"/>
      <c r="O18" s="459"/>
      <c r="P18" s="459"/>
      <c r="Q18" s="459"/>
      <c r="R18" s="460"/>
      <c r="S18" s="460"/>
      <c r="T18" s="460"/>
      <c r="U18" s="460"/>
      <c r="V18" s="461"/>
      <c r="W18" s="477"/>
      <c r="X18" s="478"/>
      <c r="Y18" s="478"/>
      <c r="Z18" s="478"/>
      <c r="AA18" s="478"/>
      <c r="AB18" s="502"/>
      <c r="AC18" s="376">
        <v>71.8</v>
      </c>
      <c r="AD18" s="377"/>
      <c r="AE18" s="377"/>
      <c r="AF18" s="377"/>
      <c r="AG18" s="462"/>
      <c r="AH18" s="376">
        <v>68.8</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1034323</v>
      </c>
      <c r="BO18" s="407"/>
      <c r="BP18" s="407"/>
      <c r="BQ18" s="407"/>
      <c r="BR18" s="407"/>
      <c r="BS18" s="407"/>
      <c r="BT18" s="407"/>
      <c r="BU18" s="408"/>
      <c r="BV18" s="406">
        <v>968776</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100</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1702937</v>
      </c>
      <c r="BO19" s="407"/>
      <c r="BP19" s="407"/>
      <c r="BQ19" s="407"/>
      <c r="BR19" s="407"/>
      <c r="BS19" s="407"/>
      <c r="BT19" s="407"/>
      <c r="BU19" s="408"/>
      <c r="BV19" s="406">
        <v>1562031</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808</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978686</v>
      </c>
      <c r="BO22" s="436"/>
      <c r="BP22" s="436"/>
      <c r="BQ22" s="436"/>
      <c r="BR22" s="436"/>
      <c r="BS22" s="436"/>
      <c r="BT22" s="436"/>
      <c r="BU22" s="437"/>
      <c r="BV22" s="435">
        <v>925825</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769719</v>
      </c>
      <c r="BO23" s="407"/>
      <c r="BP23" s="407"/>
      <c r="BQ23" s="407"/>
      <c r="BR23" s="407"/>
      <c r="BS23" s="407"/>
      <c r="BT23" s="407"/>
      <c r="BU23" s="408"/>
      <c r="BV23" s="406">
        <v>800693</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6500</v>
      </c>
      <c r="R24" s="360"/>
      <c r="S24" s="360"/>
      <c r="T24" s="360"/>
      <c r="U24" s="360"/>
      <c r="V24" s="361"/>
      <c r="W24" s="449"/>
      <c r="X24" s="386"/>
      <c r="Y24" s="387"/>
      <c r="Z24" s="362" t="s">
        <v>162</v>
      </c>
      <c r="AA24" s="363"/>
      <c r="AB24" s="363"/>
      <c r="AC24" s="363"/>
      <c r="AD24" s="363"/>
      <c r="AE24" s="363"/>
      <c r="AF24" s="363"/>
      <c r="AG24" s="364"/>
      <c r="AH24" s="359">
        <v>55</v>
      </c>
      <c r="AI24" s="360"/>
      <c r="AJ24" s="360"/>
      <c r="AK24" s="360"/>
      <c r="AL24" s="361"/>
      <c r="AM24" s="359">
        <v>160985</v>
      </c>
      <c r="AN24" s="360"/>
      <c r="AO24" s="360"/>
      <c r="AP24" s="360"/>
      <c r="AQ24" s="360"/>
      <c r="AR24" s="361"/>
      <c r="AS24" s="359">
        <v>2927</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611429</v>
      </c>
      <c r="BO24" s="407"/>
      <c r="BP24" s="407"/>
      <c r="BQ24" s="407"/>
      <c r="BR24" s="407"/>
      <c r="BS24" s="407"/>
      <c r="BT24" s="407"/>
      <c r="BU24" s="408"/>
      <c r="BV24" s="406">
        <v>506228</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1</v>
      </c>
      <c r="M25" s="360"/>
      <c r="N25" s="360"/>
      <c r="O25" s="360"/>
      <c r="P25" s="361"/>
      <c r="Q25" s="359">
        <v>5700</v>
      </c>
      <c r="R25" s="360"/>
      <c r="S25" s="360"/>
      <c r="T25" s="360"/>
      <c r="U25" s="360"/>
      <c r="V25" s="361"/>
      <c r="W25" s="449"/>
      <c r="X25" s="386"/>
      <c r="Y25" s="387"/>
      <c r="Z25" s="362" t="s">
        <v>165</v>
      </c>
      <c r="AA25" s="363"/>
      <c r="AB25" s="363"/>
      <c r="AC25" s="363"/>
      <c r="AD25" s="363"/>
      <c r="AE25" s="363"/>
      <c r="AF25" s="363"/>
      <c r="AG25" s="364"/>
      <c r="AH25" s="359" t="s">
        <v>121</v>
      </c>
      <c r="AI25" s="360"/>
      <c r="AJ25" s="360"/>
      <c r="AK25" s="360"/>
      <c r="AL25" s="361"/>
      <c r="AM25" s="359" t="s">
        <v>121</v>
      </c>
      <c r="AN25" s="360"/>
      <c r="AO25" s="360"/>
      <c r="AP25" s="360"/>
      <c r="AQ25" s="360"/>
      <c r="AR25" s="361"/>
      <c r="AS25" s="359" t="s">
        <v>121</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t="s">
        <v>121</v>
      </c>
      <c r="BO25" s="436"/>
      <c r="BP25" s="436"/>
      <c r="BQ25" s="436"/>
      <c r="BR25" s="436"/>
      <c r="BS25" s="436"/>
      <c r="BT25" s="436"/>
      <c r="BU25" s="437"/>
      <c r="BV25" s="435" t="s">
        <v>121</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5400</v>
      </c>
      <c r="R26" s="360"/>
      <c r="S26" s="360"/>
      <c r="T26" s="360"/>
      <c r="U26" s="360"/>
      <c r="V26" s="361"/>
      <c r="W26" s="449"/>
      <c r="X26" s="386"/>
      <c r="Y26" s="387"/>
      <c r="Z26" s="362" t="s">
        <v>168</v>
      </c>
      <c r="AA26" s="417"/>
      <c r="AB26" s="417"/>
      <c r="AC26" s="417"/>
      <c r="AD26" s="417"/>
      <c r="AE26" s="417"/>
      <c r="AF26" s="417"/>
      <c r="AG26" s="418"/>
      <c r="AH26" s="359" t="s">
        <v>121</v>
      </c>
      <c r="AI26" s="360"/>
      <c r="AJ26" s="360"/>
      <c r="AK26" s="360"/>
      <c r="AL26" s="361"/>
      <c r="AM26" s="359" t="s">
        <v>121</v>
      </c>
      <c r="AN26" s="360"/>
      <c r="AO26" s="360"/>
      <c r="AP26" s="360"/>
      <c r="AQ26" s="360"/>
      <c r="AR26" s="361"/>
      <c r="AS26" s="359" t="s">
        <v>121</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t="s">
        <v>121</v>
      </c>
      <c r="BO26" s="407"/>
      <c r="BP26" s="407"/>
      <c r="BQ26" s="407"/>
      <c r="BR26" s="407"/>
      <c r="BS26" s="407"/>
      <c r="BT26" s="407"/>
      <c r="BU26" s="408"/>
      <c r="BV26" s="406" t="s">
        <v>121</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2400</v>
      </c>
      <c r="R27" s="360"/>
      <c r="S27" s="360"/>
      <c r="T27" s="360"/>
      <c r="U27" s="360"/>
      <c r="V27" s="361"/>
      <c r="W27" s="449"/>
      <c r="X27" s="386"/>
      <c r="Y27" s="387"/>
      <c r="Z27" s="362" t="s">
        <v>171</v>
      </c>
      <c r="AA27" s="363"/>
      <c r="AB27" s="363"/>
      <c r="AC27" s="363"/>
      <c r="AD27" s="363"/>
      <c r="AE27" s="363"/>
      <c r="AF27" s="363"/>
      <c r="AG27" s="364"/>
      <c r="AH27" s="359" t="s">
        <v>121</v>
      </c>
      <c r="AI27" s="360"/>
      <c r="AJ27" s="360"/>
      <c r="AK27" s="360"/>
      <c r="AL27" s="361"/>
      <c r="AM27" s="359" t="s">
        <v>121</v>
      </c>
      <c r="AN27" s="360"/>
      <c r="AO27" s="360"/>
      <c r="AP27" s="360"/>
      <c r="AQ27" s="360"/>
      <c r="AR27" s="361"/>
      <c r="AS27" s="359" t="s">
        <v>121</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53660</v>
      </c>
      <c r="BO27" s="441"/>
      <c r="BP27" s="441"/>
      <c r="BQ27" s="441"/>
      <c r="BR27" s="441"/>
      <c r="BS27" s="441"/>
      <c r="BT27" s="441"/>
      <c r="BU27" s="442"/>
      <c r="BV27" s="440">
        <v>53610</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1900</v>
      </c>
      <c r="R28" s="360"/>
      <c r="S28" s="360"/>
      <c r="T28" s="360"/>
      <c r="U28" s="360"/>
      <c r="V28" s="361"/>
      <c r="W28" s="449"/>
      <c r="X28" s="386"/>
      <c r="Y28" s="387"/>
      <c r="Z28" s="362" t="s">
        <v>174</v>
      </c>
      <c r="AA28" s="363"/>
      <c r="AB28" s="363"/>
      <c r="AC28" s="363"/>
      <c r="AD28" s="363"/>
      <c r="AE28" s="363"/>
      <c r="AF28" s="363"/>
      <c r="AG28" s="364"/>
      <c r="AH28" s="359" t="s">
        <v>121</v>
      </c>
      <c r="AI28" s="360"/>
      <c r="AJ28" s="360"/>
      <c r="AK28" s="360"/>
      <c r="AL28" s="361"/>
      <c r="AM28" s="359" t="s">
        <v>121</v>
      </c>
      <c r="AN28" s="360"/>
      <c r="AO28" s="360"/>
      <c r="AP28" s="360"/>
      <c r="AQ28" s="360"/>
      <c r="AR28" s="361"/>
      <c r="AS28" s="359" t="s">
        <v>121</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1249100</v>
      </c>
      <c r="BO28" s="436"/>
      <c r="BP28" s="436"/>
      <c r="BQ28" s="436"/>
      <c r="BR28" s="436"/>
      <c r="BS28" s="436"/>
      <c r="BT28" s="436"/>
      <c r="BU28" s="437"/>
      <c r="BV28" s="435">
        <v>1124850</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6</v>
      </c>
      <c r="M29" s="360"/>
      <c r="N29" s="360"/>
      <c r="O29" s="360"/>
      <c r="P29" s="361"/>
      <c r="Q29" s="359">
        <v>1700</v>
      </c>
      <c r="R29" s="360"/>
      <c r="S29" s="360"/>
      <c r="T29" s="360"/>
      <c r="U29" s="360"/>
      <c r="V29" s="361"/>
      <c r="W29" s="450"/>
      <c r="X29" s="451"/>
      <c r="Y29" s="452"/>
      <c r="Z29" s="362" t="s">
        <v>177</v>
      </c>
      <c r="AA29" s="363"/>
      <c r="AB29" s="363"/>
      <c r="AC29" s="363"/>
      <c r="AD29" s="363"/>
      <c r="AE29" s="363"/>
      <c r="AF29" s="363"/>
      <c r="AG29" s="364"/>
      <c r="AH29" s="359">
        <v>55</v>
      </c>
      <c r="AI29" s="360"/>
      <c r="AJ29" s="360"/>
      <c r="AK29" s="360"/>
      <c r="AL29" s="361"/>
      <c r="AM29" s="359">
        <v>160985</v>
      </c>
      <c r="AN29" s="360"/>
      <c r="AO29" s="360"/>
      <c r="AP29" s="360"/>
      <c r="AQ29" s="360"/>
      <c r="AR29" s="361"/>
      <c r="AS29" s="359">
        <v>2927</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279130</v>
      </c>
      <c r="BO29" s="407"/>
      <c r="BP29" s="407"/>
      <c r="BQ29" s="407"/>
      <c r="BR29" s="407"/>
      <c r="BS29" s="407"/>
      <c r="BT29" s="407"/>
      <c r="BU29" s="408"/>
      <c r="BV29" s="406">
        <v>279080</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91.2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757487</v>
      </c>
      <c r="BO30" s="441"/>
      <c r="BP30" s="441"/>
      <c r="BQ30" s="441"/>
      <c r="BR30" s="441"/>
      <c r="BS30" s="441"/>
      <c r="BT30" s="441"/>
      <c r="BU30" s="442"/>
      <c r="BV30" s="440">
        <v>763098</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2">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2">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農業集落排水事業会計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東京都後期高齢者医療広域連合（一般会計）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2">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介護保険事業特別会計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簡易水道事業会計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東京都後期高齢者医療広域連合
（後期高齢者医療特別会計）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2">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東京都島嶼町村一部事務組合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2">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東京都市町村退職手当組合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2">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東京市町村総合事務組合（一般会計）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2">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12</v>
      </c>
      <c r="BX39" s="354"/>
      <c r="BY39" s="355" t="str">
        <f>IF('各会計、関係団体の財政状況及び健全化判断比率'!B73="","",'各会計、関係団体の財政状況及び健全化判断比率'!B73)</f>
        <v>東京都市町村議会議員公務災害等補償組合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2">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13</v>
      </c>
      <c r="BX40" s="354"/>
      <c r="BY40" s="355" t="str">
        <f>IF('各会計、関係団体の財政状況及び健全化判断比率'!B74="","",'各会計、関係団体の財政状況及び健全化判断比率'!B74)</f>
        <v>東京市町村総合事務組合（交通災害）</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2">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2">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2">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QnMAp437lpGABWNBnmKOqKC5VcD3yoKDVsAr8oP0gctpodL+pf/EIPYXgcR1bt6rubDc1BxtE1gJ+7JoFbgCrA==" saltValue="ug3X+P/nZ88m92ej3maOx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529</v>
      </c>
      <c r="D34" s="1136"/>
      <c r="E34" s="1137"/>
      <c r="F34" s="32" t="s">
        <v>485</v>
      </c>
      <c r="G34" s="33" t="s">
        <v>485</v>
      </c>
      <c r="H34" s="33" t="s">
        <v>485</v>
      </c>
      <c r="I34" s="33" t="s">
        <v>485</v>
      </c>
      <c r="J34" s="34" t="s">
        <v>530</v>
      </c>
      <c r="K34" s="22"/>
      <c r="L34" s="22"/>
      <c r="M34" s="22"/>
      <c r="N34" s="22"/>
      <c r="O34" s="22"/>
      <c r="P34" s="22"/>
    </row>
    <row r="35" spans="1:16" ht="39" customHeight="1" x14ac:dyDescent="0.2">
      <c r="A35" s="22"/>
      <c r="B35" s="35"/>
      <c r="C35" s="1132" t="s">
        <v>531</v>
      </c>
      <c r="D35" s="1132"/>
      <c r="E35" s="1133"/>
      <c r="F35" s="36">
        <v>6.42</v>
      </c>
      <c r="G35" s="37">
        <v>5.86</v>
      </c>
      <c r="H35" s="37">
        <v>7.41</v>
      </c>
      <c r="I35" s="37">
        <v>8.42</v>
      </c>
      <c r="J35" s="38">
        <v>8.1</v>
      </c>
      <c r="K35" s="22"/>
      <c r="L35" s="22"/>
      <c r="M35" s="22"/>
      <c r="N35" s="22"/>
      <c r="O35" s="22"/>
      <c r="P35" s="22"/>
    </row>
    <row r="36" spans="1:16" ht="39" customHeight="1" x14ac:dyDescent="0.2">
      <c r="A36" s="22"/>
      <c r="B36" s="35"/>
      <c r="C36" s="1132" t="s">
        <v>532</v>
      </c>
      <c r="D36" s="1132"/>
      <c r="E36" s="1133"/>
      <c r="F36" s="36">
        <v>1.58</v>
      </c>
      <c r="G36" s="37">
        <v>2.33</v>
      </c>
      <c r="H36" s="37">
        <v>2.69</v>
      </c>
      <c r="I36" s="37">
        <v>2.63</v>
      </c>
      <c r="J36" s="38">
        <v>3.15</v>
      </c>
      <c r="K36" s="22"/>
      <c r="L36" s="22"/>
      <c r="M36" s="22"/>
      <c r="N36" s="22"/>
      <c r="O36" s="22"/>
      <c r="P36" s="22"/>
    </row>
    <row r="37" spans="1:16" ht="39" customHeight="1" x14ac:dyDescent="0.2">
      <c r="A37" s="22"/>
      <c r="B37" s="35"/>
      <c r="C37" s="1132" t="s">
        <v>533</v>
      </c>
      <c r="D37" s="1132"/>
      <c r="E37" s="1133"/>
      <c r="F37" s="36">
        <v>0</v>
      </c>
      <c r="G37" s="37">
        <v>0</v>
      </c>
      <c r="H37" s="37">
        <v>0</v>
      </c>
      <c r="I37" s="37">
        <v>0</v>
      </c>
      <c r="J37" s="38">
        <v>0.34</v>
      </c>
      <c r="K37" s="22"/>
      <c r="L37" s="22"/>
      <c r="M37" s="22"/>
      <c r="N37" s="22"/>
      <c r="O37" s="22"/>
      <c r="P37" s="22"/>
    </row>
    <row r="38" spans="1:16" ht="39" customHeight="1" x14ac:dyDescent="0.2">
      <c r="A38" s="22"/>
      <c r="B38" s="35"/>
      <c r="C38" s="1132" t="s">
        <v>534</v>
      </c>
      <c r="D38" s="1132"/>
      <c r="E38" s="1133"/>
      <c r="F38" s="36">
        <v>0.04</v>
      </c>
      <c r="G38" s="37">
        <v>0.05</v>
      </c>
      <c r="H38" s="37">
        <v>0.05</v>
      </c>
      <c r="I38" s="37">
        <v>0.39</v>
      </c>
      <c r="J38" s="38">
        <v>0.03</v>
      </c>
      <c r="K38" s="22"/>
      <c r="L38" s="22"/>
      <c r="M38" s="22"/>
      <c r="N38" s="22"/>
      <c r="O38" s="22"/>
      <c r="P38" s="22"/>
    </row>
    <row r="39" spans="1:16" ht="39" customHeight="1" x14ac:dyDescent="0.2">
      <c r="A39" s="22"/>
      <c r="B39" s="35"/>
      <c r="C39" s="1132" t="s">
        <v>535</v>
      </c>
      <c r="D39" s="1132"/>
      <c r="E39" s="1133"/>
      <c r="F39" s="36" t="s">
        <v>485</v>
      </c>
      <c r="G39" s="37" t="s">
        <v>485</v>
      </c>
      <c r="H39" s="37" t="s">
        <v>485</v>
      </c>
      <c r="I39" s="37" t="s">
        <v>485</v>
      </c>
      <c r="J39" s="38">
        <v>0</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485</v>
      </c>
      <c r="G42" s="37" t="s">
        <v>485</v>
      </c>
      <c r="H42" s="37" t="s">
        <v>485</v>
      </c>
      <c r="I42" s="37" t="s">
        <v>485</v>
      </c>
      <c r="J42" s="38" t="s">
        <v>485</v>
      </c>
      <c r="K42" s="22"/>
      <c r="L42" s="22"/>
      <c r="M42" s="22"/>
      <c r="N42" s="22"/>
      <c r="O42" s="22"/>
      <c r="P42" s="22"/>
    </row>
    <row r="43" spans="1:16" ht="39" customHeight="1" thickBot="1" x14ac:dyDescent="0.25">
      <c r="A43" s="22"/>
      <c r="B43" s="40"/>
      <c r="C43" s="1134" t="s">
        <v>537</v>
      </c>
      <c r="D43" s="1134"/>
      <c r="E43" s="1135"/>
      <c r="F43" s="41">
        <v>0.79</v>
      </c>
      <c r="G43" s="42">
        <v>0.5</v>
      </c>
      <c r="H43" s="42">
        <v>0.8</v>
      </c>
      <c r="I43" s="42">
        <v>1.2</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t21HBjHPn/PolJfdw7jh+RKQ3kW60MgfriIGy2T+95I46ShnB7a1k1/HuPXdb9XYtNzuOwTIh9oN+pFhQLIdWg==" saltValue="+I/d4GRwOzFy3NnxTqzk9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143</v>
      </c>
      <c r="L45" s="58">
        <v>141</v>
      </c>
      <c r="M45" s="58">
        <v>122</v>
      </c>
      <c r="N45" s="58">
        <v>128</v>
      </c>
      <c r="O45" s="59">
        <v>134</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485</v>
      </c>
      <c r="L46" s="62" t="s">
        <v>485</v>
      </c>
      <c r="M46" s="62" t="s">
        <v>485</v>
      </c>
      <c r="N46" s="62" t="s">
        <v>485</v>
      </c>
      <c r="O46" s="63" t="s">
        <v>485</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485</v>
      </c>
      <c r="L47" s="62" t="s">
        <v>485</v>
      </c>
      <c r="M47" s="62" t="s">
        <v>485</v>
      </c>
      <c r="N47" s="62" t="s">
        <v>485</v>
      </c>
      <c r="O47" s="63" t="s">
        <v>485</v>
      </c>
      <c r="P47" s="46"/>
      <c r="Q47" s="46"/>
      <c r="R47" s="46"/>
      <c r="S47" s="46"/>
      <c r="T47" s="46"/>
      <c r="U47" s="46"/>
    </row>
    <row r="48" spans="1:21" ht="30.75" customHeight="1" x14ac:dyDescent="0.2">
      <c r="A48" s="46"/>
      <c r="B48" s="1163"/>
      <c r="C48" s="1164"/>
      <c r="D48" s="60"/>
      <c r="E48" s="1140" t="s">
        <v>13</v>
      </c>
      <c r="F48" s="1140"/>
      <c r="G48" s="1140"/>
      <c r="H48" s="1140"/>
      <c r="I48" s="1140"/>
      <c r="J48" s="1141"/>
      <c r="K48" s="61">
        <v>14</v>
      </c>
      <c r="L48" s="62">
        <v>12</v>
      </c>
      <c r="M48" s="62">
        <v>13</v>
      </c>
      <c r="N48" s="62">
        <v>13</v>
      </c>
      <c r="O48" s="63">
        <v>22</v>
      </c>
      <c r="P48" s="46"/>
      <c r="Q48" s="46"/>
      <c r="R48" s="46"/>
      <c r="S48" s="46"/>
      <c r="T48" s="46"/>
      <c r="U48" s="46"/>
    </row>
    <row r="49" spans="1:21" ht="30.75" customHeight="1" x14ac:dyDescent="0.2">
      <c r="A49" s="46"/>
      <c r="B49" s="1163"/>
      <c r="C49" s="1164"/>
      <c r="D49" s="60"/>
      <c r="E49" s="1140" t="s">
        <v>14</v>
      </c>
      <c r="F49" s="1140"/>
      <c r="G49" s="1140"/>
      <c r="H49" s="1140"/>
      <c r="I49" s="1140"/>
      <c r="J49" s="1141"/>
      <c r="K49" s="61">
        <v>16</v>
      </c>
      <c r="L49" s="62">
        <v>10</v>
      </c>
      <c r="M49" s="62">
        <v>10</v>
      </c>
      <c r="N49" s="62">
        <v>10</v>
      </c>
      <c r="O49" s="63">
        <v>10</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485</v>
      </c>
      <c r="L50" s="62" t="s">
        <v>485</v>
      </c>
      <c r="M50" s="62" t="s">
        <v>485</v>
      </c>
      <c r="N50" s="62" t="s">
        <v>485</v>
      </c>
      <c r="O50" s="63" t="s">
        <v>485</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485</v>
      </c>
      <c r="L51" s="62" t="s">
        <v>485</v>
      </c>
      <c r="M51" s="62" t="s">
        <v>485</v>
      </c>
      <c r="N51" s="62" t="s">
        <v>485</v>
      </c>
      <c r="O51" s="63" t="s">
        <v>485</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140</v>
      </c>
      <c r="L52" s="62">
        <v>133</v>
      </c>
      <c r="M52" s="62">
        <v>120</v>
      </c>
      <c r="N52" s="62">
        <v>125</v>
      </c>
      <c r="O52" s="63">
        <v>121</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33</v>
      </c>
      <c r="L53" s="67">
        <v>30</v>
      </c>
      <c r="M53" s="67">
        <v>25</v>
      </c>
      <c r="N53" s="67">
        <v>26</v>
      </c>
      <c r="O53" s="68">
        <v>45</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Wiz3YzIBWi7gG15WoywtJL0/ekzab4tyEIssBn1vHm35LlTfaFR3xT9BD+NAYgXVRcJWQsxxLXkJlIE7nxCbw==" saltValue="Lz02iuVYxYBAjnyeeIw9z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81" t="s">
        <v>30</v>
      </c>
      <c r="C41" s="1182"/>
      <c r="D41" s="103"/>
      <c r="E41" s="1183" t="s">
        <v>31</v>
      </c>
      <c r="F41" s="1183"/>
      <c r="G41" s="1183"/>
      <c r="H41" s="1184"/>
      <c r="I41" s="330">
        <v>1043</v>
      </c>
      <c r="J41" s="331">
        <v>1024</v>
      </c>
      <c r="K41" s="331">
        <v>992</v>
      </c>
      <c r="L41" s="331">
        <v>926</v>
      </c>
      <c r="M41" s="332">
        <v>979</v>
      </c>
    </row>
    <row r="42" spans="2:13" ht="27.75" customHeight="1" x14ac:dyDescent="0.2">
      <c r="B42" s="1171"/>
      <c r="C42" s="1172"/>
      <c r="D42" s="104"/>
      <c r="E42" s="1175" t="s">
        <v>32</v>
      </c>
      <c r="F42" s="1175"/>
      <c r="G42" s="1175"/>
      <c r="H42" s="1176"/>
      <c r="I42" s="333" t="s">
        <v>485</v>
      </c>
      <c r="J42" s="334" t="s">
        <v>485</v>
      </c>
      <c r="K42" s="334" t="s">
        <v>485</v>
      </c>
      <c r="L42" s="334" t="s">
        <v>485</v>
      </c>
      <c r="M42" s="335" t="s">
        <v>485</v>
      </c>
    </row>
    <row r="43" spans="2:13" ht="27.75" customHeight="1" x14ac:dyDescent="0.2">
      <c r="B43" s="1171"/>
      <c r="C43" s="1172"/>
      <c r="D43" s="104"/>
      <c r="E43" s="1175" t="s">
        <v>33</v>
      </c>
      <c r="F43" s="1175"/>
      <c r="G43" s="1175"/>
      <c r="H43" s="1176"/>
      <c r="I43" s="333">
        <v>104</v>
      </c>
      <c r="J43" s="334">
        <v>102</v>
      </c>
      <c r="K43" s="334">
        <v>92</v>
      </c>
      <c r="L43" s="334">
        <v>147</v>
      </c>
      <c r="M43" s="335">
        <v>188</v>
      </c>
    </row>
    <row r="44" spans="2:13" ht="27.75" customHeight="1" x14ac:dyDescent="0.2">
      <c r="B44" s="1171"/>
      <c r="C44" s="1172"/>
      <c r="D44" s="104"/>
      <c r="E44" s="1175" t="s">
        <v>34</v>
      </c>
      <c r="F44" s="1175"/>
      <c r="G44" s="1175"/>
      <c r="H44" s="1176"/>
      <c r="I44" s="333">
        <v>59</v>
      </c>
      <c r="J44" s="334">
        <v>51</v>
      </c>
      <c r="K44" s="334">
        <v>42</v>
      </c>
      <c r="L44" s="334">
        <v>33</v>
      </c>
      <c r="M44" s="335">
        <v>23</v>
      </c>
    </row>
    <row r="45" spans="2:13" ht="27.75" customHeight="1" x14ac:dyDescent="0.2">
      <c r="B45" s="1171"/>
      <c r="C45" s="1172"/>
      <c r="D45" s="104"/>
      <c r="E45" s="1175" t="s">
        <v>35</v>
      </c>
      <c r="F45" s="1175"/>
      <c r="G45" s="1175"/>
      <c r="H45" s="1176"/>
      <c r="I45" s="333">
        <v>196</v>
      </c>
      <c r="J45" s="334">
        <v>215</v>
      </c>
      <c r="K45" s="334">
        <v>230</v>
      </c>
      <c r="L45" s="334">
        <v>244</v>
      </c>
      <c r="M45" s="335">
        <v>230</v>
      </c>
    </row>
    <row r="46" spans="2:13" ht="27.75" customHeight="1" x14ac:dyDescent="0.2">
      <c r="B46" s="1171"/>
      <c r="C46" s="1172"/>
      <c r="D46" s="105"/>
      <c r="E46" s="1175" t="s">
        <v>36</v>
      </c>
      <c r="F46" s="1175"/>
      <c r="G46" s="1175"/>
      <c r="H46" s="1176"/>
      <c r="I46" s="333" t="s">
        <v>485</v>
      </c>
      <c r="J46" s="334" t="s">
        <v>485</v>
      </c>
      <c r="K46" s="334" t="s">
        <v>485</v>
      </c>
      <c r="L46" s="334" t="s">
        <v>485</v>
      </c>
      <c r="M46" s="335" t="s">
        <v>485</v>
      </c>
    </row>
    <row r="47" spans="2:13" ht="27.75" customHeight="1" x14ac:dyDescent="0.2">
      <c r="B47" s="1171"/>
      <c r="C47" s="1172"/>
      <c r="D47" s="106"/>
      <c r="E47" s="1185" t="s">
        <v>37</v>
      </c>
      <c r="F47" s="1186"/>
      <c r="G47" s="1186"/>
      <c r="H47" s="1187"/>
      <c r="I47" s="333" t="s">
        <v>485</v>
      </c>
      <c r="J47" s="334" t="s">
        <v>485</v>
      </c>
      <c r="K47" s="334" t="s">
        <v>485</v>
      </c>
      <c r="L47" s="334" t="s">
        <v>485</v>
      </c>
      <c r="M47" s="335" t="s">
        <v>485</v>
      </c>
    </row>
    <row r="48" spans="2:13" ht="27.75" customHeight="1" x14ac:dyDescent="0.2">
      <c r="B48" s="1171"/>
      <c r="C48" s="1172"/>
      <c r="D48" s="104"/>
      <c r="E48" s="1175" t="s">
        <v>38</v>
      </c>
      <c r="F48" s="1175"/>
      <c r="G48" s="1175"/>
      <c r="H48" s="1176"/>
      <c r="I48" s="333" t="s">
        <v>485</v>
      </c>
      <c r="J48" s="334" t="s">
        <v>485</v>
      </c>
      <c r="K48" s="334" t="s">
        <v>485</v>
      </c>
      <c r="L48" s="334" t="s">
        <v>485</v>
      </c>
      <c r="M48" s="335" t="s">
        <v>485</v>
      </c>
    </row>
    <row r="49" spans="2:13" ht="27.75" customHeight="1" x14ac:dyDescent="0.2">
      <c r="B49" s="1173"/>
      <c r="C49" s="1174"/>
      <c r="D49" s="104"/>
      <c r="E49" s="1175" t="s">
        <v>39</v>
      </c>
      <c r="F49" s="1175"/>
      <c r="G49" s="1175"/>
      <c r="H49" s="1176"/>
      <c r="I49" s="333" t="s">
        <v>485</v>
      </c>
      <c r="J49" s="334" t="s">
        <v>485</v>
      </c>
      <c r="K49" s="334" t="s">
        <v>485</v>
      </c>
      <c r="L49" s="334" t="s">
        <v>485</v>
      </c>
      <c r="M49" s="335" t="s">
        <v>485</v>
      </c>
    </row>
    <row r="50" spans="2:13" ht="27.75" customHeight="1" x14ac:dyDescent="0.2">
      <c r="B50" s="1169" t="s">
        <v>40</v>
      </c>
      <c r="C50" s="1170"/>
      <c r="D50" s="107"/>
      <c r="E50" s="1175" t="s">
        <v>41</v>
      </c>
      <c r="F50" s="1175"/>
      <c r="G50" s="1175"/>
      <c r="H50" s="1176"/>
      <c r="I50" s="333">
        <v>1587</v>
      </c>
      <c r="J50" s="334">
        <v>1978</v>
      </c>
      <c r="K50" s="334">
        <v>2227</v>
      </c>
      <c r="L50" s="334">
        <v>2281</v>
      </c>
      <c r="M50" s="335">
        <v>2411</v>
      </c>
    </row>
    <row r="51" spans="2:13" ht="27.75" customHeight="1" x14ac:dyDescent="0.2">
      <c r="B51" s="1171"/>
      <c r="C51" s="1172"/>
      <c r="D51" s="104"/>
      <c r="E51" s="1175" t="s">
        <v>42</v>
      </c>
      <c r="F51" s="1175"/>
      <c r="G51" s="1175"/>
      <c r="H51" s="1176"/>
      <c r="I51" s="333" t="s">
        <v>485</v>
      </c>
      <c r="J51" s="334" t="s">
        <v>485</v>
      </c>
      <c r="K51" s="334" t="s">
        <v>485</v>
      </c>
      <c r="L51" s="334" t="s">
        <v>485</v>
      </c>
      <c r="M51" s="335" t="s">
        <v>485</v>
      </c>
    </row>
    <row r="52" spans="2:13" ht="27.75" customHeight="1" x14ac:dyDescent="0.2">
      <c r="B52" s="1173"/>
      <c r="C52" s="1174"/>
      <c r="D52" s="104"/>
      <c r="E52" s="1175" t="s">
        <v>43</v>
      </c>
      <c r="F52" s="1175"/>
      <c r="G52" s="1175"/>
      <c r="H52" s="1176"/>
      <c r="I52" s="333">
        <v>1124</v>
      </c>
      <c r="J52" s="334">
        <v>1066</v>
      </c>
      <c r="K52" s="334">
        <v>1028</v>
      </c>
      <c r="L52" s="334">
        <v>940</v>
      </c>
      <c r="M52" s="335">
        <v>966</v>
      </c>
    </row>
    <row r="53" spans="2:13" ht="27.75" customHeight="1" thickBot="1" x14ac:dyDescent="0.25">
      <c r="B53" s="1177" t="s">
        <v>19</v>
      </c>
      <c r="C53" s="1178"/>
      <c r="D53" s="108"/>
      <c r="E53" s="1179" t="s">
        <v>44</v>
      </c>
      <c r="F53" s="1179"/>
      <c r="G53" s="1179"/>
      <c r="H53" s="1180"/>
      <c r="I53" s="336">
        <v>-1308</v>
      </c>
      <c r="J53" s="337">
        <v>-1651</v>
      </c>
      <c r="K53" s="337">
        <v>-1900</v>
      </c>
      <c r="L53" s="337">
        <v>-1873</v>
      </c>
      <c r="M53" s="338">
        <v>-1957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g+2rdgM6SUG1yq7CNFP2NygLdY0SFFR818NxjKsycSd545myyvYy2xQLrARgu1Sn7p/No8y+WZCL+n238G/HA==" saltValue="xExEAbk+owvmu/NyacIKG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1067</v>
      </c>
      <c r="G55" s="339">
        <v>1125</v>
      </c>
      <c r="H55" s="340">
        <v>1249</v>
      </c>
    </row>
    <row r="56" spans="2:8" ht="52.5" customHeight="1" x14ac:dyDescent="0.2">
      <c r="B56" s="120"/>
      <c r="C56" s="1198" t="s">
        <v>47</v>
      </c>
      <c r="D56" s="1198"/>
      <c r="E56" s="1199"/>
      <c r="F56" s="341">
        <v>279</v>
      </c>
      <c r="G56" s="341">
        <v>279</v>
      </c>
      <c r="H56" s="342">
        <v>279</v>
      </c>
    </row>
    <row r="57" spans="2:8" ht="53.25" customHeight="1" x14ac:dyDescent="0.2">
      <c r="B57" s="120"/>
      <c r="C57" s="1200" t="s">
        <v>48</v>
      </c>
      <c r="D57" s="1200"/>
      <c r="E57" s="1201"/>
      <c r="F57" s="343">
        <v>768</v>
      </c>
      <c r="G57" s="343">
        <v>763</v>
      </c>
      <c r="H57" s="344">
        <v>757</v>
      </c>
    </row>
    <row r="58" spans="2:8" ht="45.75" customHeight="1" x14ac:dyDescent="0.2">
      <c r="B58" s="121"/>
      <c r="C58" s="1188" t="s">
        <v>551</v>
      </c>
      <c r="D58" s="1189"/>
      <c r="E58" s="1190"/>
      <c r="F58" s="345">
        <v>605</v>
      </c>
      <c r="G58" s="345">
        <v>605</v>
      </c>
      <c r="H58" s="346">
        <v>604.75099999999998</v>
      </c>
    </row>
    <row r="59" spans="2:8" ht="45.75" customHeight="1" x14ac:dyDescent="0.2">
      <c r="B59" s="121"/>
      <c r="C59" s="1188" t="s">
        <v>552</v>
      </c>
      <c r="D59" s="1189"/>
      <c r="E59" s="1190"/>
      <c r="F59" s="345">
        <v>155</v>
      </c>
      <c r="G59" s="345">
        <v>150</v>
      </c>
      <c r="H59" s="346">
        <v>144.446</v>
      </c>
    </row>
    <row r="60" spans="2:8" ht="45.75" customHeight="1" x14ac:dyDescent="0.2">
      <c r="B60" s="121"/>
      <c r="C60" s="1188" t="s">
        <v>553</v>
      </c>
      <c r="D60" s="1189"/>
      <c r="E60" s="1190"/>
      <c r="F60" s="345">
        <v>8</v>
      </c>
      <c r="G60" s="345">
        <v>8</v>
      </c>
      <c r="H60" s="346">
        <v>8.2899999999999991</v>
      </c>
    </row>
    <row r="61" spans="2:8" ht="45.75" customHeight="1" x14ac:dyDescent="0.2">
      <c r="B61" s="121"/>
      <c r="C61" s="1188"/>
      <c r="D61" s="1189"/>
      <c r="E61" s="1190"/>
      <c r="F61" s="345"/>
      <c r="G61" s="345"/>
      <c r="H61" s="346"/>
    </row>
    <row r="62" spans="2:8" ht="45.75" customHeight="1" thickBot="1" x14ac:dyDescent="0.25">
      <c r="B62" s="122"/>
      <c r="C62" s="1191"/>
      <c r="D62" s="1192"/>
      <c r="E62" s="1193"/>
      <c r="F62" s="347"/>
      <c r="G62" s="347"/>
      <c r="H62" s="348"/>
    </row>
    <row r="63" spans="2:8" ht="52.5" customHeight="1" thickBot="1" x14ac:dyDescent="0.25">
      <c r="B63" s="123"/>
      <c r="C63" s="1194" t="s">
        <v>49</v>
      </c>
      <c r="D63" s="1194"/>
      <c r="E63" s="1195"/>
      <c r="F63" s="349">
        <v>2114</v>
      </c>
      <c r="G63" s="349">
        <v>2167</v>
      </c>
      <c r="H63" s="350">
        <v>2286</v>
      </c>
    </row>
    <row r="64" spans="2:8" ht="13.2" x14ac:dyDescent="0.2"/>
  </sheetData>
  <sheetProtection algorithmName="SHA-512" hashValue="08em/+FgLL9iKA5G6FeoM/CELc+JUt0EyTmpDXcCtV62jxgZwCGR5lZIFN5S0OzXydSoYj7/k6jaDYXwT75SyA==" saltValue="i3Tedpy9pB5VcEERJWjhc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425804</v>
      </c>
      <c r="E3" s="142"/>
      <c r="F3" s="143">
        <v>332350</v>
      </c>
      <c r="G3" s="144"/>
      <c r="H3" s="145"/>
    </row>
    <row r="4" spans="1:8" x14ac:dyDescent="0.2">
      <c r="A4" s="146"/>
      <c r="B4" s="147"/>
      <c r="C4" s="148"/>
      <c r="D4" s="149">
        <v>404830</v>
      </c>
      <c r="E4" s="150"/>
      <c r="F4" s="151">
        <v>200453</v>
      </c>
      <c r="G4" s="152"/>
      <c r="H4" s="153"/>
    </row>
    <row r="5" spans="1:8" x14ac:dyDescent="0.2">
      <c r="A5" s="134" t="s">
        <v>518</v>
      </c>
      <c r="B5" s="139"/>
      <c r="C5" s="140"/>
      <c r="D5" s="141">
        <v>536704</v>
      </c>
      <c r="E5" s="142"/>
      <c r="F5" s="143">
        <v>362690</v>
      </c>
      <c r="G5" s="144"/>
      <c r="H5" s="145"/>
    </row>
    <row r="6" spans="1:8" x14ac:dyDescent="0.2">
      <c r="A6" s="146"/>
      <c r="B6" s="147"/>
      <c r="C6" s="148"/>
      <c r="D6" s="149">
        <v>327479</v>
      </c>
      <c r="E6" s="150"/>
      <c r="F6" s="151">
        <v>172580</v>
      </c>
      <c r="G6" s="152"/>
      <c r="H6" s="153"/>
    </row>
    <row r="7" spans="1:8" x14ac:dyDescent="0.2">
      <c r="A7" s="134" t="s">
        <v>519</v>
      </c>
      <c r="B7" s="139"/>
      <c r="C7" s="140"/>
      <c r="D7" s="141">
        <v>482031</v>
      </c>
      <c r="E7" s="142"/>
      <c r="F7" s="143">
        <v>296093</v>
      </c>
      <c r="G7" s="144"/>
      <c r="H7" s="145"/>
    </row>
    <row r="8" spans="1:8" x14ac:dyDescent="0.2">
      <c r="A8" s="146"/>
      <c r="B8" s="147"/>
      <c r="C8" s="148"/>
      <c r="D8" s="149">
        <v>310140</v>
      </c>
      <c r="E8" s="150"/>
      <c r="F8" s="151">
        <v>140545</v>
      </c>
      <c r="G8" s="152"/>
      <c r="H8" s="153"/>
    </row>
    <row r="9" spans="1:8" x14ac:dyDescent="0.2">
      <c r="A9" s="134" t="s">
        <v>520</v>
      </c>
      <c r="B9" s="139"/>
      <c r="C9" s="140"/>
      <c r="D9" s="141">
        <v>532291</v>
      </c>
      <c r="E9" s="142"/>
      <c r="F9" s="143">
        <v>308655</v>
      </c>
      <c r="G9" s="144"/>
      <c r="H9" s="145"/>
    </row>
    <row r="10" spans="1:8" x14ac:dyDescent="0.2">
      <c r="A10" s="146"/>
      <c r="B10" s="147"/>
      <c r="C10" s="148"/>
      <c r="D10" s="149">
        <v>430515</v>
      </c>
      <c r="E10" s="150"/>
      <c r="F10" s="151">
        <v>169887</v>
      </c>
      <c r="G10" s="152"/>
      <c r="H10" s="153"/>
    </row>
    <row r="11" spans="1:8" x14ac:dyDescent="0.2">
      <c r="A11" s="134" t="s">
        <v>521</v>
      </c>
      <c r="B11" s="139"/>
      <c r="C11" s="140"/>
      <c r="D11" s="141">
        <v>698367</v>
      </c>
      <c r="E11" s="142"/>
      <c r="F11" s="143">
        <v>325476</v>
      </c>
      <c r="G11" s="144"/>
      <c r="H11" s="145"/>
    </row>
    <row r="12" spans="1:8" x14ac:dyDescent="0.2">
      <c r="A12" s="146"/>
      <c r="B12" s="147"/>
      <c r="C12" s="154"/>
      <c r="D12" s="149">
        <v>527591</v>
      </c>
      <c r="E12" s="150"/>
      <c r="F12" s="151">
        <v>190204</v>
      </c>
      <c r="G12" s="152"/>
      <c r="H12" s="153"/>
    </row>
    <row r="13" spans="1:8" x14ac:dyDescent="0.2">
      <c r="A13" s="134"/>
      <c r="B13" s="139"/>
      <c r="C13" s="140"/>
      <c r="D13" s="141">
        <v>535039</v>
      </c>
      <c r="E13" s="142"/>
      <c r="F13" s="143">
        <v>325053</v>
      </c>
      <c r="G13" s="155"/>
      <c r="H13" s="145"/>
    </row>
    <row r="14" spans="1:8" x14ac:dyDescent="0.2">
      <c r="A14" s="146"/>
      <c r="B14" s="147"/>
      <c r="C14" s="148"/>
      <c r="D14" s="149">
        <v>400111</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6.43</v>
      </c>
      <c r="C19" s="156">
        <f>ROUND(VALUE(SUBSTITUTE(実質収支比率等に係る経年分析!G$48,"▲","-")),2)</f>
        <v>5.86</v>
      </c>
      <c r="D19" s="156">
        <f>ROUND(VALUE(SUBSTITUTE(実質収支比率等に係る経年分析!H$48,"▲","-")),2)</f>
        <v>7.42</v>
      </c>
      <c r="E19" s="156">
        <f>ROUND(VALUE(SUBSTITUTE(実質収支比率等に係る経年分析!I$48,"▲","-")),2)</f>
        <v>8.43</v>
      </c>
      <c r="F19" s="156">
        <f>ROUND(VALUE(SUBSTITUTE(実質収支比率等に係る経年分析!J$48,"▲","-")),2)</f>
        <v>8.1</v>
      </c>
    </row>
    <row r="20" spans="1:11" x14ac:dyDescent="0.2">
      <c r="A20" s="156" t="s">
        <v>53</v>
      </c>
      <c r="B20" s="156">
        <f>ROUND(VALUE(SUBSTITUTE(実質収支比率等に係る経年分析!F$47,"▲","-")),2)</f>
        <v>61.11</v>
      </c>
      <c r="C20" s="156">
        <f>ROUND(VALUE(SUBSTITUTE(実質収支比率等に係る経年分析!G$47,"▲","-")),2)</f>
        <v>69.3</v>
      </c>
      <c r="D20" s="156">
        <f>ROUND(VALUE(SUBSTITUTE(実質収支比率等に係る経年分析!H$47,"▲","-")),2)</f>
        <v>83.56</v>
      </c>
      <c r="E20" s="156">
        <f>ROUND(VALUE(SUBSTITUTE(実質収支比率等に係る経年分析!I$47,"▲","-")),2)</f>
        <v>87.47</v>
      </c>
      <c r="F20" s="156">
        <f>ROUND(VALUE(SUBSTITUTE(実質収支比率等に係る経年分析!J$47,"▲","-")),2)</f>
        <v>94.7</v>
      </c>
    </row>
    <row r="21" spans="1:11" x14ac:dyDescent="0.2">
      <c r="A21" s="156" t="s">
        <v>54</v>
      </c>
      <c r="B21" s="156">
        <f>IF(ISNUMBER(VALUE(SUBSTITUTE(実質収支比率等に係る経年分析!F$49,"▲","-"))),ROUND(VALUE(SUBSTITUTE(実質収支比率等に係る経年分析!F$49,"▲","-")),2),NA())</f>
        <v>9.7899999999999991</v>
      </c>
      <c r="C21" s="156">
        <f>IF(ISNUMBER(VALUE(SUBSTITUTE(実質収支比率等に係る経年分析!G$49,"▲","-"))),ROUND(VALUE(SUBSTITUTE(実質収支比率等に係る経年分析!G$49,"▲","-")),2),NA())</f>
        <v>13.97</v>
      </c>
      <c r="D21" s="156">
        <f>IF(ISNUMBER(VALUE(SUBSTITUTE(実質収支比率等に係る経年分析!H$49,"▲","-"))),ROUND(VALUE(SUBSTITUTE(実質収支比率等に係る経年分析!H$49,"▲","-")),2),NA())</f>
        <v>13.12</v>
      </c>
      <c r="E21" s="156">
        <f>IF(ISNUMBER(VALUE(SUBSTITUTE(実質収支比率等に係る経年分析!I$49,"▲","-"))),ROUND(VALUE(SUBSTITUTE(実質収支比率等に係る経年分析!I$49,"▲","-")),2),NA())</f>
        <v>5.6</v>
      </c>
      <c r="F21" s="156">
        <f>IF(ISNUMBER(VALUE(SUBSTITUTE(実質収支比率等に係る経年分析!J$49,"▲","-"))),ROUND(VALUE(SUBSTITUTE(実質収支比率等に係る経年分析!J$49,"▲","-")),2),NA())</f>
        <v>9.3000000000000007</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0.79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0.5</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0.8</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1.2</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農業集落排水事業会計</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v>
      </c>
    </row>
    <row r="32" spans="1:11" x14ac:dyDescent="0.2">
      <c r="A32" s="157" t="str">
        <f>IF(連結実質赤字比率に係る赤字・黒字の構成分析!C$38="",NA(),連結実質赤字比率に係る赤字・黒字の構成分析!C$38)</f>
        <v>後期高齢者医療事業特別会計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0.04</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0.05</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0.05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0.39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0.03</v>
      </c>
    </row>
    <row r="33" spans="1:16" x14ac:dyDescent="0.2">
      <c r="A33" s="157" t="str">
        <f>IF(連結実質赤字比率に係る赤字・黒字の構成分析!C$37="",NA(),連結実質赤字比率に係る赤字・黒字の構成分析!C$37)</f>
        <v>介護保険事業特別会計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0.34</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1.58</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2.33</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2.69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2.63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3.15</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6.42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5.86</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7.41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8.42</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8.1</v>
      </c>
    </row>
    <row r="36" spans="1:16" x14ac:dyDescent="0.2">
      <c r="A36" s="157" t="str">
        <f>IF(連結実質赤字比率に係る赤字・黒字の構成分析!C$34="",NA(),連結実質赤字比率に係る赤字・黒字の構成分析!C$34)</f>
        <v>簡易水道事業会計</v>
      </c>
      <c r="B36" s="157" t="e">
        <f>IF(ROUND(VALUE(SUBSTITUTE(連結実質赤字比率に係る赤字・黒字の構成分析!F$34,"▲", "-")), 2) &lt; 0, ABS(ROUND(VALUE(SUBSTITUTE(連結実質赤字比率に係る赤字・黒字の構成分析!F$34,"▲", "-")), 2)), NA())</f>
        <v>#VALUE!</v>
      </c>
      <c r="C36" s="157" t="e">
        <f>IF(ROUND(VALUE(SUBSTITUTE(連結実質赤字比率に係る赤字・黒字の構成分析!F$34,"▲", "-")), 2) &gt;= 0, ABS(ROUND(VALUE(SUBSTITUTE(連結実質赤字比率に係る赤字・黒字の構成分析!F$34,"▲", "-")), 2)), NA())</f>
        <v>#VALUE!</v>
      </c>
      <c r="D36" s="157" t="e">
        <f>IF(ROUND(VALUE(SUBSTITUTE(連結実質赤字比率に係る赤字・黒字の構成分析!G$34,"▲", "-")), 2) &lt; 0, ABS(ROUND(VALUE(SUBSTITUTE(連結実質赤字比率に係る赤字・黒字の構成分析!G$34,"▲", "-")), 2)), NA())</f>
        <v>#VALUE!</v>
      </c>
      <c r="E36" s="157" t="e">
        <f>IF(ROUND(VALUE(SUBSTITUTE(連結実質赤字比率に係る赤字・黒字の構成分析!G$34,"▲", "-")), 2) &gt;= 0, ABS(ROUND(VALUE(SUBSTITUTE(連結実質赤字比率に係る赤字・黒字の構成分析!G$34,"▲", "-")), 2)), NA())</f>
        <v>#VALUE!</v>
      </c>
      <c r="F36" s="157" t="e">
        <f>IF(ROUND(VALUE(SUBSTITUTE(連結実質赤字比率に係る赤字・黒字の構成分析!H$34,"▲", "-")), 2) &lt; 0, ABS(ROUND(VALUE(SUBSTITUTE(連結実質赤字比率に係る赤字・黒字の構成分析!H$34,"▲", "-")), 2)), NA())</f>
        <v>#VALUE!</v>
      </c>
      <c r="G36" s="157" t="e">
        <f>IF(ROUND(VALUE(SUBSTITUTE(連結実質赤字比率に係る赤字・黒字の構成分析!H$34,"▲", "-")), 2) &gt;= 0, ABS(ROUND(VALUE(SUBSTITUTE(連結実質赤字比率に係る赤字・黒字の構成分析!H$34,"▲", "-")), 2)), NA())</f>
        <v>#VALUE!</v>
      </c>
      <c r="H36" s="157" t="e">
        <f>IF(ROUND(VALUE(SUBSTITUTE(連結実質赤字比率に係る赤字・黒字の構成分析!I$34,"▲", "-")), 2) &lt; 0, ABS(ROUND(VALUE(SUBSTITUTE(連結実質赤字比率に係る赤字・黒字の構成分析!I$34,"▲", "-")), 2)), NA())</f>
        <v>#VALUE!</v>
      </c>
      <c r="I36" s="157" t="e">
        <f>IF(ROUND(VALUE(SUBSTITUTE(連結実質赤字比率に係る赤字・黒字の構成分析!I$34,"▲", "-")), 2) &gt;= 0, ABS(ROUND(VALUE(SUBSTITUTE(連結実質赤字比率に係る赤字・黒字の構成分析!I$34,"▲", "-")), 2)), NA())</f>
        <v>#VALUE!</v>
      </c>
      <c r="J36" s="157">
        <f>IF(ROUND(VALUE(SUBSTITUTE(連結実質赤字比率に係る赤字・黒字の構成分析!J$34,"▲", "-")), 2) &lt; 0, ABS(ROUND(VALUE(SUBSTITUTE(連結実質赤字比率に係る赤字・黒字の構成分析!J$34,"▲", "-")), 2)), NA())</f>
        <v>10.35</v>
      </c>
      <c r="K36" s="157" t="e">
        <f>IF(ROUND(VALUE(SUBSTITUTE(連結実質赤字比率に係る赤字・黒字の構成分析!J$34,"▲", "-")), 2) &gt;= 0, ABS(ROUND(VALUE(SUBSTITUTE(連結実質赤字比率に係る赤字・黒字の構成分析!J$34,"▲", "-")), 2)), NA())</f>
        <v>#N/A</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140</v>
      </c>
      <c r="E42" s="158"/>
      <c r="F42" s="158"/>
      <c r="G42" s="158">
        <f>'実質公債費比率（分子）の構造'!L$52</f>
        <v>133</v>
      </c>
      <c r="H42" s="158"/>
      <c r="I42" s="158"/>
      <c r="J42" s="158">
        <f>'実質公債費比率（分子）の構造'!M$52</f>
        <v>120</v>
      </c>
      <c r="K42" s="158"/>
      <c r="L42" s="158"/>
      <c r="M42" s="158">
        <f>'実質公債費比率（分子）の構造'!N$52</f>
        <v>125</v>
      </c>
      <c r="N42" s="158"/>
      <c r="O42" s="158"/>
      <c r="P42" s="158">
        <f>'実質公債費比率（分子）の構造'!O$52</f>
        <v>121</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16</v>
      </c>
      <c r="C45" s="158"/>
      <c r="D45" s="158"/>
      <c r="E45" s="158">
        <f>'実質公債費比率（分子）の構造'!L$49</f>
        <v>10</v>
      </c>
      <c r="F45" s="158"/>
      <c r="G45" s="158"/>
      <c r="H45" s="158">
        <f>'実質公債費比率（分子）の構造'!M$49</f>
        <v>10</v>
      </c>
      <c r="I45" s="158"/>
      <c r="J45" s="158"/>
      <c r="K45" s="158">
        <f>'実質公債費比率（分子）の構造'!N$49</f>
        <v>10</v>
      </c>
      <c r="L45" s="158"/>
      <c r="M45" s="158"/>
      <c r="N45" s="158">
        <f>'実質公債費比率（分子）の構造'!O$49</f>
        <v>10</v>
      </c>
      <c r="O45" s="158"/>
      <c r="P45" s="158"/>
    </row>
    <row r="46" spans="1:16" x14ac:dyDescent="0.2">
      <c r="A46" s="158" t="s">
        <v>64</v>
      </c>
      <c r="B46" s="158">
        <f>'実質公債費比率（分子）の構造'!K$48</f>
        <v>14</v>
      </c>
      <c r="C46" s="158"/>
      <c r="D46" s="158"/>
      <c r="E46" s="158">
        <f>'実質公債費比率（分子）の構造'!L$48</f>
        <v>12</v>
      </c>
      <c r="F46" s="158"/>
      <c r="G46" s="158"/>
      <c r="H46" s="158">
        <f>'実質公債費比率（分子）の構造'!M$48</f>
        <v>13</v>
      </c>
      <c r="I46" s="158"/>
      <c r="J46" s="158"/>
      <c r="K46" s="158">
        <f>'実質公債費比率（分子）の構造'!N$48</f>
        <v>13</v>
      </c>
      <c r="L46" s="158"/>
      <c r="M46" s="158"/>
      <c r="N46" s="158">
        <f>'実質公債費比率（分子）の構造'!O$48</f>
        <v>22</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143</v>
      </c>
      <c r="C49" s="158"/>
      <c r="D49" s="158"/>
      <c r="E49" s="158">
        <f>'実質公債費比率（分子）の構造'!L$45</f>
        <v>141</v>
      </c>
      <c r="F49" s="158"/>
      <c r="G49" s="158"/>
      <c r="H49" s="158">
        <f>'実質公債費比率（分子）の構造'!M$45</f>
        <v>122</v>
      </c>
      <c r="I49" s="158"/>
      <c r="J49" s="158"/>
      <c r="K49" s="158">
        <f>'実質公債費比率（分子）の構造'!N$45</f>
        <v>128</v>
      </c>
      <c r="L49" s="158"/>
      <c r="M49" s="158"/>
      <c r="N49" s="158">
        <f>'実質公債費比率（分子）の構造'!O$45</f>
        <v>134</v>
      </c>
      <c r="O49" s="158"/>
      <c r="P49" s="158"/>
    </row>
    <row r="50" spans="1:16" x14ac:dyDescent="0.2">
      <c r="A50" s="158" t="s">
        <v>67</v>
      </c>
      <c r="B50" s="158" t="e">
        <f>NA()</f>
        <v>#N/A</v>
      </c>
      <c r="C50" s="158">
        <f>IF(ISNUMBER('実質公債費比率（分子）の構造'!K$53),'実質公債費比率（分子）の構造'!K$53,NA())</f>
        <v>33</v>
      </c>
      <c r="D50" s="158" t="e">
        <f>NA()</f>
        <v>#N/A</v>
      </c>
      <c r="E50" s="158" t="e">
        <f>NA()</f>
        <v>#N/A</v>
      </c>
      <c r="F50" s="158">
        <f>IF(ISNUMBER('実質公債費比率（分子）の構造'!L$53),'実質公債費比率（分子）の構造'!L$53,NA())</f>
        <v>30</v>
      </c>
      <c r="G50" s="158" t="e">
        <f>NA()</f>
        <v>#N/A</v>
      </c>
      <c r="H50" s="158" t="e">
        <f>NA()</f>
        <v>#N/A</v>
      </c>
      <c r="I50" s="158">
        <f>IF(ISNUMBER('実質公債費比率（分子）の構造'!M$53),'実質公債費比率（分子）の構造'!M$53,NA())</f>
        <v>25</v>
      </c>
      <c r="J50" s="158" t="e">
        <f>NA()</f>
        <v>#N/A</v>
      </c>
      <c r="K50" s="158" t="e">
        <f>NA()</f>
        <v>#N/A</v>
      </c>
      <c r="L50" s="158">
        <f>IF(ISNUMBER('実質公債費比率（分子）の構造'!N$53),'実質公債費比率（分子）の構造'!N$53,NA())</f>
        <v>26</v>
      </c>
      <c r="M50" s="158" t="e">
        <f>NA()</f>
        <v>#N/A</v>
      </c>
      <c r="N50" s="158" t="e">
        <f>NA()</f>
        <v>#N/A</v>
      </c>
      <c r="O50" s="158">
        <f>IF(ISNUMBER('実質公債費比率（分子）の構造'!O$53),'実質公債費比率（分子）の構造'!O$53,NA())</f>
        <v>45</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1124</v>
      </c>
      <c r="E56" s="157"/>
      <c r="F56" s="157"/>
      <c r="G56" s="157">
        <f>'将来負担比率（分子）の構造'!J$52</f>
        <v>1066</v>
      </c>
      <c r="H56" s="157"/>
      <c r="I56" s="157"/>
      <c r="J56" s="157">
        <f>'将来負担比率（分子）の構造'!K$52</f>
        <v>1028</v>
      </c>
      <c r="K56" s="157"/>
      <c r="L56" s="157"/>
      <c r="M56" s="157">
        <f>'将来負担比率（分子）の構造'!L$52</f>
        <v>940</v>
      </c>
      <c r="N56" s="157"/>
      <c r="O56" s="157"/>
      <c r="P56" s="157">
        <f>'将来負担比率（分子）の構造'!M$52</f>
        <v>966</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1587</v>
      </c>
      <c r="E58" s="157"/>
      <c r="F58" s="157"/>
      <c r="G58" s="157">
        <f>'将来負担比率（分子）の構造'!J$50</f>
        <v>1978</v>
      </c>
      <c r="H58" s="157"/>
      <c r="I58" s="157"/>
      <c r="J58" s="157">
        <f>'将来負担比率（分子）の構造'!K$50</f>
        <v>2227</v>
      </c>
      <c r="K58" s="157"/>
      <c r="L58" s="157"/>
      <c r="M58" s="157">
        <f>'将来負担比率（分子）の構造'!L$50</f>
        <v>2281</v>
      </c>
      <c r="N58" s="157"/>
      <c r="O58" s="157"/>
      <c r="P58" s="157">
        <f>'将来負担比率（分子）の構造'!M$50</f>
        <v>2411</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196</v>
      </c>
      <c r="C62" s="157"/>
      <c r="D62" s="157"/>
      <c r="E62" s="157">
        <f>'将来負担比率（分子）の構造'!J$45</f>
        <v>215</v>
      </c>
      <c r="F62" s="157"/>
      <c r="G62" s="157"/>
      <c r="H62" s="157">
        <f>'将来負担比率（分子）の構造'!K$45</f>
        <v>230</v>
      </c>
      <c r="I62" s="157"/>
      <c r="J62" s="157"/>
      <c r="K62" s="157">
        <f>'将来負担比率（分子）の構造'!L$45</f>
        <v>244</v>
      </c>
      <c r="L62" s="157"/>
      <c r="M62" s="157"/>
      <c r="N62" s="157">
        <f>'将来負担比率（分子）の構造'!M$45</f>
        <v>230</v>
      </c>
      <c r="O62" s="157"/>
      <c r="P62" s="157"/>
    </row>
    <row r="63" spans="1:16" x14ac:dyDescent="0.2">
      <c r="A63" s="157" t="s">
        <v>34</v>
      </c>
      <c r="B63" s="157">
        <f>'将来負担比率（分子）の構造'!I$44</f>
        <v>59</v>
      </c>
      <c r="C63" s="157"/>
      <c r="D63" s="157"/>
      <c r="E63" s="157">
        <f>'将来負担比率（分子）の構造'!J$44</f>
        <v>51</v>
      </c>
      <c r="F63" s="157"/>
      <c r="G63" s="157"/>
      <c r="H63" s="157">
        <f>'将来負担比率（分子）の構造'!K$44</f>
        <v>42</v>
      </c>
      <c r="I63" s="157"/>
      <c r="J63" s="157"/>
      <c r="K63" s="157">
        <f>'将来負担比率（分子）の構造'!L$44</f>
        <v>33</v>
      </c>
      <c r="L63" s="157"/>
      <c r="M63" s="157"/>
      <c r="N63" s="157">
        <f>'将来負担比率（分子）の構造'!M$44</f>
        <v>23</v>
      </c>
      <c r="O63" s="157"/>
      <c r="P63" s="157"/>
    </row>
    <row r="64" spans="1:16" x14ac:dyDescent="0.2">
      <c r="A64" s="157" t="s">
        <v>33</v>
      </c>
      <c r="B64" s="157">
        <f>'将来負担比率（分子）の構造'!I$43</f>
        <v>104</v>
      </c>
      <c r="C64" s="157"/>
      <c r="D64" s="157"/>
      <c r="E64" s="157">
        <f>'将来負担比率（分子）の構造'!J$43</f>
        <v>102</v>
      </c>
      <c r="F64" s="157"/>
      <c r="G64" s="157"/>
      <c r="H64" s="157">
        <f>'将来負担比率（分子）の構造'!K$43</f>
        <v>92</v>
      </c>
      <c r="I64" s="157"/>
      <c r="J64" s="157"/>
      <c r="K64" s="157">
        <f>'将来負担比率（分子）の構造'!L$43</f>
        <v>147</v>
      </c>
      <c r="L64" s="157"/>
      <c r="M64" s="157"/>
      <c r="N64" s="157">
        <f>'将来負担比率（分子）の構造'!M$43</f>
        <v>188</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1043</v>
      </c>
      <c r="C66" s="157"/>
      <c r="D66" s="157"/>
      <c r="E66" s="157">
        <f>'将来負担比率（分子）の構造'!J$41</f>
        <v>1024</v>
      </c>
      <c r="F66" s="157"/>
      <c r="G66" s="157"/>
      <c r="H66" s="157">
        <f>'将来負担比率（分子）の構造'!K$41</f>
        <v>992</v>
      </c>
      <c r="I66" s="157"/>
      <c r="J66" s="157"/>
      <c r="K66" s="157">
        <f>'将来負担比率（分子）の構造'!L$41</f>
        <v>926</v>
      </c>
      <c r="L66" s="157"/>
      <c r="M66" s="157"/>
      <c r="N66" s="157">
        <f>'将来負担比率（分子）の構造'!M$41</f>
        <v>979</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1067</v>
      </c>
      <c r="C72" s="161">
        <f>基金残高に係る経年分析!G55</f>
        <v>1125</v>
      </c>
      <c r="D72" s="161">
        <f>基金残高に係る経年分析!H55</f>
        <v>1249</v>
      </c>
    </row>
    <row r="73" spans="1:16" x14ac:dyDescent="0.2">
      <c r="A73" s="160" t="s">
        <v>74</v>
      </c>
      <c r="B73" s="161">
        <f>基金残高に係る経年分析!F56</f>
        <v>279</v>
      </c>
      <c r="C73" s="161">
        <f>基金残高に係る経年分析!G56</f>
        <v>279</v>
      </c>
      <c r="D73" s="161">
        <f>基金残高に係る経年分析!H56</f>
        <v>279</v>
      </c>
    </row>
    <row r="74" spans="1:16" x14ac:dyDescent="0.2">
      <c r="A74" s="160" t="s">
        <v>75</v>
      </c>
      <c r="B74" s="161">
        <f>基金残高に係る経年分析!F57</f>
        <v>768</v>
      </c>
      <c r="C74" s="161">
        <f>基金残高に係る経年分析!G57</f>
        <v>763</v>
      </c>
      <c r="D74" s="161">
        <f>基金残高に係る経年分析!H57</f>
        <v>757</v>
      </c>
    </row>
  </sheetData>
  <sheetProtection algorithmName="SHA-512" hashValue="F+mJo/OVtHv77+LST5bvpujC5YZcB+GIvJved7JUjErZTAj2OD5CRK0qwUenqQ/oJRabD83NJq31dUx5MCNF1w==" saltValue="El8Ftaqps988yPasISV5R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208889</v>
      </c>
      <c r="S5" s="664"/>
      <c r="T5" s="664"/>
      <c r="U5" s="664"/>
      <c r="V5" s="664"/>
      <c r="W5" s="664"/>
      <c r="X5" s="664"/>
      <c r="Y5" s="689"/>
      <c r="Z5" s="702">
        <v>5.3</v>
      </c>
      <c r="AA5" s="702"/>
      <c r="AB5" s="702"/>
      <c r="AC5" s="702"/>
      <c r="AD5" s="703">
        <v>208889</v>
      </c>
      <c r="AE5" s="703"/>
      <c r="AF5" s="703"/>
      <c r="AG5" s="703"/>
      <c r="AH5" s="703"/>
      <c r="AI5" s="703"/>
      <c r="AJ5" s="703"/>
      <c r="AK5" s="703"/>
      <c r="AL5" s="690">
        <v>15.6</v>
      </c>
      <c r="AM5" s="672"/>
      <c r="AN5" s="672"/>
      <c r="AO5" s="691"/>
      <c r="AP5" s="666" t="s">
        <v>216</v>
      </c>
      <c r="AQ5" s="667"/>
      <c r="AR5" s="667"/>
      <c r="AS5" s="667"/>
      <c r="AT5" s="667"/>
      <c r="AU5" s="667"/>
      <c r="AV5" s="667"/>
      <c r="AW5" s="667"/>
      <c r="AX5" s="667"/>
      <c r="AY5" s="667"/>
      <c r="AZ5" s="667"/>
      <c r="BA5" s="667"/>
      <c r="BB5" s="667"/>
      <c r="BC5" s="667"/>
      <c r="BD5" s="667"/>
      <c r="BE5" s="667"/>
      <c r="BF5" s="668"/>
      <c r="BG5" s="608">
        <v>208889</v>
      </c>
      <c r="BH5" s="609"/>
      <c r="BI5" s="609"/>
      <c r="BJ5" s="609"/>
      <c r="BK5" s="609"/>
      <c r="BL5" s="609"/>
      <c r="BM5" s="609"/>
      <c r="BN5" s="610"/>
      <c r="BO5" s="646">
        <v>100</v>
      </c>
      <c r="BP5" s="646"/>
      <c r="BQ5" s="646"/>
      <c r="BR5" s="646"/>
      <c r="BS5" s="647" t="s">
        <v>121</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9180</v>
      </c>
      <c r="S6" s="609"/>
      <c r="T6" s="609"/>
      <c r="U6" s="609"/>
      <c r="V6" s="609"/>
      <c r="W6" s="609"/>
      <c r="X6" s="609"/>
      <c r="Y6" s="610"/>
      <c r="Z6" s="646">
        <v>0.2</v>
      </c>
      <c r="AA6" s="646"/>
      <c r="AB6" s="646"/>
      <c r="AC6" s="646"/>
      <c r="AD6" s="647">
        <v>9180</v>
      </c>
      <c r="AE6" s="647"/>
      <c r="AF6" s="647"/>
      <c r="AG6" s="647"/>
      <c r="AH6" s="647"/>
      <c r="AI6" s="647"/>
      <c r="AJ6" s="647"/>
      <c r="AK6" s="647"/>
      <c r="AL6" s="611">
        <v>0.7</v>
      </c>
      <c r="AM6" s="612"/>
      <c r="AN6" s="612"/>
      <c r="AO6" s="648"/>
      <c r="AP6" s="605" t="s">
        <v>221</v>
      </c>
      <c r="AQ6" s="606"/>
      <c r="AR6" s="606"/>
      <c r="AS6" s="606"/>
      <c r="AT6" s="606"/>
      <c r="AU6" s="606"/>
      <c r="AV6" s="606"/>
      <c r="AW6" s="606"/>
      <c r="AX6" s="606"/>
      <c r="AY6" s="606"/>
      <c r="AZ6" s="606"/>
      <c r="BA6" s="606"/>
      <c r="BB6" s="606"/>
      <c r="BC6" s="606"/>
      <c r="BD6" s="606"/>
      <c r="BE6" s="606"/>
      <c r="BF6" s="607"/>
      <c r="BG6" s="608">
        <v>208889</v>
      </c>
      <c r="BH6" s="609"/>
      <c r="BI6" s="609"/>
      <c r="BJ6" s="609"/>
      <c r="BK6" s="609"/>
      <c r="BL6" s="609"/>
      <c r="BM6" s="609"/>
      <c r="BN6" s="610"/>
      <c r="BO6" s="646">
        <v>100</v>
      </c>
      <c r="BP6" s="646"/>
      <c r="BQ6" s="646"/>
      <c r="BR6" s="646"/>
      <c r="BS6" s="647" t="s">
        <v>121</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41089</v>
      </c>
      <c r="CS6" s="609"/>
      <c r="CT6" s="609"/>
      <c r="CU6" s="609"/>
      <c r="CV6" s="609"/>
      <c r="CW6" s="609"/>
      <c r="CX6" s="609"/>
      <c r="CY6" s="610"/>
      <c r="CZ6" s="690">
        <v>1.1000000000000001</v>
      </c>
      <c r="DA6" s="672"/>
      <c r="DB6" s="672"/>
      <c r="DC6" s="692"/>
      <c r="DD6" s="614" t="s">
        <v>121</v>
      </c>
      <c r="DE6" s="609"/>
      <c r="DF6" s="609"/>
      <c r="DG6" s="609"/>
      <c r="DH6" s="609"/>
      <c r="DI6" s="609"/>
      <c r="DJ6" s="609"/>
      <c r="DK6" s="609"/>
      <c r="DL6" s="609"/>
      <c r="DM6" s="609"/>
      <c r="DN6" s="609"/>
      <c r="DO6" s="609"/>
      <c r="DP6" s="610"/>
      <c r="DQ6" s="614">
        <v>40389</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569</v>
      </c>
      <c r="S7" s="609"/>
      <c r="T7" s="609"/>
      <c r="U7" s="609"/>
      <c r="V7" s="609"/>
      <c r="W7" s="609"/>
      <c r="X7" s="609"/>
      <c r="Y7" s="610"/>
      <c r="Z7" s="646">
        <v>0</v>
      </c>
      <c r="AA7" s="646"/>
      <c r="AB7" s="646"/>
      <c r="AC7" s="646"/>
      <c r="AD7" s="647">
        <v>569</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101998</v>
      </c>
      <c r="BH7" s="609"/>
      <c r="BI7" s="609"/>
      <c r="BJ7" s="609"/>
      <c r="BK7" s="609"/>
      <c r="BL7" s="609"/>
      <c r="BM7" s="609"/>
      <c r="BN7" s="610"/>
      <c r="BO7" s="646">
        <v>48.8</v>
      </c>
      <c r="BP7" s="646"/>
      <c r="BQ7" s="646"/>
      <c r="BR7" s="646"/>
      <c r="BS7" s="647" t="s">
        <v>121</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799564</v>
      </c>
      <c r="CS7" s="609"/>
      <c r="CT7" s="609"/>
      <c r="CU7" s="609"/>
      <c r="CV7" s="609"/>
      <c r="CW7" s="609"/>
      <c r="CX7" s="609"/>
      <c r="CY7" s="610"/>
      <c r="CZ7" s="646">
        <v>21</v>
      </c>
      <c r="DA7" s="646"/>
      <c r="DB7" s="646"/>
      <c r="DC7" s="646"/>
      <c r="DD7" s="614">
        <v>148325</v>
      </c>
      <c r="DE7" s="609"/>
      <c r="DF7" s="609"/>
      <c r="DG7" s="609"/>
      <c r="DH7" s="609"/>
      <c r="DI7" s="609"/>
      <c r="DJ7" s="609"/>
      <c r="DK7" s="609"/>
      <c r="DL7" s="609"/>
      <c r="DM7" s="609"/>
      <c r="DN7" s="609"/>
      <c r="DO7" s="609"/>
      <c r="DP7" s="610"/>
      <c r="DQ7" s="614">
        <v>480398</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2917</v>
      </c>
      <c r="S8" s="609"/>
      <c r="T8" s="609"/>
      <c r="U8" s="609"/>
      <c r="V8" s="609"/>
      <c r="W8" s="609"/>
      <c r="X8" s="609"/>
      <c r="Y8" s="610"/>
      <c r="Z8" s="646">
        <v>0.1</v>
      </c>
      <c r="AA8" s="646"/>
      <c r="AB8" s="646"/>
      <c r="AC8" s="646"/>
      <c r="AD8" s="647">
        <v>2917</v>
      </c>
      <c r="AE8" s="647"/>
      <c r="AF8" s="647"/>
      <c r="AG8" s="647"/>
      <c r="AH8" s="647"/>
      <c r="AI8" s="647"/>
      <c r="AJ8" s="647"/>
      <c r="AK8" s="647"/>
      <c r="AL8" s="611">
        <v>0.2</v>
      </c>
      <c r="AM8" s="612"/>
      <c r="AN8" s="612"/>
      <c r="AO8" s="648"/>
      <c r="AP8" s="605" t="s">
        <v>227</v>
      </c>
      <c r="AQ8" s="606"/>
      <c r="AR8" s="606"/>
      <c r="AS8" s="606"/>
      <c r="AT8" s="606"/>
      <c r="AU8" s="606"/>
      <c r="AV8" s="606"/>
      <c r="AW8" s="606"/>
      <c r="AX8" s="606"/>
      <c r="AY8" s="606"/>
      <c r="AZ8" s="606"/>
      <c r="BA8" s="606"/>
      <c r="BB8" s="606"/>
      <c r="BC8" s="606"/>
      <c r="BD8" s="606"/>
      <c r="BE8" s="606"/>
      <c r="BF8" s="607"/>
      <c r="BG8" s="608">
        <v>2862</v>
      </c>
      <c r="BH8" s="609"/>
      <c r="BI8" s="609"/>
      <c r="BJ8" s="609"/>
      <c r="BK8" s="609"/>
      <c r="BL8" s="609"/>
      <c r="BM8" s="609"/>
      <c r="BN8" s="610"/>
      <c r="BO8" s="646">
        <v>1.4</v>
      </c>
      <c r="BP8" s="646"/>
      <c r="BQ8" s="646"/>
      <c r="BR8" s="646"/>
      <c r="BS8" s="647" t="s">
        <v>121</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504012</v>
      </c>
      <c r="CS8" s="609"/>
      <c r="CT8" s="609"/>
      <c r="CU8" s="609"/>
      <c r="CV8" s="609"/>
      <c r="CW8" s="609"/>
      <c r="CX8" s="609"/>
      <c r="CY8" s="610"/>
      <c r="CZ8" s="646">
        <v>13.2</v>
      </c>
      <c r="DA8" s="646"/>
      <c r="DB8" s="646"/>
      <c r="DC8" s="646"/>
      <c r="DD8" s="614">
        <v>46188</v>
      </c>
      <c r="DE8" s="609"/>
      <c r="DF8" s="609"/>
      <c r="DG8" s="609"/>
      <c r="DH8" s="609"/>
      <c r="DI8" s="609"/>
      <c r="DJ8" s="609"/>
      <c r="DK8" s="609"/>
      <c r="DL8" s="609"/>
      <c r="DM8" s="609"/>
      <c r="DN8" s="609"/>
      <c r="DO8" s="609"/>
      <c r="DP8" s="610"/>
      <c r="DQ8" s="614">
        <v>228505</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4227</v>
      </c>
      <c r="S9" s="609"/>
      <c r="T9" s="609"/>
      <c r="U9" s="609"/>
      <c r="V9" s="609"/>
      <c r="W9" s="609"/>
      <c r="X9" s="609"/>
      <c r="Y9" s="610"/>
      <c r="Z9" s="646">
        <v>0.1</v>
      </c>
      <c r="AA9" s="646"/>
      <c r="AB9" s="646"/>
      <c r="AC9" s="646"/>
      <c r="AD9" s="647">
        <v>4227</v>
      </c>
      <c r="AE9" s="647"/>
      <c r="AF9" s="647"/>
      <c r="AG9" s="647"/>
      <c r="AH9" s="647"/>
      <c r="AI9" s="647"/>
      <c r="AJ9" s="647"/>
      <c r="AK9" s="647"/>
      <c r="AL9" s="611">
        <v>0.3</v>
      </c>
      <c r="AM9" s="612"/>
      <c r="AN9" s="612"/>
      <c r="AO9" s="648"/>
      <c r="AP9" s="605" t="s">
        <v>230</v>
      </c>
      <c r="AQ9" s="606"/>
      <c r="AR9" s="606"/>
      <c r="AS9" s="606"/>
      <c r="AT9" s="606"/>
      <c r="AU9" s="606"/>
      <c r="AV9" s="606"/>
      <c r="AW9" s="606"/>
      <c r="AX9" s="606"/>
      <c r="AY9" s="606"/>
      <c r="AZ9" s="606"/>
      <c r="BA9" s="606"/>
      <c r="BB9" s="606"/>
      <c r="BC9" s="606"/>
      <c r="BD9" s="606"/>
      <c r="BE9" s="606"/>
      <c r="BF9" s="607"/>
      <c r="BG9" s="608">
        <v>89200</v>
      </c>
      <c r="BH9" s="609"/>
      <c r="BI9" s="609"/>
      <c r="BJ9" s="609"/>
      <c r="BK9" s="609"/>
      <c r="BL9" s="609"/>
      <c r="BM9" s="609"/>
      <c r="BN9" s="610"/>
      <c r="BO9" s="646">
        <v>42.7</v>
      </c>
      <c r="BP9" s="646"/>
      <c r="BQ9" s="646"/>
      <c r="BR9" s="646"/>
      <c r="BS9" s="647" t="s">
        <v>121</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479837</v>
      </c>
      <c r="CS9" s="609"/>
      <c r="CT9" s="609"/>
      <c r="CU9" s="609"/>
      <c r="CV9" s="609"/>
      <c r="CW9" s="609"/>
      <c r="CX9" s="609"/>
      <c r="CY9" s="610"/>
      <c r="CZ9" s="646">
        <v>12.6</v>
      </c>
      <c r="DA9" s="646"/>
      <c r="DB9" s="646"/>
      <c r="DC9" s="646"/>
      <c r="DD9" s="614">
        <v>137726</v>
      </c>
      <c r="DE9" s="609"/>
      <c r="DF9" s="609"/>
      <c r="DG9" s="609"/>
      <c r="DH9" s="609"/>
      <c r="DI9" s="609"/>
      <c r="DJ9" s="609"/>
      <c r="DK9" s="609"/>
      <c r="DL9" s="609"/>
      <c r="DM9" s="609"/>
      <c r="DN9" s="609"/>
      <c r="DO9" s="609"/>
      <c r="DP9" s="610"/>
      <c r="DQ9" s="614">
        <v>188303</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121</v>
      </c>
      <c r="S10" s="609"/>
      <c r="T10" s="609"/>
      <c r="U10" s="609"/>
      <c r="V10" s="609"/>
      <c r="W10" s="609"/>
      <c r="X10" s="609"/>
      <c r="Y10" s="610"/>
      <c r="Z10" s="646" t="s">
        <v>121</v>
      </c>
      <c r="AA10" s="646"/>
      <c r="AB10" s="646"/>
      <c r="AC10" s="646"/>
      <c r="AD10" s="647" t="s">
        <v>121</v>
      </c>
      <c r="AE10" s="647"/>
      <c r="AF10" s="647"/>
      <c r="AG10" s="647"/>
      <c r="AH10" s="647"/>
      <c r="AI10" s="647"/>
      <c r="AJ10" s="647"/>
      <c r="AK10" s="647"/>
      <c r="AL10" s="611" t="s">
        <v>121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4971</v>
      </c>
      <c r="BH10" s="609"/>
      <c r="BI10" s="609"/>
      <c r="BJ10" s="609"/>
      <c r="BK10" s="609"/>
      <c r="BL10" s="609"/>
      <c r="BM10" s="609"/>
      <c r="BN10" s="610"/>
      <c r="BO10" s="646">
        <v>2.4</v>
      </c>
      <c r="BP10" s="646"/>
      <c r="BQ10" s="646"/>
      <c r="BR10" s="646"/>
      <c r="BS10" s="647" t="s">
        <v>121</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46291</v>
      </c>
      <c r="CS10" s="609"/>
      <c r="CT10" s="609"/>
      <c r="CU10" s="609"/>
      <c r="CV10" s="609"/>
      <c r="CW10" s="609"/>
      <c r="CX10" s="609"/>
      <c r="CY10" s="610"/>
      <c r="CZ10" s="646">
        <v>1.2</v>
      </c>
      <c r="DA10" s="646"/>
      <c r="DB10" s="646"/>
      <c r="DC10" s="646"/>
      <c r="DD10" s="614" t="s">
        <v>121</v>
      </c>
      <c r="DE10" s="609"/>
      <c r="DF10" s="609"/>
      <c r="DG10" s="609"/>
      <c r="DH10" s="609"/>
      <c r="DI10" s="609"/>
      <c r="DJ10" s="609"/>
      <c r="DK10" s="609"/>
      <c r="DL10" s="609"/>
      <c r="DM10" s="609"/>
      <c r="DN10" s="609"/>
      <c r="DO10" s="609"/>
      <c r="DP10" s="610"/>
      <c r="DQ10" s="614">
        <v>4091</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48446</v>
      </c>
      <c r="S11" s="609"/>
      <c r="T11" s="609"/>
      <c r="U11" s="609"/>
      <c r="V11" s="609"/>
      <c r="W11" s="609"/>
      <c r="X11" s="609"/>
      <c r="Y11" s="610"/>
      <c r="Z11" s="611">
        <v>1.2</v>
      </c>
      <c r="AA11" s="612"/>
      <c r="AB11" s="612"/>
      <c r="AC11" s="613"/>
      <c r="AD11" s="614">
        <v>48446</v>
      </c>
      <c r="AE11" s="609"/>
      <c r="AF11" s="609"/>
      <c r="AG11" s="609"/>
      <c r="AH11" s="609"/>
      <c r="AI11" s="609"/>
      <c r="AJ11" s="609"/>
      <c r="AK11" s="610"/>
      <c r="AL11" s="611">
        <v>3.6</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4965</v>
      </c>
      <c r="BH11" s="609"/>
      <c r="BI11" s="609"/>
      <c r="BJ11" s="609"/>
      <c r="BK11" s="609"/>
      <c r="BL11" s="609"/>
      <c r="BM11" s="609"/>
      <c r="BN11" s="610"/>
      <c r="BO11" s="646">
        <v>2.4</v>
      </c>
      <c r="BP11" s="646"/>
      <c r="BQ11" s="646"/>
      <c r="BR11" s="646"/>
      <c r="BS11" s="647" t="s">
        <v>121</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355434</v>
      </c>
      <c r="CS11" s="609"/>
      <c r="CT11" s="609"/>
      <c r="CU11" s="609"/>
      <c r="CV11" s="609"/>
      <c r="CW11" s="609"/>
      <c r="CX11" s="609"/>
      <c r="CY11" s="610"/>
      <c r="CZ11" s="646">
        <v>9.3000000000000007</v>
      </c>
      <c r="DA11" s="646"/>
      <c r="DB11" s="646"/>
      <c r="DC11" s="646"/>
      <c r="DD11" s="614">
        <v>193023</v>
      </c>
      <c r="DE11" s="609"/>
      <c r="DF11" s="609"/>
      <c r="DG11" s="609"/>
      <c r="DH11" s="609"/>
      <c r="DI11" s="609"/>
      <c r="DJ11" s="609"/>
      <c r="DK11" s="609"/>
      <c r="DL11" s="609"/>
      <c r="DM11" s="609"/>
      <c r="DN11" s="609"/>
      <c r="DO11" s="609"/>
      <c r="DP11" s="610"/>
      <c r="DQ11" s="614">
        <v>127114</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121</v>
      </c>
      <c r="S12" s="609"/>
      <c r="T12" s="609"/>
      <c r="U12" s="609"/>
      <c r="V12" s="609"/>
      <c r="W12" s="609"/>
      <c r="X12" s="609"/>
      <c r="Y12" s="610"/>
      <c r="Z12" s="646" t="s">
        <v>121</v>
      </c>
      <c r="AA12" s="646"/>
      <c r="AB12" s="646"/>
      <c r="AC12" s="646"/>
      <c r="AD12" s="647" t="s">
        <v>121</v>
      </c>
      <c r="AE12" s="647"/>
      <c r="AF12" s="647"/>
      <c r="AG12" s="647"/>
      <c r="AH12" s="647"/>
      <c r="AI12" s="647"/>
      <c r="AJ12" s="647"/>
      <c r="AK12" s="647"/>
      <c r="AL12" s="611" t="s">
        <v>121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78575</v>
      </c>
      <c r="BH12" s="609"/>
      <c r="BI12" s="609"/>
      <c r="BJ12" s="609"/>
      <c r="BK12" s="609"/>
      <c r="BL12" s="609"/>
      <c r="BM12" s="609"/>
      <c r="BN12" s="610"/>
      <c r="BO12" s="646">
        <v>37.6</v>
      </c>
      <c r="BP12" s="646"/>
      <c r="BQ12" s="646"/>
      <c r="BR12" s="646"/>
      <c r="BS12" s="647" t="s">
        <v>121</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538069</v>
      </c>
      <c r="CS12" s="609"/>
      <c r="CT12" s="609"/>
      <c r="CU12" s="609"/>
      <c r="CV12" s="609"/>
      <c r="CW12" s="609"/>
      <c r="CX12" s="609"/>
      <c r="CY12" s="610"/>
      <c r="CZ12" s="646">
        <v>14.1</v>
      </c>
      <c r="DA12" s="646"/>
      <c r="DB12" s="646"/>
      <c r="DC12" s="646"/>
      <c r="DD12" s="614">
        <v>200232</v>
      </c>
      <c r="DE12" s="609"/>
      <c r="DF12" s="609"/>
      <c r="DG12" s="609"/>
      <c r="DH12" s="609"/>
      <c r="DI12" s="609"/>
      <c r="DJ12" s="609"/>
      <c r="DK12" s="609"/>
      <c r="DL12" s="609"/>
      <c r="DM12" s="609"/>
      <c r="DN12" s="609"/>
      <c r="DO12" s="609"/>
      <c r="DP12" s="610"/>
      <c r="DQ12" s="614">
        <v>98946</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32</v>
      </c>
      <c r="S13" s="609"/>
      <c r="T13" s="609"/>
      <c r="U13" s="609"/>
      <c r="V13" s="609"/>
      <c r="W13" s="609"/>
      <c r="X13" s="609"/>
      <c r="Y13" s="610"/>
      <c r="Z13" s="646">
        <v>0</v>
      </c>
      <c r="AA13" s="646"/>
      <c r="AB13" s="646"/>
      <c r="AC13" s="646"/>
      <c r="AD13" s="647">
        <v>32</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63974</v>
      </c>
      <c r="BH13" s="609"/>
      <c r="BI13" s="609"/>
      <c r="BJ13" s="609"/>
      <c r="BK13" s="609"/>
      <c r="BL13" s="609"/>
      <c r="BM13" s="609"/>
      <c r="BN13" s="610"/>
      <c r="BO13" s="646">
        <v>30.6</v>
      </c>
      <c r="BP13" s="646"/>
      <c r="BQ13" s="646"/>
      <c r="BR13" s="646"/>
      <c r="BS13" s="647" t="s">
        <v>121</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516672</v>
      </c>
      <c r="CS13" s="609"/>
      <c r="CT13" s="609"/>
      <c r="CU13" s="609"/>
      <c r="CV13" s="609"/>
      <c r="CW13" s="609"/>
      <c r="CX13" s="609"/>
      <c r="CY13" s="610"/>
      <c r="CZ13" s="646">
        <v>13.5</v>
      </c>
      <c r="DA13" s="646"/>
      <c r="DB13" s="646"/>
      <c r="DC13" s="646"/>
      <c r="DD13" s="614">
        <v>416812</v>
      </c>
      <c r="DE13" s="609"/>
      <c r="DF13" s="609"/>
      <c r="DG13" s="609"/>
      <c r="DH13" s="609"/>
      <c r="DI13" s="609"/>
      <c r="DJ13" s="609"/>
      <c r="DK13" s="609"/>
      <c r="DL13" s="609"/>
      <c r="DM13" s="609"/>
      <c r="DN13" s="609"/>
      <c r="DO13" s="609"/>
      <c r="DP13" s="610"/>
      <c r="DQ13" s="614">
        <v>116205</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121</v>
      </c>
      <c r="S14" s="609"/>
      <c r="T14" s="609"/>
      <c r="U14" s="609"/>
      <c r="V14" s="609"/>
      <c r="W14" s="609"/>
      <c r="X14" s="609"/>
      <c r="Y14" s="610"/>
      <c r="Z14" s="646" t="s">
        <v>121</v>
      </c>
      <c r="AA14" s="646"/>
      <c r="AB14" s="646"/>
      <c r="AC14" s="646"/>
      <c r="AD14" s="647" t="s">
        <v>121</v>
      </c>
      <c r="AE14" s="647"/>
      <c r="AF14" s="647"/>
      <c r="AG14" s="647"/>
      <c r="AH14" s="647"/>
      <c r="AI14" s="647"/>
      <c r="AJ14" s="647"/>
      <c r="AK14" s="647"/>
      <c r="AL14" s="611" t="s">
        <v>121</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11011</v>
      </c>
      <c r="BH14" s="609"/>
      <c r="BI14" s="609"/>
      <c r="BJ14" s="609"/>
      <c r="BK14" s="609"/>
      <c r="BL14" s="609"/>
      <c r="BM14" s="609"/>
      <c r="BN14" s="610"/>
      <c r="BO14" s="646">
        <v>5.3</v>
      </c>
      <c r="BP14" s="646"/>
      <c r="BQ14" s="646"/>
      <c r="BR14" s="646"/>
      <c r="BS14" s="647" t="s">
        <v>121</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61992</v>
      </c>
      <c r="CS14" s="609"/>
      <c r="CT14" s="609"/>
      <c r="CU14" s="609"/>
      <c r="CV14" s="609"/>
      <c r="CW14" s="609"/>
      <c r="CX14" s="609"/>
      <c r="CY14" s="610"/>
      <c r="CZ14" s="646">
        <v>1.6</v>
      </c>
      <c r="DA14" s="646"/>
      <c r="DB14" s="646"/>
      <c r="DC14" s="646"/>
      <c r="DD14" s="614" t="s">
        <v>121</v>
      </c>
      <c r="DE14" s="609"/>
      <c r="DF14" s="609"/>
      <c r="DG14" s="609"/>
      <c r="DH14" s="609"/>
      <c r="DI14" s="609"/>
      <c r="DJ14" s="609"/>
      <c r="DK14" s="609"/>
      <c r="DL14" s="609"/>
      <c r="DM14" s="609"/>
      <c r="DN14" s="609"/>
      <c r="DO14" s="609"/>
      <c r="DP14" s="610"/>
      <c r="DQ14" s="614">
        <v>15399</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3420</v>
      </c>
      <c r="S15" s="609"/>
      <c r="T15" s="609"/>
      <c r="U15" s="609"/>
      <c r="V15" s="609"/>
      <c r="W15" s="609"/>
      <c r="X15" s="609"/>
      <c r="Y15" s="610"/>
      <c r="Z15" s="646">
        <v>0.1</v>
      </c>
      <c r="AA15" s="646"/>
      <c r="AB15" s="646"/>
      <c r="AC15" s="646"/>
      <c r="AD15" s="647">
        <v>3420</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17305</v>
      </c>
      <c r="BH15" s="609"/>
      <c r="BI15" s="609"/>
      <c r="BJ15" s="609"/>
      <c r="BK15" s="609"/>
      <c r="BL15" s="609"/>
      <c r="BM15" s="609"/>
      <c r="BN15" s="610"/>
      <c r="BO15" s="646">
        <v>8.3000000000000007</v>
      </c>
      <c r="BP15" s="646"/>
      <c r="BQ15" s="646"/>
      <c r="BR15" s="646"/>
      <c r="BS15" s="647" t="s">
        <v>121</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336720</v>
      </c>
      <c r="CS15" s="609"/>
      <c r="CT15" s="609"/>
      <c r="CU15" s="609"/>
      <c r="CV15" s="609"/>
      <c r="CW15" s="609"/>
      <c r="CX15" s="609"/>
      <c r="CY15" s="610"/>
      <c r="CZ15" s="646">
        <v>8.8000000000000007</v>
      </c>
      <c r="DA15" s="646"/>
      <c r="DB15" s="646"/>
      <c r="DC15" s="646"/>
      <c r="DD15" s="614">
        <v>70757</v>
      </c>
      <c r="DE15" s="609"/>
      <c r="DF15" s="609"/>
      <c r="DG15" s="609"/>
      <c r="DH15" s="609"/>
      <c r="DI15" s="609"/>
      <c r="DJ15" s="609"/>
      <c r="DK15" s="609"/>
      <c r="DL15" s="609"/>
      <c r="DM15" s="609"/>
      <c r="DN15" s="609"/>
      <c r="DO15" s="609"/>
      <c r="DP15" s="610"/>
      <c r="DQ15" s="614">
        <v>163063</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11048</v>
      </c>
      <c r="S16" s="609"/>
      <c r="T16" s="609"/>
      <c r="U16" s="609"/>
      <c r="V16" s="609"/>
      <c r="W16" s="609"/>
      <c r="X16" s="609"/>
      <c r="Y16" s="610"/>
      <c r="Z16" s="646">
        <v>0.3</v>
      </c>
      <c r="AA16" s="646"/>
      <c r="AB16" s="646"/>
      <c r="AC16" s="646"/>
      <c r="AD16" s="647">
        <v>11048</v>
      </c>
      <c r="AE16" s="647"/>
      <c r="AF16" s="647"/>
      <c r="AG16" s="647"/>
      <c r="AH16" s="647"/>
      <c r="AI16" s="647"/>
      <c r="AJ16" s="647"/>
      <c r="AK16" s="647"/>
      <c r="AL16" s="611">
        <v>0.8</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121</v>
      </c>
      <c r="BH16" s="609"/>
      <c r="BI16" s="609"/>
      <c r="BJ16" s="609"/>
      <c r="BK16" s="609"/>
      <c r="BL16" s="609"/>
      <c r="BM16" s="609"/>
      <c r="BN16" s="610"/>
      <c r="BO16" s="646" t="s">
        <v>121</v>
      </c>
      <c r="BP16" s="646"/>
      <c r="BQ16" s="646"/>
      <c r="BR16" s="646"/>
      <c r="BS16" s="647" t="s">
        <v>121</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t="s">
        <v>121</v>
      </c>
      <c r="CS16" s="609"/>
      <c r="CT16" s="609"/>
      <c r="CU16" s="609"/>
      <c r="CV16" s="609"/>
      <c r="CW16" s="609"/>
      <c r="CX16" s="609"/>
      <c r="CY16" s="610"/>
      <c r="CZ16" s="646" t="s">
        <v>121</v>
      </c>
      <c r="DA16" s="646"/>
      <c r="DB16" s="646"/>
      <c r="DC16" s="646"/>
      <c r="DD16" s="614" t="s">
        <v>121</v>
      </c>
      <c r="DE16" s="609"/>
      <c r="DF16" s="609"/>
      <c r="DG16" s="609"/>
      <c r="DH16" s="609"/>
      <c r="DI16" s="609"/>
      <c r="DJ16" s="609"/>
      <c r="DK16" s="609"/>
      <c r="DL16" s="609"/>
      <c r="DM16" s="609"/>
      <c r="DN16" s="609"/>
      <c r="DO16" s="609"/>
      <c r="DP16" s="610"/>
      <c r="DQ16" s="614" t="s">
        <v>121</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8130</v>
      </c>
      <c r="S17" s="609"/>
      <c r="T17" s="609"/>
      <c r="U17" s="609"/>
      <c r="V17" s="609"/>
      <c r="W17" s="609"/>
      <c r="X17" s="609"/>
      <c r="Y17" s="610"/>
      <c r="Z17" s="646">
        <v>0.2</v>
      </c>
      <c r="AA17" s="646"/>
      <c r="AB17" s="646"/>
      <c r="AC17" s="646"/>
      <c r="AD17" s="647">
        <v>8130</v>
      </c>
      <c r="AE17" s="647"/>
      <c r="AF17" s="647"/>
      <c r="AG17" s="647"/>
      <c r="AH17" s="647"/>
      <c r="AI17" s="647"/>
      <c r="AJ17" s="647"/>
      <c r="AK17" s="647"/>
      <c r="AL17" s="611">
        <v>0.6</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121</v>
      </c>
      <c r="BH17" s="609"/>
      <c r="BI17" s="609"/>
      <c r="BJ17" s="609"/>
      <c r="BK17" s="609"/>
      <c r="BL17" s="609"/>
      <c r="BM17" s="609"/>
      <c r="BN17" s="610"/>
      <c r="BO17" s="646" t="s">
        <v>121</v>
      </c>
      <c r="BP17" s="646"/>
      <c r="BQ17" s="646"/>
      <c r="BR17" s="646"/>
      <c r="BS17" s="647" t="s">
        <v>121</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133654</v>
      </c>
      <c r="CS17" s="609"/>
      <c r="CT17" s="609"/>
      <c r="CU17" s="609"/>
      <c r="CV17" s="609"/>
      <c r="CW17" s="609"/>
      <c r="CX17" s="609"/>
      <c r="CY17" s="610"/>
      <c r="CZ17" s="646">
        <v>3.5</v>
      </c>
      <c r="DA17" s="646"/>
      <c r="DB17" s="646"/>
      <c r="DC17" s="646"/>
      <c r="DD17" s="614" t="s">
        <v>121</v>
      </c>
      <c r="DE17" s="609"/>
      <c r="DF17" s="609"/>
      <c r="DG17" s="609"/>
      <c r="DH17" s="609"/>
      <c r="DI17" s="609"/>
      <c r="DJ17" s="609"/>
      <c r="DK17" s="609"/>
      <c r="DL17" s="609"/>
      <c r="DM17" s="609"/>
      <c r="DN17" s="609"/>
      <c r="DO17" s="609"/>
      <c r="DP17" s="610"/>
      <c r="DQ17" s="614">
        <v>133654</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411</v>
      </c>
      <c r="S18" s="609"/>
      <c r="T18" s="609"/>
      <c r="U18" s="609"/>
      <c r="V18" s="609"/>
      <c r="W18" s="609"/>
      <c r="X18" s="609"/>
      <c r="Y18" s="610"/>
      <c r="Z18" s="646">
        <v>0</v>
      </c>
      <c r="AA18" s="646"/>
      <c r="AB18" s="646"/>
      <c r="AC18" s="646"/>
      <c r="AD18" s="647">
        <v>411</v>
      </c>
      <c r="AE18" s="647"/>
      <c r="AF18" s="647"/>
      <c r="AG18" s="647"/>
      <c r="AH18" s="647"/>
      <c r="AI18" s="647"/>
      <c r="AJ18" s="647"/>
      <c r="AK18" s="647"/>
      <c r="AL18" s="611">
        <v>0</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121</v>
      </c>
      <c r="BH18" s="609"/>
      <c r="BI18" s="609"/>
      <c r="BJ18" s="609"/>
      <c r="BK18" s="609"/>
      <c r="BL18" s="609"/>
      <c r="BM18" s="609"/>
      <c r="BN18" s="610"/>
      <c r="BO18" s="646" t="s">
        <v>121</v>
      </c>
      <c r="BP18" s="646"/>
      <c r="BQ18" s="646"/>
      <c r="BR18" s="646"/>
      <c r="BS18" s="647" t="s">
        <v>121</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121</v>
      </c>
      <c r="CS18" s="609"/>
      <c r="CT18" s="609"/>
      <c r="CU18" s="609"/>
      <c r="CV18" s="609"/>
      <c r="CW18" s="609"/>
      <c r="CX18" s="609"/>
      <c r="CY18" s="610"/>
      <c r="CZ18" s="646" t="s">
        <v>121</v>
      </c>
      <c r="DA18" s="646"/>
      <c r="DB18" s="646"/>
      <c r="DC18" s="646"/>
      <c r="DD18" s="614" t="s">
        <v>121</v>
      </c>
      <c r="DE18" s="609"/>
      <c r="DF18" s="609"/>
      <c r="DG18" s="609"/>
      <c r="DH18" s="609"/>
      <c r="DI18" s="609"/>
      <c r="DJ18" s="609"/>
      <c r="DK18" s="609"/>
      <c r="DL18" s="609"/>
      <c r="DM18" s="609"/>
      <c r="DN18" s="609"/>
      <c r="DO18" s="609"/>
      <c r="DP18" s="610"/>
      <c r="DQ18" s="614" t="s">
        <v>121</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7719</v>
      </c>
      <c r="S19" s="609"/>
      <c r="T19" s="609"/>
      <c r="U19" s="609"/>
      <c r="V19" s="609"/>
      <c r="W19" s="609"/>
      <c r="X19" s="609"/>
      <c r="Y19" s="610"/>
      <c r="Z19" s="646">
        <v>0.2</v>
      </c>
      <c r="AA19" s="646"/>
      <c r="AB19" s="646"/>
      <c r="AC19" s="646"/>
      <c r="AD19" s="647">
        <v>7719</v>
      </c>
      <c r="AE19" s="647"/>
      <c r="AF19" s="647"/>
      <c r="AG19" s="647"/>
      <c r="AH19" s="647"/>
      <c r="AI19" s="647"/>
      <c r="AJ19" s="647"/>
      <c r="AK19" s="647"/>
      <c r="AL19" s="611">
        <v>0.6</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t="s">
        <v>121</v>
      </c>
      <c r="BH19" s="609"/>
      <c r="BI19" s="609"/>
      <c r="BJ19" s="609"/>
      <c r="BK19" s="609"/>
      <c r="BL19" s="609"/>
      <c r="BM19" s="609"/>
      <c r="BN19" s="610"/>
      <c r="BO19" s="646" t="s">
        <v>121</v>
      </c>
      <c r="BP19" s="646"/>
      <c r="BQ19" s="646"/>
      <c r="BR19" s="646"/>
      <c r="BS19" s="647" t="s">
        <v>121</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121</v>
      </c>
      <c r="CS19" s="609"/>
      <c r="CT19" s="609"/>
      <c r="CU19" s="609"/>
      <c r="CV19" s="609"/>
      <c r="CW19" s="609"/>
      <c r="CX19" s="609"/>
      <c r="CY19" s="610"/>
      <c r="CZ19" s="646" t="s">
        <v>121</v>
      </c>
      <c r="DA19" s="646"/>
      <c r="DB19" s="646"/>
      <c r="DC19" s="646"/>
      <c r="DD19" s="614" t="s">
        <v>121</v>
      </c>
      <c r="DE19" s="609"/>
      <c r="DF19" s="609"/>
      <c r="DG19" s="609"/>
      <c r="DH19" s="609"/>
      <c r="DI19" s="609"/>
      <c r="DJ19" s="609"/>
      <c r="DK19" s="609"/>
      <c r="DL19" s="609"/>
      <c r="DM19" s="609"/>
      <c r="DN19" s="609"/>
      <c r="DO19" s="609"/>
      <c r="DP19" s="610"/>
      <c r="DQ19" s="614" t="s">
        <v>121</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t="s">
        <v>121</v>
      </c>
      <c r="S20" s="609"/>
      <c r="T20" s="609"/>
      <c r="U20" s="609"/>
      <c r="V20" s="609"/>
      <c r="W20" s="609"/>
      <c r="X20" s="609"/>
      <c r="Y20" s="610"/>
      <c r="Z20" s="646" t="s">
        <v>121</v>
      </c>
      <c r="AA20" s="646"/>
      <c r="AB20" s="646"/>
      <c r="AC20" s="646"/>
      <c r="AD20" s="647" t="s">
        <v>121</v>
      </c>
      <c r="AE20" s="647"/>
      <c r="AF20" s="647"/>
      <c r="AG20" s="647"/>
      <c r="AH20" s="647"/>
      <c r="AI20" s="647"/>
      <c r="AJ20" s="647"/>
      <c r="AK20" s="647"/>
      <c r="AL20" s="611" t="s">
        <v>121</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t="s">
        <v>121</v>
      </c>
      <c r="BH20" s="609"/>
      <c r="BI20" s="609"/>
      <c r="BJ20" s="609"/>
      <c r="BK20" s="609"/>
      <c r="BL20" s="609"/>
      <c r="BM20" s="609"/>
      <c r="BN20" s="610"/>
      <c r="BO20" s="646" t="s">
        <v>121</v>
      </c>
      <c r="BP20" s="646"/>
      <c r="BQ20" s="646"/>
      <c r="BR20" s="646"/>
      <c r="BS20" s="647" t="s">
        <v>121</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3813334</v>
      </c>
      <c r="CS20" s="609"/>
      <c r="CT20" s="609"/>
      <c r="CU20" s="609"/>
      <c r="CV20" s="609"/>
      <c r="CW20" s="609"/>
      <c r="CX20" s="609"/>
      <c r="CY20" s="610"/>
      <c r="CZ20" s="646">
        <v>100</v>
      </c>
      <c r="DA20" s="646"/>
      <c r="DB20" s="646"/>
      <c r="DC20" s="646"/>
      <c r="DD20" s="614">
        <v>1213063</v>
      </c>
      <c r="DE20" s="609"/>
      <c r="DF20" s="609"/>
      <c r="DG20" s="609"/>
      <c r="DH20" s="609"/>
      <c r="DI20" s="609"/>
      <c r="DJ20" s="609"/>
      <c r="DK20" s="609"/>
      <c r="DL20" s="609"/>
      <c r="DM20" s="609"/>
      <c r="DN20" s="609"/>
      <c r="DO20" s="609"/>
      <c r="DP20" s="610"/>
      <c r="DQ20" s="614">
        <v>1596067</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1219423</v>
      </c>
      <c r="S21" s="609"/>
      <c r="T21" s="609"/>
      <c r="U21" s="609"/>
      <c r="V21" s="609"/>
      <c r="W21" s="609"/>
      <c r="X21" s="609"/>
      <c r="Y21" s="610"/>
      <c r="Z21" s="646">
        <v>31.1</v>
      </c>
      <c r="AA21" s="646"/>
      <c r="AB21" s="646"/>
      <c r="AC21" s="646"/>
      <c r="AD21" s="647">
        <v>1037951</v>
      </c>
      <c r="AE21" s="647"/>
      <c r="AF21" s="647"/>
      <c r="AG21" s="647"/>
      <c r="AH21" s="647"/>
      <c r="AI21" s="647"/>
      <c r="AJ21" s="647"/>
      <c r="AK21" s="647"/>
      <c r="AL21" s="611">
        <v>77.7</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121</v>
      </c>
      <c r="BH21" s="609"/>
      <c r="BI21" s="609"/>
      <c r="BJ21" s="609"/>
      <c r="BK21" s="609"/>
      <c r="BL21" s="609"/>
      <c r="BM21" s="609"/>
      <c r="BN21" s="610"/>
      <c r="BO21" s="646" t="s">
        <v>121</v>
      </c>
      <c r="BP21" s="646"/>
      <c r="BQ21" s="646"/>
      <c r="BR21" s="646"/>
      <c r="BS21" s="647" t="s">
        <v>121</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1037951</v>
      </c>
      <c r="S22" s="609"/>
      <c r="T22" s="609"/>
      <c r="U22" s="609"/>
      <c r="V22" s="609"/>
      <c r="W22" s="609"/>
      <c r="X22" s="609"/>
      <c r="Y22" s="610"/>
      <c r="Z22" s="646">
        <v>26.5</v>
      </c>
      <c r="AA22" s="646"/>
      <c r="AB22" s="646"/>
      <c r="AC22" s="646"/>
      <c r="AD22" s="647">
        <v>1037951</v>
      </c>
      <c r="AE22" s="647"/>
      <c r="AF22" s="647"/>
      <c r="AG22" s="647"/>
      <c r="AH22" s="647"/>
      <c r="AI22" s="647"/>
      <c r="AJ22" s="647"/>
      <c r="AK22" s="647"/>
      <c r="AL22" s="611">
        <v>77.7</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121</v>
      </c>
      <c r="BH22" s="609"/>
      <c r="BI22" s="609"/>
      <c r="BJ22" s="609"/>
      <c r="BK22" s="609"/>
      <c r="BL22" s="609"/>
      <c r="BM22" s="609"/>
      <c r="BN22" s="610"/>
      <c r="BO22" s="646" t="s">
        <v>121</v>
      </c>
      <c r="BP22" s="646"/>
      <c r="BQ22" s="646"/>
      <c r="BR22" s="646"/>
      <c r="BS22" s="647" t="s">
        <v>121</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181472</v>
      </c>
      <c r="S23" s="609"/>
      <c r="T23" s="609"/>
      <c r="U23" s="609"/>
      <c r="V23" s="609"/>
      <c r="W23" s="609"/>
      <c r="X23" s="609"/>
      <c r="Y23" s="610"/>
      <c r="Z23" s="646">
        <v>4.5999999999999996</v>
      </c>
      <c r="AA23" s="646"/>
      <c r="AB23" s="646"/>
      <c r="AC23" s="646"/>
      <c r="AD23" s="647" t="s">
        <v>121</v>
      </c>
      <c r="AE23" s="647"/>
      <c r="AF23" s="647"/>
      <c r="AG23" s="647"/>
      <c r="AH23" s="647"/>
      <c r="AI23" s="647"/>
      <c r="AJ23" s="647"/>
      <c r="AK23" s="647"/>
      <c r="AL23" s="611" t="s">
        <v>121</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t="s">
        <v>121</v>
      </c>
      <c r="BH23" s="609"/>
      <c r="BI23" s="609"/>
      <c r="BJ23" s="609"/>
      <c r="BK23" s="609"/>
      <c r="BL23" s="609"/>
      <c r="BM23" s="609"/>
      <c r="BN23" s="610"/>
      <c r="BO23" s="646" t="s">
        <v>121</v>
      </c>
      <c r="BP23" s="646"/>
      <c r="BQ23" s="646"/>
      <c r="BR23" s="646"/>
      <c r="BS23" s="647" t="s">
        <v>121</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121</v>
      </c>
      <c r="S24" s="609"/>
      <c r="T24" s="609"/>
      <c r="U24" s="609"/>
      <c r="V24" s="609"/>
      <c r="W24" s="609"/>
      <c r="X24" s="609"/>
      <c r="Y24" s="610"/>
      <c r="Z24" s="646" t="s">
        <v>121</v>
      </c>
      <c r="AA24" s="646"/>
      <c r="AB24" s="646"/>
      <c r="AC24" s="646"/>
      <c r="AD24" s="647" t="s">
        <v>121</v>
      </c>
      <c r="AE24" s="647"/>
      <c r="AF24" s="647"/>
      <c r="AG24" s="647"/>
      <c r="AH24" s="647"/>
      <c r="AI24" s="647"/>
      <c r="AJ24" s="647"/>
      <c r="AK24" s="647"/>
      <c r="AL24" s="611" t="s">
        <v>121</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121</v>
      </c>
      <c r="BH24" s="609"/>
      <c r="BI24" s="609"/>
      <c r="BJ24" s="609"/>
      <c r="BK24" s="609"/>
      <c r="BL24" s="609"/>
      <c r="BM24" s="609"/>
      <c r="BN24" s="610"/>
      <c r="BO24" s="646" t="s">
        <v>121</v>
      </c>
      <c r="BP24" s="646"/>
      <c r="BQ24" s="646"/>
      <c r="BR24" s="646"/>
      <c r="BS24" s="647" t="s">
        <v>121</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943033</v>
      </c>
      <c r="CS24" s="664"/>
      <c r="CT24" s="664"/>
      <c r="CU24" s="664"/>
      <c r="CV24" s="664"/>
      <c r="CW24" s="664"/>
      <c r="CX24" s="664"/>
      <c r="CY24" s="689"/>
      <c r="CZ24" s="690">
        <v>24.7</v>
      </c>
      <c r="DA24" s="672"/>
      <c r="DB24" s="672"/>
      <c r="DC24" s="692"/>
      <c r="DD24" s="688">
        <v>765919</v>
      </c>
      <c r="DE24" s="664"/>
      <c r="DF24" s="664"/>
      <c r="DG24" s="664"/>
      <c r="DH24" s="664"/>
      <c r="DI24" s="664"/>
      <c r="DJ24" s="664"/>
      <c r="DK24" s="689"/>
      <c r="DL24" s="688">
        <v>743687</v>
      </c>
      <c r="DM24" s="664"/>
      <c r="DN24" s="664"/>
      <c r="DO24" s="664"/>
      <c r="DP24" s="664"/>
      <c r="DQ24" s="664"/>
      <c r="DR24" s="664"/>
      <c r="DS24" s="664"/>
      <c r="DT24" s="664"/>
      <c r="DU24" s="664"/>
      <c r="DV24" s="689"/>
      <c r="DW24" s="690">
        <v>55.7</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1516281</v>
      </c>
      <c r="S25" s="609"/>
      <c r="T25" s="609"/>
      <c r="U25" s="609"/>
      <c r="V25" s="609"/>
      <c r="W25" s="609"/>
      <c r="X25" s="609"/>
      <c r="Y25" s="610"/>
      <c r="Z25" s="646">
        <v>38.700000000000003</v>
      </c>
      <c r="AA25" s="646"/>
      <c r="AB25" s="646"/>
      <c r="AC25" s="646"/>
      <c r="AD25" s="647">
        <v>1334809</v>
      </c>
      <c r="AE25" s="647"/>
      <c r="AF25" s="647"/>
      <c r="AG25" s="647"/>
      <c r="AH25" s="647"/>
      <c r="AI25" s="647"/>
      <c r="AJ25" s="647"/>
      <c r="AK25" s="647"/>
      <c r="AL25" s="611">
        <v>100</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121</v>
      </c>
      <c r="BH25" s="609"/>
      <c r="BI25" s="609"/>
      <c r="BJ25" s="609"/>
      <c r="BK25" s="609"/>
      <c r="BL25" s="609"/>
      <c r="BM25" s="609"/>
      <c r="BN25" s="610"/>
      <c r="BO25" s="646" t="s">
        <v>121</v>
      </c>
      <c r="BP25" s="646"/>
      <c r="BQ25" s="646"/>
      <c r="BR25" s="646"/>
      <c r="BS25" s="647" t="s">
        <v>121</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682773</v>
      </c>
      <c r="CS25" s="621"/>
      <c r="CT25" s="621"/>
      <c r="CU25" s="621"/>
      <c r="CV25" s="621"/>
      <c r="CW25" s="621"/>
      <c r="CX25" s="621"/>
      <c r="CY25" s="622"/>
      <c r="CZ25" s="611">
        <v>17.899999999999999</v>
      </c>
      <c r="DA25" s="623"/>
      <c r="DB25" s="623"/>
      <c r="DC25" s="624"/>
      <c r="DD25" s="614">
        <v>568543</v>
      </c>
      <c r="DE25" s="621"/>
      <c r="DF25" s="621"/>
      <c r="DG25" s="621"/>
      <c r="DH25" s="621"/>
      <c r="DI25" s="621"/>
      <c r="DJ25" s="621"/>
      <c r="DK25" s="622"/>
      <c r="DL25" s="614">
        <v>568531</v>
      </c>
      <c r="DM25" s="621"/>
      <c r="DN25" s="621"/>
      <c r="DO25" s="621"/>
      <c r="DP25" s="621"/>
      <c r="DQ25" s="621"/>
      <c r="DR25" s="621"/>
      <c r="DS25" s="621"/>
      <c r="DT25" s="621"/>
      <c r="DU25" s="621"/>
      <c r="DV25" s="622"/>
      <c r="DW25" s="611">
        <v>42.6</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t="s">
        <v>121</v>
      </c>
      <c r="S26" s="609"/>
      <c r="T26" s="609"/>
      <c r="U26" s="609"/>
      <c r="V26" s="609"/>
      <c r="W26" s="609"/>
      <c r="X26" s="609"/>
      <c r="Y26" s="610"/>
      <c r="Z26" s="646" t="s">
        <v>121</v>
      </c>
      <c r="AA26" s="646"/>
      <c r="AB26" s="646"/>
      <c r="AC26" s="646"/>
      <c r="AD26" s="647" t="s">
        <v>121</v>
      </c>
      <c r="AE26" s="647"/>
      <c r="AF26" s="647"/>
      <c r="AG26" s="647"/>
      <c r="AH26" s="647"/>
      <c r="AI26" s="647"/>
      <c r="AJ26" s="647"/>
      <c r="AK26" s="647"/>
      <c r="AL26" s="611" t="s">
        <v>121</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121</v>
      </c>
      <c r="BH26" s="609"/>
      <c r="BI26" s="609"/>
      <c r="BJ26" s="609"/>
      <c r="BK26" s="609"/>
      <c r="BL26" s="609"/>
      <c r="BM26" s="609"/>
      <c r="BN26" s="610"/>
      <c r="BO26" s="646" t="s">
        <v>121</v>
      </c>
      <c r="BP26" s="646"/>
      <c r="BQ26" s="646"/>
      <c r="BR26" s="646"/>
      <c r="BS26" s="647" t="s">
        <v>121</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291965</v>
      </c>
      <c r="CS26" s="609"/>
      <c r="CT26" s="609"/>
      <c r="CU26" s="609"/>
      <c r="CV26" s="609"/>
      <c r="CW26" s="609"/>
      <c r="CX26" s="609"/>
      <c r="CY26" s="610"/>
      <c r="CZ26" s="611">
        <v>7.7</v>
      </c>
      <c r="DA26" s="623"/>
      <c r="DB26" s="623"/>
      <c r="DC26" s="624"/>
      <c r="DD26" s="614">
        <v>177735</v>
      </c>
      <c r="DE26" s="609"/>
      <c r="DF26" s="609"/>
      <c r="DG26" s="609"/>
      <c r="DH26" s="609"/>
      <c r="DI26" s="609"/>
      <c r="DJ26" s="609"/>
      <c r="DK26" s="610"/>
      <c r="DL26" s="614" t="s">
        <v>121</v>
      </c>
      <c r="DM26" s="609"/>
      <c r="DN26" s="609"/>
      <c r="DO26" s="609"/>
      <c r="DP26" s="609"/>
      <c r="DQ26" s="609"/>
      <c r="DR26" s="609"/>
      <c r="DS26" s="609"/>
      <c r="DT26" s="609"/>
      <c r="DU26" s="609"/>
      <c r="DV26" s="610"/>
      <c r="DW26" s="611" t="s">
        <v>121</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t="s">
        <v>121</v>
      </c>
      <c r="S27" s="609"/>
      <c r="T27" s="609"/>
      <c r="U27" s="609"/>
      <c r="V27" s="609"/>
      <c r="W27" s="609"/>
      <c r="X27" s="609"/>
      <c r="Y27" s="610"/>
      <c r="Z27" s="646" t="s">
        <v>121</v>
      </c>
      <c r="AA27" s="646"/>
      <c r="AB27" s="646"/>
      <c r="AC27" s="646"/>
      <c r="AD27" s="647" t="s">
        <v>121</v>
      </c>
      <c r="AE27" s="647"/>
      <c r="AF27" s="647"/>
      <c r="AG27" s="647"/>
      <c r="AH27" s="647"/>
      <c r="AI27" s="647"/>
      <c r="AJ27" s="647"/>
      <c r="AK27" s="647"/>
      <c r="AL27" s="611" t="s">
        <v>121</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208889</v>
      </c>
      <c r="BH27" s="609"/>
      <c r="BI27" s="609"/>
      <c r="BJ27" s="609"/>
      <c r="BK27" s="609"/>
      <c r="BL27" s="609"/>
      <c r="BM27" s="609"/>
      <c r="BN27" s="610"/>
      <c r="BO27" s="646">
        <v>100</v>
      </c>
      <c r="BP27" s="646"/>
      <c r="BQ27" s="646"/>
      <c r="BR27" s="646"/>
      <c r="BS27" s="647" t="s">
        <v>121</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126606</v>
      </c>
      <c r="CS27" s="621"/>
      <c r="CT27" s="621"/>
      <c r="CU27" s="621"/>
      <c r="CV27" s="621"/>
      <c r="CW27" s="621"/>
      <c r="CX27" s="621"/>
      <c r="CY27" s="622"/>
      <c r="CZ27" s="611">
        <v>3.3</v>
      </c>
      <c r="DA27" s="623"/>
      <c r="DB27" s="623"/>
      <c r="DC27" s="624"/>
      <c r="DD27" s="614">
        <v>63722</v>
      </c>
      <c r="DE27" s="621"/>
      <c r="DF27" s="621"/>
      <c r="DG27" s="621"/>
      <c r="DH27" s="621"/>
      <c r="DI27" s="621"/>
      <c r="DJ27" s="621"/>
      <c r="DK27" s="622"/>
      <c r="DL27" s="614">
        <v>41502</v>
      </c>
      <c r="DM27" s="621"/>
      <c r="DN27" s="621"/>
      <c r="DO27" s="621"/>
      <c r="DP27" s="621"/>
      <c r="DQ27" s="621"/>
      <c r="DR27" s="621"/>
      <c r="DS27" s="621"/>
      <c r="DT27" s="621"/>
      <c r="DU27" s="621"/>
      <c r="DV27" s="622"/>
      <c r="DW27" s="611">
        <v>3.1</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53582</v>
      </c>
      <c r="S28" s="609"/>
      <c r="T28" s="609"/>
      <c r="U28" s="609"/>
      <c r="V28" s="609"/>
      <c r="W28" s="609"/>
      <c r="X28" s="609"/>
      <c r="Y28" s="610"/>
      <c r="Z28" s="646">
        <v>1.4</v>
      </c>
      <c r="AA28" s="646"/>
      <c r="AB28" s="646"/>
      <c r="AC28" s="646"/>
      <c r="AD28" s="647" t="s">
        <v>121</v>
      </c>
      <c r="AE28" s="647"/>
      <c r="AF28" s="647"/>
      <c r="AG28" s="647"/>
      <c r="AH28" s="647"/>
      <c r="AI28" s="647"/>
      <c r="AJ28" s="647"/>
      <c r="AK28" s="647"/>
      <c r="AL28" s="611" t="s">
        <v>121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133654</v>
      </c>
      <c r="CS28" s="609"/>
      <c r="CT28" s="609"/>
      <c r="CU28" s="609"/>
      <c r="CV28" s="609"/>
      <c r="CW28" s="609"/>
      <c r="CX28" s="609"/>
      <c r="CY28" s="610"/>
      <c r="CZ28" s="611">
        <v>3.5</v>
      </c>
      <c r="DA28" s="623"/>
      <c r="DB28" s="623"/>
      <c r="DC28" s="624"/>
      <c r="DD28" s="614">
        <v>133654</v>
      </c>
      <c r="DE28" s="609"/>
      <c r="DF28" s="609"/>
      <c r="DG28" s="609"/>
      <c r="DH28" s="609"/>
      <c r="DI28" s="609"/>
      <c r="DJ28" s="609"/>
      <c r="DK28" s="610"/>
      <c r="DL28" s="614">
        <v>133654</v>
      </c>
      <c r="DM28" s="609"/>
      <c r="DN28" s="609"/>
      <c r="DO28" s="609"/>
      <c r="DP28" s="609"/>
      <c r="DQ28" s="609"/>
      <c r="DR28" s="609"/>
      <c r="DS28" s="609"/>
      <c r="DT28" s="609"/>
      <c r="DU28" s="609"/>
      <c r="DV28" s="610"/>
      <c r="DW28" s="611">
        <v>10</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8077</v>
      </c>
      <c r="S29" s="609"/>
      <c r="T29" s="609"/>
      <c r="U29" s="609"/>
      <c r="V29" s="609"/>
      <c r="W29" s="609"/>
      <c r="X29" s="609"/>
      <c r="Y29" s="610"/>
      <c r="Z29" s="646">
        <v>0.2</v>
      </c>
      <c r="AA29" s="646"/>
      <c r="AB29" s="646"/>
      <c r="AC29" s="646"/>
      <c r="AD29" s="647" t="s">
        <v>121</v>
      </c>
      <c r="AE29" s="647"/>
      <c r="AF29" s="647"/>
      <c r="AG29" s="647"/>
      <c r="AH29" s="647"/>
      <c r="AI29" s="647"/>
      <c r="AJ29" s="647"/>
      <c r="AK29" s="647"/>
      <c r="AL29" s="611" t="s">
        <v>121</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133654</v>
      </c>
      <c r="CS29" s="621"/>
      <c r="CT29" s="621"/>
      <c r="CU29" s="621"/>
      <c r="CV29" s="621"/>
      <c r="CW29" s="621"/>
      <c r="CX29" s="621"/>
      <c r="CY29" s="622"/>
      <c r="CZ29" s="611">
        <v>3.5</v>
      </c>
      <c r="DA29" s="623"/>
      <c r="DB29" s="623"/>
      <c r="DC29" s="624"/>
      <c r="DD29" s="614">
        <v>133654</v>
      </c>
      <c r="DE29" s="621"/>
      <c r="DF29" s="621"/>
      <c r="DG29" s="621"/>
      <c r="DH29" s="621"/>
      <c r="DI29" s="621"/>
      <c r="DJ29" s="621"/>
      <c r="DK29" s="622"/>
      <c r="DL29" s="614">
        <v>133654</v>
      </c>
      <c r="DM29" s="621"/>
      <c r="DN29" s="621"/>
      <c r="DO29" s="621"/>
      <c r="DP29" s="621"/>
      <c r="DQ29" s="621"/>
      <c r="DR29" s="621"/>
      <c r="DS29" s="621"/>
      <c r="DT29" s="621"/>
      <c r="DU29" s="621"/>
      <c r="DV29" s="622"/>
      <c r="DW29" s="611">
        <v>10</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253836</v>
      </c>
      <c r="S30" s="609"/>
      <c r="T30" s="609"/>
      <c r="U30" s="609"/>
      <c r="V30" s="609"/>
      <c r="W30" s="609"/>
      <c r="X30" s="609"/>
      <c r="Y30" s="610"/>
      <c r="Z30" s="646">
        <v>6.5</v>
      </c>
      <c r="AA30" s="646"/>
      <c r="AB30" s="646"/>
      <c r="AC30" s="646"/>
      <c r="AD30" s="647" t="s">
        <v>121</v>
      </c>
      <c r="AE30" s="647"/>
      <c r="AF30" s="647"/>
      <c r="AG30" s="647"/>
      <c r="AH30" s="647"/>
      <c r="AI30" s="647"/>
      <c r="AJ30" s="647"/>
      <c r="AK30" s="647"/>
      <c r="AL30" s="611" t="s">
        <v>121</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132139</v>
      </c>
      <c r="CS30" s="609"/>
      <c r="CT30" s="609"/>
      <c r="CU30" s="609"/>
      <c r="CV30" s="609"/>
      <c r="CW30" s="609"/>
      <c r="CX30" s="609"/>
      <c r="CY30" s="610"/>
      <c r="CZ30" s="611">
        <v>3.5</v>
      </c>
      <c r="DA30" s="623"/>
      <c r="DB30" s="623"/>
      <c r="DC30" s="624"/>
      <c r="DD30" s="614">
        <v>132139</v>
      </c>
      <c r="DE30" s="609"/>
      <c r="DF30" s="609"/>
      <c r="DG30" s="609"/>
      <c r="DH30" s="609"/>
      <c r="DI30" s="609"/>
      <c r="DJ30" s="609"/>
      <c r="DK30" s="610"/>
      <c r="DL30" s="614">
        <v>132139</v>
      </c>
      <c r="DM30" s="609"/>
      <c r="DN30" s="609"/>
      <c r="DO30" s="609"/>
      <c r="DP30" s="609"/>
      <c r="DQ30" s="609"/>
      <c r="DR30" s="609"/>
      <c r="DS30" s="609"/>
      <c r="DT30" s="609"/>
      <c r="DU30" s="609"/>
      <c r="DV30" s="610"/>
      <c r="DW30" s="611">
        <v>9.9</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t="s">
        <v>121</v>
      </c>
      <c r="S31" s="609"/>
      <c r="T31" s="609"/>
      <c r="U31" s="609"/>
      <c r="V31" s="609"/>
      <c r="W31" s="609"/>
      <c r="X31" s="609"/>
      <c r="Y31" s="610"/>
      <c r="Z31" s="646" t="s">
        <v>121</v>
      </c>
      <c r="AA31" s="646"/>
      <c r="AB31" s="646"/>
      <c r="AC31" s="646"/>
      <c r="AD31" s="647" t="s">
        <v>121</v>
      </c>
      <c r="AE31" s="647"/>
      <c r="AF31" s="647"/>
      <c r="AG31" s="647"/>
      <c r="AH31" s="647"/>
      <c r="AI31" s="647"/>
      <c r="AJ31" s="647"/>
      <c r="AK31" s="647"/>
      <c r="AL31" s="611" t="s">
        <v>121</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99.8</v>
      </c>
      <c r="BH31" s="671"/>
      <c r="BI31" s="671"/>
      <c r="BJ31" s="671"/>
      <c r="BK31" s="671"/>
      <c r="BL31" s="671"/>
      <c r="BM31" s="672">
        <v>99.8</v>
      </c>
      <c r="BN31" s="671"/>
      <c r="BO31" s="671"/>
      <c r="BP31" s="671"/>
      <c r="BQ31" s="673"/>
      <c r="BR31" s="670">
        <v>99.8</v>
      </c>
      <c r="BS31" s="671"/>
      <c r="BT31" s="671"/>
      <c r="BU31" s="671"/>
      <c r="BV31" s="671"/>
      <c r="BW31" s="671"/>
      <c r="BX31" s="672">
        <v>99.8</v>
      </c>
      <c r="BY31" s="671"/>
      <c r="BZ31" s="671"/>
      <c r="CA31" s="671"/>
      <c r="CB31" s="673"/>
      <c r="CD31" s="629"/>
      <c r="CE31" s="630"/>
      <c r="CF31" s="605" t="s">
        <v>300</v>
      </c>
      <c r="CG31" s="606"/>
      <c r="CH31" s="606"/>
      <c r="CI31" s="606"/>
      <c r="CJ31" s="606"/>
      <c r="CK31" s="606"/>
      <c r="CL31" s="606"/>
      <c r="CM31" s="606"/>
      <c r="CN31" s="606"/>
      <c r="CO31" s="606"/>
      <c r="CP31" s="606"/>
      <c r="CQ31" s="607"/>
      <c r="CR31" s="608">
        <v>1515</v>
      </c>
      <c r="CS31" s="621"/>
      <c r="CT31" s="621"/>
      <c r="CU31" s="621"/>
      <c r="CV31" s="621"/>
      <c r="CW31" s="621"/>
      <c r="CX31" s="621"/>
      <c r="CY31" s="622"/>
      <c r="CZ31" s="611">
        <v>0</v>
      </c>
      <c r="DA31" s="623"/>
      <c r="DB31" s="623"/>
      <c r="DC31" s="624"/>
      <c r="DD31" s="614">
        <v>1515</v>
      </c>
      <c r="DE31" s="621"/>
      <c r="DF31" s="621"/>
      <c r="DG31" s="621"/>
      <c r="DH31" s="621"/>
      <c r="DI31" s="621"/>
      <c r="DJ31" s="621"/>
      <c r="DK31" s="622"/>
      <c r="DL31" s="614">
        <v>1515</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1652247</v>
      </c>
      <c r="S32" s="609"/>
      <c r="T32" s="609"/>
      <c r="U32" s="609"/>
      <c r="V32" s="609"/>
      <c r="W32" s="609"/>
      <c r="X32" s="609"/>
      <c r="Y32" s="610"/>
      <c r="Z32" s="646">
        <v>42.1</v>
      </c>
      <c r="AA32" s="646"/>
      <c r="AB32" s="646"/>
      <c r="AC32" s="646"/>
      <c r="AD32" s="647" t="s">
        <v>121</v>
      </c>
      <c r="AE32" s="647"/>
      <c r="AF32" s="647"/>
      <c r="AG32" s="647"/>
      <c r="AH32" s="647"/>
      <c r="AI32" s="647"/>
      <c r="AJ32" s="647"/>
      <c r="AK32" s="647"/>
      <c r="AL32" s="611" t="s">
        <v>121</v>
      </c>
      <c r="AM32" s="612"/>
      <c r="AN32" s="612"/>
      <c r="AO32" s="648"/>
      <c r="AP32" s="649"/>
      <c r="AQ32" s="650"/>
      <c r="AR32" s="650"/>
      <c r="AS32" s="650"/>
      <c r="AT32" s="683"/>
      <c r="AU32" s="196" t="s">
        <v>302</v>
      </c>
      <c r="AX32" s="605" t="s">
        <v>303</v>
      </c>
      <c r="AY32" s="606"/>
      <c r="AZ32" s="606"/>
      <c r="BA32" s="606"/>
      <c r="BB32" s="606"/>
      <c r="BC32" s="606"/>
      <c r="BD32" s="606"/>
      <c r="BE32" s="606"/>
      <c r="BF32" s="607"/>
      <c r="BG32" s="674">
        <v>100</v>
      </c>
      <c r="BH32" s="621"/>
      <c r="BI32" s="621"/>
      <c r="BJ32" s="621"/>
      <c r="BK32" s="621"/>
      <c r="BL32" s="621"/>
      <c r="BM32" s="612">
        <v>100</v>
      </c>
      <c r="BN32" s="621"/>
      <c r="BO32" s="621"/>
      <c r="BP32" s="621"/>
      <c r="BQ32" s="644"/>
      <c r="BR32" s="674">
        <v>100</v>
      </c>
      <c r="BS32" s="621"/>
      <c r="BT32" s="621"/>
      <c r="BU32" s="621"/>
      <c r="BV32" s="621"/>
      <c r="BW32" s="621"/>
      <c r="BX32" s="612">
        <v>99.9</v>
      </c>
      <c r="BY32" s="621"/>
      <c r="BZ32" s="621"/>
      <c r="CA32" s="621"/>
      <c r="CB32" s="644"/>
      <c r="CD32" s="631"/>
      <c r="CE32" s="632"/>
      <c r="CF32" s="605" t="s">
        <v>304</v>
      </c>
      <c r="CG32" s="606"/>
      <c r="CH32" s="606"/>
      <c r="CI32" s="606"/>
      <c r="CJ32" s="606"/>
      <c r="CK32" s="606"/>
      <c r="CL32" s="606"/>
      <c r="CM32" s="606"/>
      <c r="CN32" s="606"/>
      <c r="CO32" s="606"/>
      <c r="CP32" s="606"/>
      <c r="CQ32" s="607"/>
      <c r="CR32" s="608" t="s">
        <v>121</v>
      </c>
      <c r="CS32" s="609"/>
      <c r="CT32" s="609"/>
      <c r="CU32" s="609"/>
      <c r="CV32" s="609"/>
      <c r="CW32" s="609"/>
      <c r="CX32" s="609"/>
      <c r="CY32" s="610"/>
      <c r="CZ32" s="611" t="s">
        <v>121</v>
      </c>
      <c r="DA32" s="623"/>
      <c r="DB32" s="623"/>
      <c r="DC32" s="624"/>
      <c r="DD32" s="614" t="s">
        <v>121</v>
      </c>
      <c r="DE32" s="609"/>
      <c r="DF32" s="609"/>
      <c r="DG32" s="609"/>
      <c r="DH32" s="609"/>
      <c r="DI32" s="609"/>
      <c r="DJ32" s="609"/>
      <c r="DK32" s="610"/>
      <c r="DL32" s="614" t="s">
        <v>121</v>
      </c>
      <c r="DM32" s="609"/>
      <c r="DN32" s="609"/>
      <c r="DO32" s="609"/>
      <c r="DP32" s="609"/>
      <c r="DQ32" s="609"/>
      <c r="DR32" s="609"/>
      <c r="DS32" s="609"/>
      <c r="DT32" s="609"/>
      <c r="DU32" s="609"/>
      <c r="DV32" s="610"/>
      <c r="DW32" s="611" t="s">
        <v>121</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8574</v>
      </c>
      <c r="S33" s="609"/>
      <c r="T33" s="609"/>
      <c r="U33" s="609"/>
      <c r="V33" s="609"/>
      <c r="W33" s="609"/>
      <c r="X33" s="609"/>
      <c r="Y33" s="610"/>
      <c r="Z33" s="646">
        <v>0.2</v>
      </c>
      <c r="AA33" s="646"/>
      <c r="AB33" s="646"/>
      <c r="AC33" s="646"/>
      <c r="AD33" s="647" t="s">
        <v>121</v>
      </c>
      <c r="AE33" s="647"/>
      <c r="AF33" s="647"/>
      <c r="AG33" s="647"/>
      <c r="AH33" s="647"/>
      <c r="AI33" s="647"/>
      <c r="AJ33" s="647"/>
      <c r="AK33" s="647"/>
      <c r="AL33" s="611" t="s">
        <v>121</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99.4</v>
      </c>
      <c r="BH33" s="593"/>
      <c r="BI33" s="593"/>
      <c r="BJ33" s="593"/>
      <c r="BK33" s="593"/>
      <c r="BL33" s="593"/>
      <c r="BM33" s="639">
        <v>99.4</v>
      </c>
      <c r="BN33" s="593"/>
      <c r="BO33" s="593"/>
      <c r="BP33" s="593"/>
      <c r="BQ33" s="656"/>
      <c r="BR33" s="669">
        <v>99.5</v>
      </c>
      <c r="BS33" s="593"/>
      <c r="BT33" s="593"/>
      <c r="BU33" s="593"/>
      <c r="BV33" s="593"/>
      <c r="BW33" s="593"/>
      <c r="BX33" s="639">
        <v>99.5</v>
      </c>
      <c r="BY33" s="593"/>
      <c r="BZ33" s="593"/>
      <c r="CA33" s="593"/>
      <c r="CB33" s="656"/>
      <c r="CD33" s="605" t="s">
        <v>307</v>
      </c>
      <c r="CE33" s="606"/>
      <c r="CF33" s="606"/>
      <c r="CG33" s="606"/>
      <c r="CH33" s="606"/>
      <c r="CI33" s="606"/>
      <c r="CJ33" s="606"/>
      <c r="CK33" s="606"/>
      <c r="CL33" s="606"/>
      <c r="CM33" s="606"/>
      <c r="CN33" s="606"/>
      <c r="CO33" s="606"/>
      <c r="CP33" s="606"/>
      <c r="CQ33" s="607"/>
      <c r="CR33" s="608">
        <v>1657238</v>
      </c>
      <c r="CS33" s="621"/>
      <c r="CT33" s="621"/>
      <c r="CU33" s="621"/>
      <c r="CV33" s="621"/>
      <c r="CW33" s="621"/>
      <c r="CX33" s="621"/>
      <c r="CY33" s="622"/>
      <c r="CZ33" s="611">
        <v>43.5</v>
      </c>
      <c r="DA33" s="623"/>
      <c r="DB33" s="623"/>
      <c r="DC33" s="624"/>
      <c r="DD33" s="614">
        <v>594665</v>
      </c>
      <c r="DE33" s="621"/>
      <c r="DF33" s="621"/>
      <c r="DG33" s="621"/>
      <c r="DH33" s="621"/>
      <c r="DI33" s="621"/>
      <c r="DJ33" s="621"/>
      <c r="DK33" s="622"/>
      <c r="DL33" s="614">
        <v>290636</v>
      </c>
      <c r="DM33" s="621"/>
      <c r="DN33" s="621"/>
      <c r="DO33" s="621"/>
      <c r="DP33" s="621"/>
      <c r="DQ33" s="621"/>
      <c r="DR33" s="621"/>
      <c r="DS33" s="621"/>
      <c r="DT33" s="621"/>
      <c r="DU33" s="621"/>
      <c r="DV33" s="622"/>
      <c r="DW33" s="611">
        <v>21.8</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6551</v>
      </c>
      <c r="S34" s="609"/>
      <c r="T34" s="609"/>
      <c r="U34" s="609"/>
      <c r="V34" s="609"/>
      <c r="W34" s="609"/>
      <c r="X34" s="609"/>
      <c r="Y34" s="610"/>
      <c r="Z34" s="646">
        <v>0.2</v>
      </c>
      <c r="AA34" s="646"/>
      <c r="AB34" s="646"/>
      <c r="AC34" s="646"/>
      <c r="AD34" s="647" t="s">
        <v>121</v>
      </c>
      <c r="AE34" s="647"/>
      <c r="AF34" s="647"/>
      <c r="AG34" s="647"/>
      <c r="AH34" s="647"/>
      <c r="AI34" s="647"/>
      <c r="AJ34" s="647"/>
      <c r="AK34" s="647"/>
      <c r="AL34" s="611" t="s">
        <v>121</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812478</v>
      </c>
      <c r="CS34" s="609"/>
      <c r="CT34" s="609"/>
      <c r="CU34" s="609"/>
      <c r="CV34" s="609"/>
      <c r="CW34" s="609"/>
      <c r="CX34" s="609"/>
      <c r="CY34" s="610"/>
      <c r="CZ34" s="611">
        <v>21.3</v>
      </c>
      <c r="DA34" s="623"/>
      <c r="DB34" s="623"/>
      <c r="DC34" s="624"/>
      <c r="DD34" s="614">
        <v>123194</v>
      </c>
      <c r="DE34" s="609"/>
      <c r="DF34" s="609"/>
      <c r="DG34" s="609"/>
      <c r="DH34" s="609"/>
      <c r="DI34" s="609"/>
      <c r="DJ34" s="609"/>
      <c r="DK34" s="610"/>
      <c r="DL34" s="614">
        <v>85112</v>
      </c>
      <c r="DM34" s="609"/>
      <c r="DN34" s="609"/>
      <c r="DO34" s="609"/>
      <c r="DP34" s="609"/>
      <c r="DQ34" s="609"/>
      <c r="DR34" s="609"/>
      <c r="DS34" s="609"/>
      <c r="DT34" s="609"/>
      <c r="DU34" s="609"/>
      <c r="DV34" s="610"/>
      <c r="DW34" s="611">
        <v>6.4</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7339</v>
      </c>
      <c r="S35" s="609"/>
      <c r="T35" s="609"/>
      <c r="U35" s="609"/>
      <c r="V35" s="609"/>
      <c r="W35" s="609"/>
      <c r="X35" s="609"/>
      <c r="Y35" s="610"/>
      <c r="Z35" s="646">
        <v>0.2</v>
      </c>
      <c r="AA35" s="646"/>
      <c r="AB35" s="646"/>
      <c r="AC35" s="646"/>
      <c r="AD35" s="647" t="s">
        <v>121</v>
      </c>
      <c r="AE35" s="647"/>
      <c r="AF35" s="647"/>
      <c r="AG35" s="647"/>
      <c r="AH35" s="647"/>
      <c r="AI35" s="647"/>
      <c r="AJ35" s="647"/>
      <c r="AK35" s="647"/>
      <c r="AL35" s="611" t="s">
        <v>121</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29592</v>
      </c>
      <c r="CS35" s="621"/>
      <c r="CT35" s="621"/>
      <c r="CU35" s="621"/>
      <c r="CV35" s="621"/>
      <c r="CW35" s="621"/>
      <c r="CX35" s="621"/>
      <c r="CY35" s="622"/>
      <c r="CZ35" s="611">
        <v>0.8</v>
      </c>
      <c r="DA35" s="623"/>
      <c r="DB35" s="623"/>
      <c r="DC35" s="624"/>
      <c r="DD35" s="614">
        <v>12034</v>
      </c>
      <c r="DE35" s="621"/>
      <c r="DF35" s="621"/>
      <c r="DG35" s="621"/>
      <c r="DH35" s="621"/>
      <c r="DI35" s="621"/>
      <c r="DJ35" s="621"/>
      <c r="DK35" s="622"/>
      <c r="DL35" s="614">
        <v>12034</v>
      </c>
      <c r="DM35" s="621"/>
      <c r="DN35" s="621"/>
      <c r="DO35" s="621"/>
      <c r="DP35" s="621"/>
      <c r="DQ35" s="621"/>
      <c r="DR35" s="621"/>
      <c r="DS35" s="621"/>
      <c r="DT35" s="621"/>
      <c r="DU35" s="621"/>
      <c r="DV35" s="622"/>
      <c r="DW35" s="611">
        <v>0.9</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108407</v>
      </c>
      <c r="S36" s="609"/>
      <c r="T36" s="609"/>
      <c r="U36" s="609"/>
      <c r="V36" s="609"/>
      <c r="W36" s="609"/>
      <c r="X36" s="609"/>
      <c r="Y36" s="610"/>
      <c r="Z36" s="646">
        <v>2.8</v>
      </c>
      <c r="AA36" s="646"/>
      <c r="AB36" s="646"/>
      <c r="AC36" s="646"/>
      <c r="AD36" s="647" t="s">
        <v>121</v>
      </c>
      <c r="AE36" s="647"/>
      <c r="AF36" s="647"/>
      <c r="AG36" s="647"/>
      <c r="AH36" s="647"/>
      <c r="AI36" s="647"/>
      <c r="AJ36" s="647"/>
      <c r="AK36" s="647"/>
      <c r="AL36" s="611" t="s">
        <v>121</v>
      </c>
      <c r="AM36" s="612"/>
      <c r="AN36" s="612"/>
      <c r="AO36" s="648"/>
      <c r="AP36" s="204"/>
      <c r="AQ36" s="657" t="s">
        <v>315</v>
      </c>
      <c r="AR36" s="658"/>
      <c r="AS36" s="658"/>
      <c r="AT36" s="658"/>
      <c r="AU36" s="658"/>
      <c r="AV36" s="658"/>
      <c r="AW36" s="658"/>
      <c r="AX36" s="658"/>
      <c r="AY36" s="659"/>
      <c r="AZ36" s="663">
        <v>269254</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12673</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482104</v>
      </c>
      <c r="CS36" s="609"/>
      <c r="CT36" s="609"/>
      <c r="CU36" s="609"/>
      <c r="CV36" s="609"/>
      <c r="CW36" s="609"/>
      <c r="CX36" s="609"/>
      <c r="CY36" s="610"/>
      <c r="CZ36" s="611">
        <v>12.6</v>
      </c>
      <c r="DA36" s="623"/>
      <c r="DB36" s="623"/>
      <c r="DC36" s="624"/>
      <c r="DD36" s="614">
        <v>239026</v>
      </c>
      <c r="DE36" s="609"/>
      <c r="DF36" s="609"/>
      <c r="DG36" s="609"/>
      <c r="DH36" s="609"/>
      <c r="DI36" s="609"/>
      <c r="DJ36" s="609"/>
      <c r="DK36" s="610"/>
      <c r="DL36" s="614">
        <v>115099</v>
      </c>
      <c r="DM36" s="609"/>
      <c r="DN36" s="609"/>
      <c r="DO36" s="609"/>
      <c r="DP36" s="609"/>
      <c r="DQ36" s="609"/>
      <c r="DR36" s="609"/>
      <c r="DS36" s="609"/>
      <c r="DT36" s="609"/>
      <c r="DU36" s="609"/>
      <c r="DV36" s="610"/>
      <c r="DW36" s="611">
        <v>8.6</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120310</v>
      </c>
      <c r="S37" s="609"/>
      <c r="T37" s="609"/>
      <c r="U37" s="609"/>
      <c r="V37" s="609"/>
      <c r="W37" s="609"/>
      <c r="X37" s="609"/>
      <c r="Y37" s="610"/>
      <c r="Z37" s="646">
        <v>3.1</v>
      </c>
      <c r="AA37" s="646"/>
      <c r="AB37" s="646"/>
      <c r="AC37" s="646"/>
      <c r="AD37" s="647">
        <v>293</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48493</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2262</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36181</v>
      </c>
      <c r="CS37" s="621"/>
      <c r="CT37" s="621"/>
      <c r="CU37" s="621"/>
      <c r="CV37" s="621"/>
      <c r="CW37" s="621"/>
      <c r="CX37" s="621"/>
      <c r="CY37" s="622"/>
      <c r="CZ37" s="611">
        <v>0.9</v>
      </c>
      <c r="DA37" s="623"/>
      <c r="DB37" s="623"/>
      <c r="DC37" s="624"/>
      <c r="DD37" s="614">
        <v>36181</v>
      </c>
      <c r="DE37" s="621"/>
      <c r="DF37" s="621"/>
      <c r="DG37" s="621"/>
      <c r="DH37" s="621"/>
      <c r="DI37" s="621"/>
      <c r="DJ37" s="621"/>
      <c r="DK37" s="622"/>
      <c r="DL37" s="614">
        <v>35154</v>
      </c>
      <c r="DM37" s="621"/>
      <c r="DN37" s="621"/>
      <c r="DO37" s="621"/>
      <c r="DP37" s="621"/>
      <c r="DQ37" s="621"/>
      <c r="DR37" s="621"/>
      <c r="DS37" s="621"/>
      <c r="DT37" s="621"/>
      <c r="DU37" s="621"/>
      <c r="DV37" s="622"/>
      <c r="DW37" s="611">
        <v>2.6</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185000</v>
      </c>
      <c r="S38" s="609"/>
      <c r="T38" s="609"/>
      <c r="U38" s="609"/>
      <c r="V38" s="609"/>
      <c r="W38" s="609"/>
      <c r="X38" s="609"/>
      <c r="Y38" s="610"/>
      <c r="Z38" s="646">
        <v>4.7</v>
      </c>
      <c r="AA38" s="646"/>
      <c r="AB38" s="646"/>
      <c r="AC38" s="646"/>
      <c r="AD38" s="647" t="s">
        <v>121</v>
      </c>
      <c r="AE38" s="647"/>
      <c r="AF38" s="647"/>
      <c r="AG38" s="647"/>
      <c r="AH38" s="647"/>
      <c r="AI38" s="647"/>
      <c r="AJ38" s="647"/>
      <c r="AK38" s="647"/>
      <c r="AL38" s="611" t="s">
        <v>121</v>
      </c>
      <c r="AM38" s="612"/>
      <c r="AN38" s="612"/>
      <c r="AO38" s="648"/>
      <c r="AQ38" s="641" t="s">
        <v>323</v>
      </c>
      <c r="AR38" s="642"/>
      <c r="AS38" s="642"/>
      <c r="AT38" s="642"/>
      <c r="AU38" s="642"/>
      <c r="AV38" s="642"/>
      <c r="AW38" s="642"/>
      <c r="AX38" s="642"/>
      <c r="AY38" s="643"/>
      <c r="AZ38" s="608">
        <v>19173</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369</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201588</v>
      </c>
      <c r="CS38" s="609"/>
      <c r="CT38" s="609"/>
      <c r="CU38" s="609"/>
      <c r="CV38" s="609"/>
      <c r="CW38" s="609"/>
      <c r="CX38" s="609"/>
      <c r="CY38" s="610"/>
      <c r="CZ38" s="611">
        <v>5.3</v>
      </c>
      <c r="DA38" s="623"/>
      <c r="DB38" s="623"/>
      <c r="DC38" s="624"/>
      <c r="DD38" s="614">
        <v>95961</v>
      </c>
      <c r="DE38" s="609"/>
      <c r="DF38" s="609"/>
      <c r="DG38" s="609"/>
      <c r="DH38" s="609"/>
      <c r="DI38" s="609"/>
      <c r="DJ38" s="609"/>
      <c r="DK38" s="610"/>
      <c r="DL38" s="614">
        <v>78391</v>
      </c>
      <c r="DM38" s="609"/>
      <c r="DN38" s="609"/>
      <c r="DO38" s="609"/>
      <c r="DP38" s="609"/>
      <c r="DQ38" s="609"/>
      <c r="DR38" s="609"/>
      <c r="DS38" s="609"/>
      <c r="DT38" s="609"/>
      <c r="DU38" s="609"/>
      <c r="DV38" s="610"/>
      <c r="DW38" s="611">
        <v>5.9</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121</v>
      </c>
      <c r="S39" s="609"/>
      <c r="T39" s="609"/>
      <c r="U39" s="609"/>
      <c r="V39" s="609"/>
      <c r="W39" s="609"/>
      <c r="X39" s="609"/>
      <c r="Y39" s="610"/>
      <c r="Z39" s="646" t="s">
        <v>121</v>
      </c>
      <c r="AA39" s="646"/>
      <c r="AB39" s="646"/>
      <c r="AC39" s="646"/>
      <c r="AD39" s="647" t="s">
        <v>121</v>
      </c>
      <c r="AE39" s="647"/>
      <c r="AF39" s="647"/>
      <c r="AG39" s="647"/>
      <c r="AH39" s="647"/>
      <c r="AI39" s="647"/>
      <c r="AJ39" s="647"/>
      <c r="AK39" s="647"/>
      <c r="AL39" s="611" t="s">
        <v>121</v>
      </c>
      <c r="AM39" s="612"/>
      <c r="AN39" s="612"/>
      <c r="AO39" s="648"/>
      <c r="AQ39" s="641" t="s">
        <v>327</v>
      </c>
      <c r="AR39" s="642"/>
      <c r="AS39" s="642"/>
      <c r="AT39" s="642"/>
      <c r="AU39" s="642"/>
      <c r="AV39" s="642"/>
      <c r="AW39" s="642"/>
      <c r="AX39" s="642"/>
      <c r="AY39" s="643"/>
      <c r="AZ39" s="608" t="s">
        <v>121</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596</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124450</v>
      </c>
      <c r="CS39" s="621"/>
      <c r="CT39" s="621"/>
      <c r="CU39" s="621"/>
      <c r="CV39" s="621"/>
      <c r="CW39" s="621"/>
      <c r="CX39" s="621"/>
      <c r="CY39" s="622"/>
      <c r="CZ39" s="611">
        <v>3.3</v>
      </c>
      <c r="DA39" s="623"/>
      <c r="DB39" s="623"/>
      <c r="DC39" s="624"/>
      <c r="DD39" s="614">
        <v>124450</v>
      </c>
      <c r="DE39" s="621"/>
      <c r="DF39" s="621"/>
      <c r="DG39" s="621"/>
      <c r="DH39" s="621"/>
      <c r="DI39" s="621"/>
      <c r="DJ39" s="621"/>
      <c r="DK39" s="622"/>
      <c r="DL39" s="614" t="s">
        <v>121</v>
      </c>
      <c r="DM39" s="621"/>
      <c r="DN39" s="621"/>
      <c r="DO39" s="621"/>
      <c r="DP39" s="621"/>
      <c r="DQ39" s="621"/>
      <c r="DR39" s="621"/>
      <c r="DS39" s="621"/>
      <c r="DT39" s="621"/>
      <c r="DU39" s="621"/>
      <c r="DV39" s="622"/>
      <c r="DW39" s="611" t="s">
        <v>121</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121</v>
      </c>
      <c r="S40" s="609"/>
      <c r="T40" s="609"/>
      <c r="U40" s="609"/>
      <c r="V40" s="609"/>
      <c r="W40" s="609"/>
      <c r="X40" s="609"/>
      <c r="Y40" s="610"/>
      <c r="Z40" s="646" t="s">
        <v>121</v>
      </c>
      <c r="AA40" s="646"/>
      <c r="AB40" s="646"/>
      <c r="AC40" s="646"/>
      <c r="AD40" s="647" t="s">
        <v>121</v>
      </c>
      <c r="AE40" s="647"/>
      <c r="AF40" s="647"/>
      <c r="AG40" s="647"/>
      <c r="AH40" s="647"/>
      <c r="AI40" s="647"/>
      <c r="AJ40" s="647"/>
      <c r="AK40" s="647"/>
      <c r="AL40" s="611" t="s">
        <v>121</v>
      </c>
      <c r="AM40" s="612"/>
      <c r="AN40" s="612"/>
      <c r="AO40" s="648"/>
      <c r="AQ40" s="641" t="s">
        <v>331</v>
      </c>
      <c r="AR40" s="642"/>
      <c r="AS40" s="642"/>
      <c r="AT40" s="642"/>
      <c r="AU40" s="642"/>
      <c r="AV40" s="642"/>
      <c r="AW40" s="642"/>
      <c r="AX40" s="642"/>
      <c r="AY40" s="643"/>
      <c r="AZ40" s="608" t="s">
        <v>121</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160</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7026</v>
      </c>
      <c r="CS40" s="609"/>
      <c r="CT40" s="609"/>
      <c r="CU40" s="609"/>
      <c r="CV40" s="609"/>
      <c r="CW40" s="609"/>
      <c r="CX40" s="609"/>
      <c r="CY40" s="610"/>
      <c r="CZ40" s="611">
        <v>0.2</v>
      </c>
      <c r="DA40" s="623"/>
      <c r="DB40" s="623"/>
      <c r="DC40" s="624"/>
      <c r="DD40" s="614" t="s">
        <v>121</v>
      </c>
      <c r="DE40" s="609"/>
      <c r="DF40" s="609"/>
      <c r="DG40" s="609"/>
      <c r="DH40" s="609"/>
      <c r="DI40" s="609"/>
      <c r="DJ40" s="609"/>
      <c r="DK40" s="610"/>
      <c r="DL40" s="614" t="s">
        <v>121</v>
      </c>
      <c r="DM40" s="609"/>
      <c r="DN40" s="609"/>
      <c r="DO40" s="609"/>
      <c r="DP40" s="609"/>
      <c r="DQ40" s="609"/>
      <c r="DR40" s="609"/>
      <c r="DS40" s="609"/>
      <c r="DT40" s="609"/>
      <c r="DU40" s="609"/>
      <c r="DV40" s="610"/>
      <c r="DW40" s="611" t="s">
        <v>121</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3920204</v>
      </c>
      <c r="S41" s="633"/>
      <c r="T41" s="633"/>
      <c r="U41" s="633"/>
      <c r="V41" s="633"/>
      <c r="W41" s="633"/>
      <c r="X41" s="633"/>
      <c r="Y41" s="636"/>
      <c r="Z41" s="637">
        <v>100</v>
      </c>
      <c r="AA41" s="637"/>
      <c r="AB41" s="637"/>
      <c r="AC41" s="637"/>
      <c r="AD41" s="638">
        <v>1335102</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128889</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4</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121</v>
      </c>
      <c r="CS41" s="621"/>
      <c r="CT41" s="621"/>
      <c r="CU41" s="621"/>
      <c r="CV41" s="621"/>
      <c r="CW41" s="621"/>
      <c r="CX41" s="621"/>
      <c r="CY41" s="622"/>
      <c r="CZ41" s="611" t="s">
        <v>121</v>
      </c>
      <c r="DA41" s="623"/>
      <c r="DB41" s="623"/>
      <c r="DC41" s="624"/>
      <c r="DD41" s="614" t="s">
        <v>121</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72699</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299</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1213063</v>
      </c>
      <c r="CS42" s="621"/>
      <c r="CT42" s="621"/>
      <c r="CU42" s="621"/>
      <c r="CV42" s="621"/>
      <c r="CW42" s="621"/>
      <c r="CX42" s="621"/>
      <c r="CY42" s="622"/>
      <c r="CZ42" s="611">
        <v>31.8</v>
      </c>
      <c r="DA42" s="623"/>
      <c r="DB42" s="623"/>
      <c r="DC42" s="624"/>
      <c r="DD42" s="614">
        <v>235483</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6992</v>
      </c>
      <c r="CS43" s="621"/>
      <c r="CT43" s="621"/>
      <c r="CU43" s="621"/>
      <c r="CV43" s="621"/>
      <c r="CW43" s="621"/>
      <c r="CX43" s="621"/>
      <c r="CY43" s="622"/>
      <c r="CZ43" s="611">
        <v>0.2</v>
      </c>
      <c r="DA43" s="623"/>
      <c r="DB43" s="623"/>
      <c r="DC43" s="624"/>
      <c r="DD43" s="614">
        <v>6992</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1213063</v>
      </c>
      <c r="CS44" s="609"/>
      <c r="CT44" s="609"/>
      <c r="CU44" s="609"/>
      <c r="CV44" s="609"/>
      <c r="CW44" s="609"/>
      <c r="CX44" s="609"/>
      <c r="CY44" s="610"/>
      <c r="CZ44" s="611">
        <v>31.8</v>
      </c>
      <c r="DA44" s="612"/>
      <c r="DB44" s="612"/>
      <c r="DC44" s="613"/>
      <c r="DD44" s="614">
        <v>235483</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273123</v>
      </c>
      <c r="CS45" s="621"/>
      <c r="CT45" s="621"/>
      <c r="CU45" s="621"/>
      <c r="CV45" s="621"/>
      <c r="CW45" s="621"/>
      <c r="CX45" s="621"/>
      <c r="CY45" s="622"/>
      <c r="CZ45" s="611">
        <v>7.2</v>
      </c>
      <c r="DA45" s="623"/>
      <c r="DB45" s="623"/>
      <c r="DC45" s="624"/>
      <c r="DD45" s="614">
        <v>21990</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916425</v>
      </c>
      <c r="CS46" s="609"/>
      <c r="CT46" s="609"/>
      <c r="CU46" s="609"/>
      <c r="CV46" s="609"/>
      <c r="CW46" s="609"/>
      <c r="CX46" s="609"/>
      <c r="CY46" s="610"/>
      <c r="CZ46" s="611">
        <v>24</v>
      </c>
      <c r="DA46" s="612"/>
      <c r="DB46" s="612"/>
      <c r="DC46" s="613"/>
      <c r="DD46" s="614">
        <v>189978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t="s">
        <v>121</v>
      </c>
      <c r="CS47" s="621"/>
      <c r="CT47" s="621"/>
      <c r="CU47" s="621"/>
      <c r="CV47" s="621"/>
      <c r="CW47" s="621"/>
      <c r="CX47" s="621"/>
      <c r="CY47" s="622"/>
      <c r="CZ47" s="611" t="s">
        <v>121</v>
      </c>
      <c r="DA47" s="623"/>
      <c r="DB47" s="623"/>
      <c r="DC47" s="624"/>
      <c r="DD47" s="614" t="s">
        <v>121</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121</v>
      </c>
      <c r="CS48" s="609"/>
      <c r="CT48" s="609"/>
      <c r="CU48" s="609"/>
      <c r="CV48" s="609"/>
      <c r="CW48" s="609"/>
      <c r="CX48" s="609"/>
      <c r="CY48" s="610"/>
      <c r="CZ48" s="611" t="s">
        <v>121</v>
      </c>
      <c r="DA48" s="612"/>
      <c r="DB48" s="612"/>
      <c r="DC48" s="613"/>
      <c r="DD48" s="614" t="s">
        <v>121</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3813334</v>
      </c>
      <c r="CS49" s="593"/>
      <c r="CT49" s="593"/>
      <c r="CU49" s="593"/>
      <c r="CV49" s="593"/>
      <c r="CW49" s="593"/>
      <c r="CX49" s="593"/>
      <c r="CY49" s="594"/>
      <c r="CZ49" s="595">
        <v>100</v>
      </c>
      <c r="DA49" s="596"/>
      <c r="DB49" s="596"/>
      <c r="DC49" s="597"/>
      <c r="DD49" s="598">
        <v>1596067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JbE41tuE/VBuEiH4Yu+X+g1V4e6MGfJ0SBX1SmhFyeHe3WkBlyb2Ba7gimJTSHaycVGgST6UfvCAbJ1qTDezAA==" saltValue="nWhUWM8uqVshjGbx+ooIY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2">
      <c r="A7" s="218">
        <v>1</v>
      </c>
      <c r="B7" s="1034" t="s">
        <v>374</v>
      </c>
      <c r="C7" s="1035"/>
      <c r="D7" s="1035"/>
      <c r="E7" s="1035"/>
      <c r="F7" s="1035"/>
      <c r="G7" s="1035"/>
      <c r="H7" s="1035"/>
      <c r="I7" s="1035"/>
      <c r="J7" s="1035"/>
      <c r="K7" s="1035"/>
      <c r="L7" s="1035"/>
      <c r="M7" s="1035"/>
      <c r="N7" s="1035"/>
      <c r="O7" s="1035"/>
      <c r="P7" s="1036"/>
      <c r="Q7" s="1089">
        <v>3920.2040000000002</v>
      </c>
      <c r="R7" s="1090"/>
      <c r="S7" s="1090"/>
      <c r="T7" s="1090"/>
      <c r="U7" s="1090"/>
      <c r="V7" s="1090">
        <v>3813.3339999999998</v>
      </c>
      <c r="W7" s="1090"/>
      <c r="X7" s="1090"/>
      <c r="Y7" s="1090"/>
      <c r="Z7" s="1090"/>
      <c r="AA7" s="1090">
        <v>106.87</v>
      </c>
      <c r="AB7" s="1090"/>
      <c r="AC7" s="1090"/>
      <c r="AD7" s="1090"/>
      <c r="AE7" s="1091"/>
      <c r="AF7" s="1092">
        <v>107</v>
      </c>
      <c r="AG7" s="1093"/>
      <c r="AH7" s="1093"/>
      <c r="AI7" s="1093"/>
      <c r="AJ7" s="1094"/>
      <c r="AK7" s="1095">
        <v>7.3390000000000004</v>
      </c>
      <c r="AL7" s="1096"/>
      <c r="AM7" s="1096"/>
      <c r="AN7" s="1096"/>
      <c r="AO7" s="1096"/>
      <c r="AP7" s="1096">
        <v>978.68600000000004</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6"/>
    </row>
    <row r="8" spans="1:131" s="217" customFormat="1" ht="26.25" customHeight="1" x14ac:dyDescent="0.2">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6"/>
    </row>
    <row r="9" spans="1:131" s="217" customFormat="1" ht="26.25" customHeight="1" x14ac:dyDescent="0.2">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6"/>
    </row>
    <row r="10" spans="1:131" s="217" customFormat="1" ht="26.25" customHeight="1" x14ac:dyDescent="0.2">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2">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2">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2">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2">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2">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2">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2">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2">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2">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2">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5">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2">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5">
      <c r="A23" s="222" t="s">
        <v>376</v>
      </c>
      <c r="B23" s="924" t="s">
        <v>377</v>
      </c>
      <c r="C23" s="925"/>
      <c r="D23" s="925"/>
      <c r="E23" s="925"/>
      <c r="F23" s="925"/>
      <c r="G23" s="925"/>
      <c r="H23" s="925"/>
      <c r="I23" s="925"/>
      <c r="J23" s="925"/>
      <c r="K23" s="925"/>
      <c r="L23" s="925"/>
      <c r="M23" s="925"/>
      <c r="N23" s="925"/>
      <c r="O23" s="925"/>
      <c r="P23" s="935"/>
      <c r="Q23" s="1054">
        <v>3920.2040000000002</v>
      </c>
      <c r="R23" s="1048"/>
      <c r="S23" s="1048"/>
      <c r="T23" s="1048"/>
      <c r="U23" s="1048"/>
      <c r="V23" s="1048">
        <v>3813.3339999999998</v>
      </c>
      <c r="W23" s="1048"/>
      <c r="X23" s="1048"/>
      <c r="Y23" s="1048"/>
      <c r="Z23" s="1048"/>
      <c r="AA23" s="1048">
        <v>106.87</v>
      </c>
      <c r="AB23" s="1048"/>
      <c r="AC23" s="1048"/>
      <c r="AD23" s="1048"/>
      <c r="AE23" s="1055"/>
      <c r="AF23" s="1056">
        <v>107</v>
      </c>
      <c r="AG23" s="1048"/>
      <c r="AH23" s="1048"/>
      <c r="AI23" s="1048"/>
      <c r="AJ23" s="1057"/>
      <c r="AK23" s="1058"/>
      <c r="AL23" s="1059"/>
      <c r="AM23" s="1059"/>
      <c r="AN23" s="1059"/>
      <c r="AO23" s="1059"/>
      <c r="AP23" s="1048">
        <v>978.68600000000004</v>
      </c>
      <c r="AQ23" s="1048"/>
      <c r="AR23" s="1048"/>
      <c r="AS23" s="1048"/>
      <c r="AT23" s="1048"/>
      <c r="AU23" s="1049"/>
      <c r="AV23" s="1049"/>
      <c r="AW23" s="1049"/>
      <c r="AX23" s="1049"/>
      <c r="AY23" s="1050"/>
      <c r="AZ23" s="1051" t="s">
        <v>121</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4">
        <v>1</v>
      </c>
      <c r="B28" s="1034" t="s">
        <v>388</v>
      </c>
      <c r="C28" s="1035"/>
      <c r="D28" s="1035"/>
      <c r="E28" s="1035"/>
      <c r="F28" s="1035"/>
      <c r="G28" s="1035"/>
      <c r="H28" s="1035"/>
      <c r="I28" s="1035"/>
      <c r="J28" s="1035"/>
      <c r="K28" s="1035"/>
      <c r="L28" s="1035"/>
      <c r="M28" s="1035"/>
      <c r="N28" s="1035"/>
      <c r="O28" s="1035"/>
      <c r="P28" s="1036"/>
      <c r="Q28" s="1037">
        <v>812.48500000000001</v>
      </c>
      <c r="R28" s="1038"/>
      <c r="S28" s="1038"/>
      <c r="T28" s="1038"/>
      <c r="U28" s="1038"/>
      <c r="V28" s="1038">
        <v>770.89599999999996</v>
      </c>
      <c r="W28" s="1038"/>
      <c r="X28" s="1038"/>
      <c r="Y28" s="1038"/>
      <c r="Z28" s="1038"/>
      <c r="AA28" s="1038">
        <v>41.588999999999999</v>
      </c>
      <c r="AB28" s="1038"/>
      <c r="AC28" s="1038"/>
      <c r="AD28" s="1038"/>
      <c r="AE28" s="1039"/>
      <c r="AF28" s="1040">
        <v>42</v>
      </c>
      <c r="AG28" s="1038"/>
      <c r="AH28" s="1038"/>
      <c r="AI28" s="1038"/>
      <c r="AJ28" s="1041"/>
      <c r="AK28" s="1029">
        <v>45</v>
      </c>
      <c r="AL28" s="1030"/>
      <c r="AM28" s="1030"/>
      <c r="AN28" s="1030"/>
      <c r="AO28" s="1030"/>
      <c r="AP28" s="1030" t="s">
        <v>543</v>
      </c>
      <c r="AQ28" s="1030"/>
      <c r="AR28" s="1030"/>
      <c r="AS28" s="1030"/>
      <c r="AT28" s="1030"/>
      <c r="AU28" s="1030">
        <v>1.9159999999999999</v>
      </c>
      <c r="AV28" s="1030"/>
      <c r="AW28" s="1030"/>
      <c r="AX28" s="1030"/>
      <c r="AY28" s="1030"/>
      <c r="AZ28" s="1031" t="s">
        <v>543</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4">
        <v>2</v>
      </c>
      <c r="B29" s="1017" t="s">
        <v>389</v>
      </c>
      <c r="C29" s="1018"/>
      <c r="D29" s="1018"/>
      <c r="E29" s="1018"/>
      <c r="F29" s="1018"/>
      <c r="G29" s="1018"/>
      <c r="H29" s="1018"/>
      <c r="I29" s="1018"/>
      <c r="J29" s="1018"/>
      <c r="K29" s="1018"/>
      <c r="L29" s="1018"/>
      <c r="M29" s="1018"/>
      <c r="N29" s="1018"/>
      <c r="O29" s="1018"/>
      <c r="P29" s="1019"/>
      <c r="Q29" s="1025">
        <v>233.81700000000001</v>
      </c>
      <c r="R29" s="1026"/>
      <c r="S29" s="1026"/>
      <c r="T29" s="1026"/>
      <c r="U29" s="1026"/>
      <c r="V29" s="1026">
        <v>229.27</v>
      </c>
      <c r="W29" s="1026"/>
      <c r="X29" s="1026"/>
      <c r="Y29" s="1026"/>
      <c r="Z29" s="1026"/>
      <c r="AA29" s="1026">
        <v>4.5469999999999997</v>
      </c>
      <c r="AB29" s="1026"/>
      <c r="AC29" s="1026"/>
      <c r="AD29" s="1026"/>
      <c r="AE29" s="1027"/>
      <c r="AF29" s="1022">
        <v>5</v>
      </c>
      <c r="AG29" s="1023"/>
      <c r="AH29" s="1023"/>
      <c r="AI29" s="1023"/>
      <c r="AJ29" s="1024"/>
      <c r="AK29" s="967">
        <v>46.149000000000001</v>
      </c>
      <c r="AL29" s="958"/>
      <c r="AM29" s="958"/>
      <c r="AN29" s="958"/>
      <c r="AO29" s="958"/>
      <c r="AP29" s="958" t="s">
        <v>543</v>
      </c>
      <c r="AQ29" s="958"/>
      <c r="AR29" s="958"/>
      <c r="AS29" s="958"/>
      <c r="AT29" s="958"/>
      <c r="AU29" s="958" t="s">
        <v>543</v>
      </c>
      <c r="AV29" s="958"/>
      <c r="AW29" s="958"/>
      <c r="AX29" s="958"/>
      <c r="AY29" s="958"/>
      <c r="AZ29" s="1028" t="s">
        <v>543</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4">
        <v>3</v>
      </c>
      <c r="B30" s="1017" t="s">
        <v>390</v>
      </c>
      <c r="C30" s="1018"/>
      <c r="D30" s="1018"/>
      <c r="E30" s="1018"/>
      <c r="F30" s="1018"/>
      <c r="G30" s="1018"/>
      <c r="H30" s="1018"/>
      <c r="I30" s="1018"/>
      <c r="J30" s="1018"/>
      <c r="K30" s="1018"/>
      <c r="L30" s="1018"/>
      <c r="M30" s="1018"/>
      <c r="N30" s="1018"/>
      <c r="O30" s="1018"/>
      <c r="P30" s="1019"/>
      <c r="Q30" s="1025">
        <v>35.682000000000002</v>
      </c>
      <c r="R30" s="1026"/>
      <c r="S30" s="1026"/>
      <c r="T30" s="1026"/>
      <c r="U30" s="1026"/>
      <c r="V30" s="1026">
        <v>35.279000000000003</v>
      </c>
      <c r="W30" s="1026"/>
      <c r="X30" s="1026"/>
      <c r="Y30" s="1026"/>
      <c r="Z30" s="1026"/>
      <c r="AA30" s="1026">
        <v>0.40300000000000002</v>
      </c>
      <c r="AB30" s="1026"/>
      <c r="AC30" s="1026"/>
      <c r="AD30" s="1026"/>
      <c r="AE30" s="1027"/>
      <c r="AF30" s="1022">
        <v>0</v>
      </c>
      <c r="AG30" s="1023"/>
      <c r="AH30" s="1023"/>
      <c r="AI30" s="1023"/>
      <c r="AJ30" s="1024"/>
      <c r="AK30" s="967">
        <v>9.7729999999999997</v>
      </c>
      <c r="AL30" s="958"/>
      <c r="AM30" s="958"/>
      <c r="AN30" s="958"/>
      <c r="AO30" s="958"/>
      <c r="AP30" s="958" t="s">
        <v>543</v>
      </c>
      <c r="AQ30" s="958"/>
      <c r="AR30" s="958"/>
      <c r="AS30" s="958"/>
      <c r="AT30" s="958"/>
      <c r="AU30" s="958" t="s">
        <v>543</v>
      </c>
      <c r="AV30" s="958"/>
      <c r="AW30" s="958"/>
      <c r="AX30" s="958"/>
      <c r="AY30" s="958"/>
      <c r="AZ30" s="1028" t="s">
        <v>543</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4">
        <v>4</v>
      </c>
      <c r="B31" s="1017" t="s">
        <v>391</v>
      </c>
      <c r="C31" s="1018"/>
      <c r="D31" s="1018"/>
      <c r="E31" s="1018"/>
      <c r="F31" s="1018"/>
      <c r="G31" s="1018"/>
      <c r="H31" s="1018"/>
      <c r="I31" s="1018"/>
      <c r="J31" s="1018"/>
      <c r="K31" s="1018"/>
      <c r="L31" s="1018"/>
      <c r="M31" s="1018"/>
      <c r="N31" s="1018"/>
      <c r="O31" s="1018"/>
      <c r="P31" s="1019"/>
      <c r="Q31" s="1025">
        <v>101.16200000000001</v>
      </c>
      <c r="R31" s="1026"/>
      <c r="S31" s="1026"/>
      <c r="T31" s="1026"/>
      <c r="U31" s="1026"/>
      <c r="V31" s="1026">
        <v>105.953</v>
      </c>
      <c r="W31" s="1026"/>
      <c r="X31" s="1026"/>
      <c r="Y31" s="1026"/>
      <c r="Z31" s="1026"/>
      <c r="AA31" s="1026">
        <v>-4.7910000000000004</v>
      </c>
      <c r="AB31" s="1026"/>
      <c r="AC31" s="1026"/>
      <c r="AD31" s="1026"/>
      <c r="AE31" s="1027"/>
      <c r="AF31" s="1022">
        <v>-4.7910000000000004</v>
      </c>
      <c r="AG31" s="1023"/>
      <c r="AH31" s="1023"/>
      <c r="AI31" s="1023"/>
      <c r="AJ31" s="1024"/>
      <c r="AK31" s="967">
        <v>48.493000000000002</v>
      </c>
      <c r="AL31" s="958"/>
      <c r="AM31" s="958"/>
      <c r="AN31" s="958"/>
      <c r="AO31" s="958"/>
      <c r="AP31" s="958">
        <v>113.15900000000001</v>
      </c>
      <c r="AQ31" s="958"/>
      <c r="AR31" s="958"/>
      <c r="AS31" s="958"/>
      <c r="AT31" s="958"/>
      <c r="AU31" s="958">
        <v>85.774000000000001</v>
      </c>
      <c r="AV31" s="958"/>
      <c r="AW31" s="958"/>
      <c r="AX31" s="958"/>
      <c r="AY31" s="958"/>
      <c r="AZ31" s="1028" t="s">
        <v>543</v>
      </c>
      <c r="BA31" s="1028"/>
      <c r="BB31" s="1028"/>
      <c r="BC31" s="1028"/>
      <c r="BD31" s="1028"/>
      <c r="BE31" s="959" t="s">
        <v>392</v>
      </c>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4">
        <v>5</v>
      </c>
      <c r="B32" s="1017" t="s">
        <v>393</v>
      </c>
      <c r="C32" s="1018"/>
      <c r="D32" s="1018"/>
      <c r="E32" s="1018"/>
      <c r="F32" s="1018"/>
      <c r="G32" s="1018"/>
      <c r="H32" s="1018"/>
      <c r="I32" s="1018"/>
      <c r="J32" s="1018"/>
      <c r="K32" s="1018"/>
      <c r="L32" s="1018"/>
      <c r="M32" s="1018"/>
      <c r="N32" s="1018"/>
      <c r="O32" s="1018"/>
      <c r="P32" s="1019"/>
      <c r="Q32" s="1025">
        <v>82.007999999999996</v>
      </c>
      <c r="R32" s="1026"/>
      <c r="S32" s="1026"/>
      <c r="T32" s="1026"/>
      <c r="U32" s="1026"/>
      <c r="V32" s="1026">
        <v>80.603999999999999</v>
      </c>
      <c r="W32" s="1026"/>
      <c r="X32" s="1026"/>
      <c r="Y32" s="1026"/>
      <c r="Z32" s="1026"/>
      <c r="AA32" s="1026">
        <v>1.4039999999999999</v>
      </c>
      <c r="AB32" s="1026"/>
      <c r="AC32" s="1026"/>
      <c r="AD32" s="1026"/>
      <c r="AE32" s="1027"/>
      <c r="AF32" s="1022">
        <v>1.4039999999999999</v>
      </c>
      <c r="AG32" s="1023"/>
      <c r="AH32" s="1023"/>
      <c r="AI32" s="1023"/>
      <c r="AJ32" s="1024"/>
      <c r="AK32" s="967">
        <v>19.172999999999998</v>
      </c>
      <c r="AL32" s="958"/>
      <c r="AM32" s="958"/>
      <c r="AN32" s="958"/>
      <c r="AO32" s="958"/>
      <c r="AP32" s="958">
        <v>142.54599999999999</v>
      </c>
      <c r="AQ32" s="958"/>
      <c r="AR32" s="958"/>
      <c r="AS32" s="958"/>
      <c r="AT32" s="958"/>
      <c r="AU32" s="958">
        <v>99.924000000000007</v>
      </c>
      <c r="AV32" s="958"/>
      <c r="AW32" s="958"/>
      <c r="AX32" s="958"/>
      <c r="AY32" s="958"/>
      <c r="AZ32" s="1028" t="s">
        <v>543</v>
      </c>
      <c r="BA32" s="1028"/>
      <c r="BB32" s="1028"/>
      <c r="BC32" s="1028"/>
      <c r="BD32" s="1028"/>
      <c r="BE32" s="959" t="s">
        <v>392</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394</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2" t="s">
        <v>376</v>
      </c>
      <c r="B63" s="924" t="s">
        <v>395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-90</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121</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397</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398</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8">
        <v>1</v>
      </c>
      <c r="B68" s="972" t="s">
        <v>544</v>
      </c>
      <c r="C68" s="973"/>
      <c r="D68" s="973"/>
      <c r="E68" s="973"/>
      <c r="F68" s="973"/>
      <c r="G68" s="973"/>
      <c r="H68" s="973"/>
      <c r="I68" s="973"/>
      <c r="J68" s="973"/>
      <c r="K68" s="973"/>
      <c r="L68" s="973"/>
      <c r="M68" s="973"/>
      <c r="N68" s="973"/>
      <c r="O68" s="973"/>
      <c r="P68" s="974"/>
      <c r="Q68" s="975">
        <v>11048</v>
      </c>
      <c r="R68" s="969"/>
      <c r="S68" s="969"/>
      <c r="T68" s="969"/>
      <c r="U68" s="969"/>
      <c r="V68" s="969">
        <v>10962</v>
      </c>
      <c r="W68" s="969"/>
      <c r="X68" s="969"/>
      <c r="Y68" s="969"/>
      <c r="Z68" s="969"/>
      <c r="AA68" s="969">
        <v>86.41</v>
      </c>
      <c r="AB68" s="969"/>
      <c r="AC68" s="969"/>
      <c r="AD68" s="969"/>
      <c r="AE68" s="969"/>
      <c r="AF68" s="969">
        <v>86.41</v>
      </c>
      <c r="AG68" s="969"/>
      <c r="AH68" s="969"/>
      <c r="AI68" s="969"/>
      <c r="AJ68" s="969"/>
      <c r="AK68" s="969">
        <v>4624</v>
      </c>
      <c r="AL68" s="969"/>
      <c r="AM68" s="969"/>
      <c r="AN68" s="969"/>
      <c r="AO68" s="969"/>
      <c r="AP68" s="969" t="s">
        <v>543</v>
      </c>
      <c r="AQ68" s="969"/>
      <c r="AR68" s="969"/>
      <c r="AS68" s="969"/>
      <c r="AT68" s="969"/>
      <c r="AU68" s="969" t="s">
        <v>543</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0">
        <v>2</v>
      </c>
      <c r="B69" s="961" t="s">
        <v>545</v>
      </c>
      <c r="C69" s="962"/>
      <c r="D69" s="962"/>
      <c r="E69" s="962"/>
      <c r="F69" s="962"/>
      <c r="G69" s="962"/>
      <c r="H69" s="962"/>
      <c r="I69" s="962"/>
      <c r="J69" s="962"/>
      <c r="K69" s="962"/>
      <c r="L69" s="962"/>
      <c r="M69" s="962"/>
      <c r="N69" s="962"/>
      <c r="O69" s="962"/>
      <c r="P69" s="963"/>
      <c r="Q69" s="964">
        <v>1656633</v>
      </c>
      <c r="R69" s="958"/>
      <c r="S69" s="958"/>
      <c r="T69" s="958"/>
      <c r="U69" s="958"/>
      <c r="V69" s="958">
        <v>1631442</v>
      </c>
      <c r="W69" s="958"/>
      <c r="X69" s="958"/>
      <c r="Y69" s="958"/>
      <c r="Z69" s="958"/>
      <c r="AA69" s="958">
        <v>25190.927</v>
      </c>
      <c r="AB69" s="958"/>
      <c r="AC69" s="958"/>
      <c r="AD69" s="958"/>
      <c r="AE69" s="958"/>
      <c r="AF69" s="958">
        <v>25190.927</v>
      </c>
      <c r="AG69" s="958"/>
      <c r="AH69" s="958"/>
      <c r="AI69" s="958"/>
      <c r="AJ69" s="958"/>
      <c r="AK69" s="958">
        <v>23240</v>
      </c>
      <c r="AL69" s="958"/>
      <c r="AM69" s="958"/>
      <c r="AN69" s="958"/>
      <c r="AO69" s="958"/>
      <c r="AP69" s="958" t="s">
        <v>543</v>
      </c>
      <c r="AQ69" s="958"/>
      <c r="AR69" s="958"/>
      <c r="AS69" s="958"/>
      <c r="AT69" s="958"/>
      <c r="AU69" s="958" t="s">
        <v>543</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0">
        <v>3</v>
      </c>
      <c r="B70" s="961" t="s">
        <v>546</v>
      </c>
      <c r="C70" s="962"/>
      <c r="D70" s="962"/>
      <c r="E70" s="962"/>
      <c r="F70" s="962"/>
      <c r="G70" s="962"/>
      <c r="H70" s="962"/>
      <c r="I70" s="962"/>
      <c r="J70" s="962"/>
      <c r="K70" s="962"/>
      <c r="L70" s="962"/>
      <c r="M70" s="962"/>
      <c r="N70" s="962"/>
      <c r="O70" s="962"/>
      <c r="P70" s="963"/>
      <c r="Q70" s="964">
        <v>709.94500000000005</v>
      </c>
      <c r="R70" s="958"/>
      <c r="S70" s="958"/>
      <c r="T70" s="958"/>
      <c r="U70" s="958"/>
      <c r="V70" s="958">
        <v>654.88800000000003</v>
      </c>
      <c r="W70" s="958"/>
      <c r="X70" s="958"/>
      <c r="Y70" s="958"/>
      <c r="Z70" s="958"/>
      <c r="AA70" s="958">
        <v>55.057000000000002</v>
      </c>
      <c r="AB70" s="958"/>
      <c r="AC70" s="958"/>
      <c r="AD70" s="958"/>
      <c r="AE70" s="958"/>
      <c r="AF70" s="958">
        <v>55.057000000000002</v>
      </c>
      <c r="AG70" s="958"/>
      <c r="AH70" s="958"/>
      <c r="AI70" s="958"/>
      <c r="AJ70" s="958"/>
      <c r="AK70" s="958">
        <v>40</v>
      </c>
      <c r="AL70" s="958"/>
      <c r="AM70" s="958"/>
      <c r="AN70" s="958"/>
      <c r="AO70" s="958"/>
      <c r="AP70" s="958">
        <v>240.453</v>
      </c>
      <c r="AQ70" s="958"/>
      <c r="AR70" s="958"/>
      <c r="AS70" s="958"/>
      <c r="AT70" s="958"/>
      <c r="AU70" s="958">
        <v>31.094999999999999</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0">
        <v>4</v>
      </c>
      <c r="B71" s="961" t="s">
        <v>547</v>
      </c>
      <c r="C71" s="962"/>
      <c r="D71" s="962"/>
      <c r="E71" s="962"/>
      <c r="F71" s="962"/>
      <c r="G71" s="962"/>
      <c r="H71" s="962"/>
      <c r="I71" s="962"/>
      <c r="J71" s="962"/>
      <c r="K71" s="962"/>
      <c r="L71" s="962"/>
      <c r="M71" s="962"/>
      <c r="N71" s="962"/>
      <c r="O71" s="962"/>
      <c r="P71" s="963"/>
      <c r="Q71" s="964">
        <v>4788.6530000000002</v>
      </c>
      <c r="R71" s="958"/>
      <c r="S71" s="958"/>
      <c r="T71" s="958"/>
      <c r="U71" s="958"/>
      <c r="V71" s="958">
        <v>4660.2910000000002</v>
      </c>
      <c r="W71" s="958"/>
      <c r="X71" s="958"/>
      <c r="Y71" s="958"/>
      <c r="Z71" s="958"/>
      <c r="AA71" s="958">
        <v>128.36199999999999</v>
      </c>
      <c r="AB71" s="958"/>
      <c r="AC71" s="958"/>
      <c r="AD71" s="958"/>
      <c r="AE71" s="958"/>
      <c r="AF71" s="958">
        <v>128.36199999999999</v>
      </c>
      <c r="AG71" s="958"/>
      <c r="AH71" s="958"/>
      <c r="AI71" s="958"/>
      <c r="AJ71" s="958"/>
      <c r="AK71" s="958" t="s">
        <v>543</v>
      </c>
      <c r="AL71" s="958"/>
      <c r="AM71" s="958"/>
      <c r="AN71" s="958"/>
      <c r="AO71" s="958"/>
      <c r="AP71" s="958" t="s">
        <v>543</v>
      </c>
      <c r="AQ71" s="958"/>
      <c r="AR71" s="958"/>
      <c r="AS71" s="958"/>
      <c r="AT71" s="958"/>
      <c r="AU71" s="958" t="s">
        <v>543</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0">
        <v>5</v>
      </c>
      <c r="B72" s="961" t="s">
        <v>548</v>
      </c>
      <c r="C72" s="962"/>
      <c r="D72" s="962"/>
      <c r="E72" s="962"/>
      <c r="F72" s="962"/>
      <c r="G72" s="962"/>
      <c r="H72" s="962"/>
      <c r="I72" s="962"/>
      <c r="J72" s="962"/>
      <c r="K72" s="962"/>
      <c r="L72" s="962"/>
      <c r="M72" s="962"/>
      <c r="N72" s="962"/>
      <c r="O72" s="962"/>
      <c r="P72" s="963"/>
      <c r="Q72" s="964">
        <v>1238.079</v>
      </c>
      <c r="R72" s="958"/>
      <c r="S72" s="958"/>
      <c r="T72" s="958"/>
      <c r="U72" s="958"/>
      <c r="V72" s="958">
        <v>1206.8610000000001</v>
      </c>
      <c r="W72" s="958"/>
      <c r="X72" s="958"/>
      <c r="Y72" s="958"/>
      <c r="Z72" s="958"/>
      <c r="AA72" s="958">
        <v>31.218</v>
      </c>
      <c r="AB72" s="958"/>
      <c r="AC72" s="958"/>
      <c r="AD72" s="958"/>
      <c r="AE72" s="958"/>
      <c r="AF72" s="958">
        <v>31.218</v>
      </c>
      <c r="AG72" s="958"/>
      <c r="AH72" s="958"/>
      <c r="AI72" s="958"/>
      <c r="AJ72" s="958"/>
      <c r="AK72" s="958">
        <v>76.16</v>
      </c>
      <c r="AL72" s="958"/>
      <c r="AM72" s="958"/>
      <c r="AN72" s="958"/>
      <c r="AO72" s="958"/>
      <c r="AP72" s="958" t="s">
        <v>543</v>
      </c>
      <c r="AQ72" s="958"/>
      <c r="AR72" s="958"/>
      <c r="AS72" s="958"/>
      <c r="AT72" s="958"/>
      <c r="AU72" s="958" t="s">
        <v>543</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0">
        <v>6</v>
      </c>
      <c r="B73" s="961" t="s">
        <v>549</v>
      </c>
      <c r="C73" s="962"/>
      <c r="D73" s="962"/>
      <c r="E73" s="962"/>
      <c r="F73" s="962"/>
      <c r="G73" s="962"/>
      <c r="H73" s="962"/>
      <c r="I73" s="962"/>
      <c r="J73" s="962"/>
      <c r="K73" s="962"/>
      <c r="L73" s="962"/>
      <c r="M73" s="962"/>
      <c r="N73" s="962"/>
      <c r="O73" s="962"/>
      <c r="P73" s="963"/>
      <c r="Q73" s="964">
        <v>3.5619999999999998</v>
      </c>
      <c r="R73" s="958"/>
      <c r="S73" s="958"/>
      <c r="T73" s="958"/>
      <c r="U73" s="958"/>
      <c r="V73" s="958">
        <v>2.581</v>
      </c>
      <c r="W73" s="958"/>
      <c r="X73" s="958"/>
      <c r="Y73" s="958"/>
      <c r="Z73" s="958"/>
      <c r="AA73" s="958">
        <v>0.98099999999999998</v>
      </c>
      <c r="AB73" s="958"/>
      <c r="AC73" s="958"/>
      <c r="AD73" s="958"/>
      <c r="AE73" s="958"/>
      <c r="AF73" s="958">
        <v>0.98099999999999998</v>
      </c>
      <c r="AG73" s="958"/>
      <c r="AH73" s="958"/>
      <c r="AI73" s="958"/>
      <c r="AJ73" s="958"/>
      <c r="AK73" s="958" t="s">
        <v>543</v>
      </c>
      <c r="AL73" s="958"/>
      <c r="AM73" s="958"/>
      <c r="AN73" s="958"/>
      <c r="AO73" s="958"/>
      <c r="AP73" s="958" t="s">
        <v>543</v>
      </c>
      <c r="AQ73" s="958"/>
      <c r="AR73" s="958"/>
      <c r="AS73" s="958"/>
      <c r="AT73" s="958"/>
      <c r="AU73" s="958" t="s">
        <v>543</v>
      </c>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0">
        <v>7</v>
      </c>
      <c r="B74" s="961" t="s">
        <v>550</v>
      </c>
      <c r="C74" s="962"/>
      <c r="D74" s="962"/>
      <c r="E74" s="962"/>
      <c r="F74" s="962"/>
      <c r="G74" s="962"/>
      <c r="H74" s="962"/>
      <c r="I74" s="962"/>
      <c r="J74" s="962"/>
      <c r="K74" s="962"/>
      <c r="L74" s="962"/>
      <c r="M74" s="962"/>
      <c r="N74" s="962"/>
      <c r="O74" s="962"/>
      <c r="P74" s="963"/>
      <c r="Q74" s="964">
        <v>270.88900000000001</v>
      </c>
      <c r="R74" s="958"/>
      <c r="S74" s="958"/>
      <c r="T74" s="958"/>
      <c r="U74" s="958"/>
      <c r="V74" s="958">
        <v>194.416</v>
      </c>
      <c r="W74" s="958"/>
      <c r="X74" s="958"/>
      <c r="Y74" s="958"/>
      <c r="Z74" s="958"/>
      <c r="AA74" s="958">
        <v>76.472999999999999</v>
      </c>
      <c r="AB74" s="958"/>
      <c r="AC74" s="958"/>
      <c r="AD74" s="958"/>
      <c r="AE74" s="958"/>
      <c r="AF74" s="958">
        <v>76.472999999999999</v>
      </c>
      <c r="AG74" s="958"/>
      <c r="AH74" s="958"/>
      <c r="AI74" s="958"/>
      <c r="AJ74" s="958"/>
      <c r="AK74" s="958">
        <v>70</v>
      </c>
      <c r="AL74" s="958"/>
      <c r="AM74" s="958"/>
      <c r="AN74" s="958"/>
      <c r="AO74" s="958"/>
      <c r="AP74" s="958" t="s">
        <v>543</v>
      </c>
      <c r="AQ74" s="958"/>
      <c r="AR74" s="958"/>
      <c r="AS74" s="958"/>
      <c r="AT74" s="958"/>
      <c r="AU74" s="958" t="s">
        <v>543</v>
      </c>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2" t="s">
        <v>376</v>
      </c>
      <c r="B88" s="924" t="s">
        <v>399</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924" t="s">
        <v>400</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401</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402</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405</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406</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408</v>
      </c>
      <c r="AB109" s="883"/>
      <c r="AC109" s="883"/>
      <c r="AD109" s="883"/>
      <c r="AE109" s="884"/>
      <c r="AF109" s="885" t="s">
        <v>409</v>
      </c>
      <c r="AG109" s="883"/>
      <c r="AH109" s="883"/>
      <c r="AI109" s="883"/>
      <c r="AJ109" s="884"/>
      <c r="AK109" s="885" t="s">
        <v>294</v>
      </c>
      <c r="AL109" s="883"/>
      <c r="AM109" s="883"/>
      <c r="AN109" s="883"/>
      <c r="AO109" s="884"/>
      <c r="AP109" s="885" t="s">
        <v>410</v>
      </c>
      <c r="AQ109" s="883"/>
      <c r="AR109" s="883"/>
      <c r="AS109" s="883"/>
      <c r="AT109" s="916"/>
      <c r="AU109" s="882"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408</v>
      </c>
      <c r="BR109" s="883"/>
      <c r="BS109" s="883"/>
      <c r="BT109" s="883"/>
      <c r="BU109" s="884"/>
      <c r="BV109" s="885" t="s">
        <v>409</v>
      </c>
      <c r="BW109" s="883"/>
      <c r="BX109" s="883"/>
      <c r="BY109" s="883"/>
      <c r="BZ109" s="884"/>
      <c r="CA109" s="885" t="s">
        <v>294</v>
      </c>
      <c r="CB109" s="883"/>
      <c r="CC109" s="883"/>
      <c r="CD109" s="883"/>
      <c r="CE109" s="884"/>
      <c r="CF109" s="923" t="s">
        <v>410</v>
      </c>
      <c r="CG109" s="923"/>
      <c r="CH109" s="923"/>
      <c r="CI109" s="923"/>
      <c r="CJ109" s="923"/>
      <c r="CK109" s="885"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408</v>
      </c>
      <c r="DH109" s="883"/>
      <c r="DI109" s="883"/>
      <c r="DJ109" s="883"/>
      <c r="DK109" s="884"/>
      <c r="DL109" s="885" t="s">
        <v>409</v>
      </c>
      <c r="DM109" s="883"/>
      <c r="DN109" s="883"/>
      <c r="DO109" s="883"/>
      <c r="DP109" s="884"/>
      <c r="DQ109" s="885" t="s">
        <v>294</v>
      </c>
      <c r="DR109" s="883"/>
      <c r="DS109" s="883"/>
      <c r="DT109" s="883"/>
      <c r="DU109" s="884"/>
      <c r="DV109" s="885" t="s">
        <v>410</v>
      </c>
      <c r="DW109" s="883"/>
      <c r="DX109" s="883"/>
      <c r="DY109" s="883"/>
      <c r="DZ109" s="916"/>
    </row>
    <row r="110" spans="1:131" s="212" customFormat="1" ht="26.25" customHeight="1" x14ac:dyDescent="0.2">
      <c r="A110" s="794" t="s">
        <v>412</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122168</v>
      </c>
      <c r="AB110" s="876"/>
      <c r="AC110" s="876"/>
      <c r="AD110" s="876"/>
      <c r="AE110" s="877"/>
      <c r="AF110" s="878">
        <v>127508</v>
      </c>
      <c r="AG110" s="876"/>
      <c r="AH110" s="876"/>
      <c r="AI110" s="876"/>
      <c r="AJ110" s="877"/>
      <c r="AK110" s="878">
        <v>133654</v>
      </c>
      <c r="AL110" s="876"/>
      <c r="AM110" s="876"/>
      <c r="AN110" s="876"/>
      <c r="AO110" s="877"/>
      <c r="AP110" s="879">
        <v>11.2</v>
      </c>
      <c r="AQ110" s="880"/>
      <c r="AR110" s="880"/>
      <c r="AS110" s="880"/>
      <c r="AT110" s="881"/>
      <c r="AU110" s="917" t="s">
        <v>69</v>
      </c>
      <c r="AV110" s="918"/>
      <c r="AW110" s="918"/>
      <c r="AX110" s="918"/>
      <c r="AY110" s="918"/>
      <c r="AZ110" s="847" t="s">
        <v>413</v>
      </c>
      <c r="BA110" s="795"/>
      <c r="BB110" s="795"/>
      <c r="BC110" s="795"/>
      <c r="BD110" s="795"/>
      <c r="BE110" s="795"/>
      <c r="BF110" s="795"/>
      <c r="BG110" s="795"/>
      <c r="BH110" s="795"/>
      <c r="BI110" s="795"/>
      <c r="BJ110" s="795"/>
      <c r="BK110" s="795"/>
      <c r="BL110" s="795"/>
      <c r="BM110" s="795"/>
      <c r="BN110" s="795"/>
      <c r="BO110" s="795"/>
      <c r="BP110" s="796"/>
      <c r="BQ110" s="848">
        <v>992011</v>
      </c>
      <c r="BR110" s="829"/>
      <c r="BS110" s="829"/>
      <c r="BT110" s="829"/>
      <c r="BU110" s="829"/>
      <c r="BV110" s="829">
        <v>925825</v>
      </c>
      <c r="BW110" s="829"/>
      <c r="BX110" s="829"/>
      <c r="BY110" s="829"/>
      <c r="BZ110" s="829"/>
      <c r="CA110" s="829">
        <v>978686</v>
      </c>
      <c r="CB110" s="829"/>
      <c r="CC110" s="829"/>
      <c r="CD110" s="829"/>
      <c r="CE110" s="829"/>
      <c r="CF110" s="853">
        <v>81.599999999999994</v>
      </c>
      <c r="CG110" s="854"/>
      <c r="CH110" s="854"/>
      <c r="CI110" s="854"/>
      <c r="CJ110" s="854"/>
      <c r="CK110" s="913" t="s">
        <v>414</v>
      </c>
      <c r="CL110" s="806"/>
      <c r="CM110" s="847" t="s">
        <v>415</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121</v>
      </c>
      <c r="DH110" s="829"/>
      <c r="DI110" s="829"/>
      <c r="DJ110" s="829"/>
      <c r="DK110" s="829"/>
      <c r="DL110" s="829" t="s">
        <v>121</v>
      </c>
      <c r="DM110" s="829"/>
      <c r="DN110" s="829"/>
      <c r="DO110" s="829"/>
      <c r="DP110" s="829"/>
      <c r="DQ110" s="829" t="s">
        <v>121</v>
      </c>
      <c r="DR110" s="829"/>
      <c r="DS110" s="829"/>
      <c r="DT110" s="829"/>
      <c r="DU110" s="829"/>
      <c r="DV110" s="830" t="s">
        <v>121</v>
      </c>
      <c r="DW110" s="830"/>
      <c r="DX110" s="830"/>
      <c r="DY110" s="830"/>
      <c r="DZ110" s="831"/>
    </row>
    <row r="111" spans="1:131" s="212" customFormat="1" ht="26.25" customHeight="1" x14ac:dyDescent="0.2">
      <c r="A111" s="761" t="s">
        <v>416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121</v>
      </c>
      <c r="AB111" s="906"/>
      <c r="AC111" s="906"/>
      <c r="AD111" s="906"/>
      <c r="AE111" s="907"/>
      <c r="AF111" s="908" t="s">
        <v>121</v>
      </c>
      <c r="AG111" s="906"/>
      <c r="AH111" s="906"/>
      <c r="AI111" s="906"/>
      <c r="AJ111" s="907"/>
      <c r="AK111" s="908" t="s">
        <v>121</v>
      </c>
      <c r="AL111" s="906"/>
      <c r="AM111" s="906"/>
      <c r="AN111" s="906"/>
      <c r="AO111" s="907"/>
      <c r="AP111" s="909" t="s">
        <v>121</v>
      </c>
      <c r="AQ111" s="910"/>
      <c r="AR111" s="910"/>
      <c r="AS111" s="910"/>
      <c r="AT111" s="911"/>
      <c r="AU111" s="919"/>
      <c r="AV111" s="920"/>
      <c r="AW111" s="920"/>
      <c r="AX111" s="920"/>
      <c r="AY111" s="920"/>
      <c r="AZ111" s="802" t="s">
        <v>417</v>
      </c>
      <c r="BA111" s="739"/>
      <c r="BB111" s="739"/>
      <c r="BC111" s="739"/>
      <c r="BD111" s="739"/>
      <c r="BE111" s="739"/>
      <c r="BF111" s="739"/>
      <c r="BG111" s="739"/>
      <c r="BH111" s="739"/>
      <c r="BI111" s="739"/>
      <c r="BJ111" s="739"/>
      <c r="BK111" s="739"/>
      <c r="BL111" s="739"/>
      <c r="BM111" s="739"/>
      <c r="BN111" s="739"/>
      <c r="BO111" s="739"/>
      <c r="BP111" s="740"/>
      <c r="BQ111" s="803" t="s">
        <v>121</v>
      </c>
      <c r="BR111" s="804"/>
      <c r="BS111" s="804"/>
      <c r="BT111" s="804"/>
      <c r="BU111" s="804"/>
      <c r="BV111" s="804" t="s">
        <v>121</v>
      </c>
      <c r="BW111" s="804"/>
      <c r="BX111" s="804"/>
      <c r="BY111" s="804"/>
      <c r="BZ111" s="804"/>
      <c r="CA111" s="804" t="s">
        <v>121</v>
      </c>
      <c r="CB111" s="804"/>
      <c r="CC111" s="804"/>
      <c r="CD111" s="804"/>
      <c r="CE111" s="804"/>
      <c r="CF111" s="862" t="s">
        <v>121</v>
      </c>
      <c r="CG111" s="863"/>
      <c r="CH111" s="863"/>
      <c r="CI111" s="863"/>
      <c r="CJ111" s="863"/>
      <c r="CK111" s="914"/>
      <c r="CL111" s="808"/>
      <c r="CM111" s="802" t="s">
        <v>418</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121</v>
      </c>
      <c r="DH111" s="804"/>
      <c r="DI111" s="804"/>
      <c r="DJ111" s="804"/>
      <c r="DK111" s="804"/>
      <c r="DL111" s="804" t="s">
        <v>121</v>
      </c>
      <c r="DM111" s="804"/>
      <c r="DN111" s="804"/>
      <c r="DO111" s="804"/>
      <c r="DP111" s="804"/>
      <c r="DQ111" s="804" t="s">
        <v>121</v>
      </c>
      <c r="DR111" s="804"/>
      <c r="DS111" s="804"/>
      <c r="DT111" s="804"/>
      <c r="DU111" s="804"/>
      <c r="DV111" s="781" t="s">
        <v>121</v>
      </c>
      <c r="DW111" s="781"/>
      <c r="DX111" s="781"/>
      <c r="DY111" s="781"/>
      <c r="DZ111" s="782"/>
    </row>
    <row r="112" spans="1:131" s="212" customFormat="1" ht="26.25" customHeight="1" x14ac:dyDescent="0.2">
      <c r="A112" s="899" t="s">
        <v>419</v>
      </c>
      <c r="B112" s="900"/>
      <c r="C112" s="739" t="s">
        <v>420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121</v>
      </c>
      <c r="AB112" s="767"/>
      <c r="AC112" s="767"/>
      <c r="AD112" s="767"/>
      <c r="AE112" s="768"/>
      <c r="AF112" s="769" t="s">
        <v>121</v>
      </c>
      <c r="AG112" s="767"/>
      <c r="AH112" s="767"/>
      <c r="AI112" s="767"/>
      <c r="AJ112" s="768"/>
      <c r="AK112" s="769" t="s">
        <v>121</v>
      </c>
      <c r="AL112" s="767"/>
      <c r="AM112" s="767"/>
      <c r="AN112" s="767"/>
      <c r="AO112" s="768"/>
      <c r="AP112" s="811" t="s">
        <v>121</v>
      </c>
      <c r="AQ112" s="812"/>
      <c r="AR112" s="812"/>
      <c r="AS112" s="812"/>
      <c r="AT112" s="813"/>
      <c r="AU112" s="919"/>
      <c r="AV112" s="920"/>
      <c r="AW112" s="920"/>
      <c r="AX112" s="920"/>
      <c r="AY112" s="920"/>
      <c r="AZ112" s="802" t="s">
        <v>421</v>
      </c>
      <c r="BA112" s="739"/>
      <c r="BB112" s="739"/>
      <c r="BC112" s="739"/>
      <c r="BD112" s="739"/>
      <c r="BE112" s="739"/>
      <c r="BF112" s="739"/>
      <c r="BG112" s="739"/>
      <c r="BH112" s="739"/>
      <c r="BI112" s="739"/>
      <c r="BJ112" s="739"/>
      <c r="BK112" s="739"/>
      <c r="BL112" s="739"/>
      <c r="BM112" s="739"/>
      <c r="BN112" s="739"/>
      <c r="BO112" s="739"/>
      <c r="BP112" s="740"/>
      <c r="BQ112" s="803">
        <v>91505</v>
      </c>
      <c r="BR112" s="804"/>
      <c r="BS112" s="804"/>
      <c r="BT112" s="804"/>
      <c r="BU112" s="804"/>
      <c r="BV112" s="804">
        <v>146812</v>
      </c>
      <c r="BW112" s="804"/>
      <c r="BX112" s="804"/>
      <c r="BY112" s="804"/>
      <c r="BZ112" s="804"/>
      <c r="CA112" s="804">
        <v>187614</v>
      </c>
      <c r="CB112" s="804"/>
      <c r="CC112" s="804"/>
      <c r="CD112" s="804"/>
      <c r="CE112" s="804"/>
      <c r="CF112" s="862">
        <v>15.7</v>
      </c>
      <c r="CG112" s="863"/>
      <c r="CH112" s="863"/>
      <c r="CI112" s="863"/>
      <c r="CJ112" s="863"/>
      <c r="CK112" s="914"/>
      <c r="CL112" s="808"/>
      <c r="CM112" s="802" t="s">
        <v>422</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121</v>
      </c>
      <c r="DH112" s="804"/>
      <c r="DI112" s="804"/>
      <c r="DJ112" s="804"/>
      <c r="DK112" s="804"/>
      <c r="DL112" s="804" t="s">
        <v>121</v>
      </c>
      <c r="DM112" s="804"/>
      <c r="DN112" s="804"/>
      <c r="DO112" s="804"/>
      <c r="DP112" s="804"/>
      <c r="DQ112" s="804" t="s">
        <v>121</v>
      </c>
      <c r="DR112" s="804"/>
      <c r="DS112" s="804"/>
      <c r="DT112" s="804"/>
      <c r="DU112" s="804"/>
      <c r="DV112" s="781" t="s">
        <v>121</v>
      </c>
      <c r="DW112" s="781"/>
      <c r="DX112" s="781"/>
      <c r="DY112" s="781"/>
      <c r="DZ112" s="782"/>
    </row>
    <row r="113" spans="1:130" s="212" customFormat="1" ht="26.25" customHeight="1" x14ac:dyDescent="0.2">
      <c r="A113" s="901"/>
      <c r="B113" s="902"/>
      <c r="C113" s="739" t="s">
        <v>423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12938</v>
      </c>
      <c r="AB113" s="906"/>
      <c r="AC113" s="906"/>
      <c r="AD113" s="906"/>
      <c r="AE113" s="907"/>
      <c r="AF113" s="908">
        <v>13176</v>
      </c>
      <c r="AG113" s="906"/>
      <c r="AH113" s="906"/>
      <c r="AI113" s="906"/>
      <c r="AJ113" s="907"/>
      <c r="AK113" s="908">
        <v>21579</v>
      </c>
      <c r="AL113" s="906"/>
      <c r="AM113" s="906"/>
      <c r="AN113" s="906"/>
      <c r="AO113" s="907"/>
      <c r="AP113" s="909">
        <v>1.8</v>
      </c>
      <c r="AQ113" s="910"/>
      <c r="AR113" s="910"/>
      <c r="AS113" s="910"/>
      <c r="AT113" s="911"/>
      <c r="AU113" s="919"/>
      <c r="AV113" s="920"/>
      <c r="AW113" s="920"/>
      <c r="AX113" s="920"/>
      <c r="AY113" s="920"/>
      <c r="AZ113" s="802" t="s">
        <v>424</v>
      </c>
      <c r="BA113" s="739"/>
      <c r="BB113" s="739"/>
      <c r="BC113" s="739"/>
      <c r="BD113" s="739"/>
      <c r="BE113" s="739"/>
      <c r="BF113" s="739"/>
      <c r="BG113" s="739"/>
      <c r="BH113" s="739"/>
      <c r="BI113" s="739"/>
      <c r="BJ113" s="739"/>
      <c r="BK113" s="739"/>
      <c r="BL113" s="739"/>
      <c r="BM113" s="739"/>
      <c r="BN113" s="739"/>
      <c r="BO113" s="739"/>
      <c r="BP113" s="740"/>
      <c r="BQ113" s="803">
        <v>41701</v>
      </c>
      <c r="BR113" s="804"/>
      <c r="BS113" s="804"/>
      <c r="BT113" s="804"/>
      <c r="BU113" s="804"/>
      <c r="BV113" s="804">
        <v>32651</v>
      </c>
      <c r="BW113" s="804"/>
      <c r="BX113" s="804"/>
      <c r="BY113" s="804"/>
      <c r="BZ113" s="804"/>
      <c r="CA113" s="804">
        <v>22603</v>
      </c>
      <c r="CB113" s="804"/>
      <c r="CC113" s="804"/>
      <c r="CD113" s="804"/>
      <c r="CE113" s="804"/>
      <c r="CF113" s="862">
        <v>1.9</v>
      </c>
      <c r="CG113" s="863"/>
      <c r="CH113" s="863"/>
      <c r="CI113" s="863"/>
      <c r="CJ113" s="863"/>
      <c r="CK113" s="914"/>
      <c r="CL113" s="808"/>
      <c r="CM113" s="802" t="s">
        <v>425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121</v>
      </c>
      <c r="DH113" s="767"/>
      <c r="DI113" s="767"/>
      <c r="DJ113" s="767"/>
      <c r="DK113" s="768"/>
      <c r="DL113" s="769" t="s">
        <v>121</v>
      </c>
      <c r="DM113" s="767"/>
      <c r="DN113" s="767"/>
      <c r="DO113" s="767"/>
      <c r="DP113" s="768"/>
      <c r="DQ113" s="769" t="s">
        <v>121</v>
      </c>
      <c r="DR113" s="767"/>
      <c r="DS113" s="767"/>
      <c r="DT113" s="767"/>
      <c r="DU113" s="768"/>
      <c r="DV113" s="811" t="s">
        <v>121</v>
      </c>
      <c r="DW113" s="812"/>
      <c r="DX113" s="812"/>
      <c r="DY113" s="812"/>
      <c r="DZ113" s="813"/>
    </row>
    <row r="114" spans="1:130" s="212" customFormat="1" ht="26.25" customHeight="1" x14ac:dyDescent="0.2">
      <c r="A114" s="901"/>
      <c r="B114" s="902"/>
      <c r="C114" s="739" t="s">
        <v>426</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10322</v>
      </c>
      <c r="AB114" s="767"/>
      <c r="AC114" s="767"/>
      <c r="AD114" s="767"/>
      <c r="AE114" s="768"/>
      <c r="AF114" s="769">
        <v>10322</v>
      </c>
      <c r="AG114" s="767"/>
      <c r="AH114" s="767"/>
      <c r="AI114" s="767"/>
      <c r="AJ114" s="768"/>
      <c r="AK114" s="769">
        <v>10322</v>
      </c>
      <c r="AL114" s="767"/>
      <c r="AM114" s="767"/>
      <c r="AN114" s="767"/>
      <c r="AO114" s="768"/>
      <c r="AP114" s="811">
        <v>0.9</v>
      </c>
      <c r="AQ114" s="812"/>
      <c r="AR114" s="812"/>
      <c r="AS114" s="812"/>
      <c r="AT114" s="813"/>
      <c r="AU114" s="919"/>
      <c r="AV114" s="920"/>
      <c r="AW114" s="920"/>
      <c r="AX114" s="920"/>
      <c r="AY114" s="920"/>
      <c r="AZ114" s="802" t="s">
        <v>427</v>
      </c>
      <c r="BA114" s="739"/>
      <c r="BB114" s="739"/>
      <c r="BC114" s="739"/>
      <c r="BD114" s="739"/>
      <c r="BE114" s="739"/>
      <c r="BF114" s="739"/>
      <c r="BG114" s="739"/>
      <c r="BH114" s="739"/>
      <c r="BI114" s="739"/>
      <c r="BJ114" s="739"/>
      <c r="BK114" s="739"/>
      <c r="BL114" s="739"/>
      <c r="BM114" s="739"/>
      <c r="BN114" s="739"/>
      <c r="BO114" s="739"/>
      <c r="BP114" s="740"/>
      <c r="BQ114" s="803">
        <v>229518</v>
      </c>
      <c r="BR114" s="804"/>
      <c r="BS114" s="804"/>
      <c r="BT114" s="804"/>
      <c r="BU114" s="804"/>
      <c r="BV114" s="804">
        <v>243640</v>
      </c>
      <c r="BW114" s="804"/>
      <c r="BX114" s="804"/>
      <c r="BY114" s="804"/>
      <c r="BZ114" s="804"/>
      <c r="CA114" s="804">
        <v>230421</v>
      </c>
      <c r="CB114" s="804"/>
      <c r="CC114" s="804"/>
      <c r="CD114" s="804"/>
      <c r="CE114" s="804"/>
      <c r="CF114" s="862">
        <v>19.2</v>
      </c>
      <c r="CG114" s="863"/>
      <c r="CH114" s="863"/>
      <c r="CI114" s="863"/>
      <c r="CJ114" s="863"/>
      <c r="CK114" s="914"/>
      <c r="CL114" s="808"/>
      <c r="CM114" s="802" t="s">
        <v>428</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121</v>
      </c>
      <c r="DH114" s="767"/>
      <c r="DI114" s="767"/>
      <c r="DJ114" s="767"/>
      <c r="DK114" s="768"/>
      <c r="DL114" s="769" t="s">
        <v>121</v>
      </c>
      <c r="DM114" s="767"/>
      <c r="DN114" s="767"/>
      <c r="DO114" s="767"/>
      <c r="DP114" s="768"/>
      <c r="DQ114" s="769" t="s">
        <v>121</v>
      </c>
      <c r="DR114" s="767"/>
      <c r="DS114" s="767"/>
      <c r="DT114" s="767"/>
      <c r="DU114" s="768"/>
      <c r="DV114" s="811" t="s">
        <v>121</v>
      </c>
      <c r="DW114" s="812"/>
      <c r="DX114" s="812"/>
      <c r="DY114" s="812"/>
      <c r="DZ114" s="813"/>
    </row>
    <row r="115" spans="1:130" s="212" customFormat="1" ht="26.25" customHeight="1" x14ac:dyDescent="0.2">
      <c r="A115" s="901"/>
      <c r="B115" s="902"/>
      <c r="C115" s="739" t="s">
        <v>429</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121</v>
      </c>
      <c r="AB115" s="906"/>
      <c r="AC115" s="906"/>
      <c r="AD115" s="906"/>
      <c r="AE115" s="907"/>
      <c r="AF115" s="908" t="s">
        <v>121</v>
      </c>
      <c r="AG115" s="906"/>
      <c r="AH115" s="906"/>
      <c r="AI115" s="906"/>
      <c r="AJ115" s="907"/>
      <c r="AK115" s="908" t="s">
        <v>121</v>
      </c>
      <c r="AL115" s="906"/>
      <c r="AM115" s="906"/>
      <c r="AN115" s="906"/>
      <c r="AO115" s="907"/>
      <c r="AP115" s="909" t="s">
        <v>121</v>
      </c>
      <c r="AQ115" s="910"/>
      <c r="AR115" s="910"/>
      <c r="AS115" s="910"/>
      <c r="AT115" s="911"/>
      <c r="AU115" s="919"/>
      <c r="AV115" s="920"/>
      <c r="AW115" s="920"/>
      <c r="AX115" s="920"/>
      <c r="AY115" s="920"/>
      <c r="AZ115" s="802" t="s">
        <v>430</v>
      </c>
      <c r="BA115" s="739"/>
      <c r="BB115" s="739"/>
      <c r="BC115" s="739"/>
      <c r="BD115" s="739"/>
      <c r="BE115" s="739"/>
      <c r="BF115" s="739"/>
      <c r="BG115" s="739"/>
      <c r="BH115" s="739"/>
      <c r="BI115" s="739"/>
      <c r="BJ115" s="739"/>
      <c r="BK115" s="739"/>
      <c r="BL115" s="739"/>
      <c r="BM115" s="739"/>
      <c r="BN115" s="739"/>
      <c r="BO115" s="739"/>
      <c r="BP115" s="740"/>
      <c r="BQ115" s="803" t="s">
        <v>121</v>
      </c>
      <c r="BR115" s="804"/>
      <c r="BS115" s="804"/>
      <c r="BT115" s="804"/>
      <c r="BU115" s="804"/>
      <c r="BV115" s="804" t="s">
        <v>121</v>
      </c>
      <c r="BW115" s="804"/>
      <c r="BX115" s="804"/>
      <c r="BY115" s="804"/>
      <c r="BZ115" s="804"/>
      <c r="CA115" s="804" t="s">
        <v>121</v>
      </c>
      <c r="CB115" s="804"/>
      <c r="CC115" s="804"/>
      <c r="CD115" s="804"/>
      <c r="CE115" s="804"/>
      <c r="CF115" s="862" t="s">
        <v>121</v>
      </c>
      <c r="CG115" s="863"/>
      <c r="CH115" s="863"/>
      <c r="CI115" s="863"/>
      <c r="CJ115" s="863"/>
      <c r="CK115" s="914"/>
      <c r="CL115" s="808"/>
      <c r="CM115" s="802" t="s">
        <v>431</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121</v>
      </c>
      <c r="DH115" s="767"/>
      <c r="DI115" s="767"/>
      <c r="DJ115" s="767"/>
      <c r="DK115" s="768"/>
      <c r="DL115" s="769" t="s">
        <v>121</v>
      </c>
      <c r="DM115" s="767"/>
      <c r="DN115" s="767"/>
      <c r="DO115" s="767"/>
      <c r="DP115" s="768"/>
      <c r="DQ115" s="769" t="s">
        <v>121</v>
      </c>
      <c r="DR115" s="767"/>
      <c r="DS115" s="767"/>
      <c r="DT115" s="767"/>
      <c r="DU115" s="768"/>
      <c r="DV115" s="811" t="s">
        <v>121</v>
      </c>
      <c r="DW115" s="812"/>
      <c r="DX115" s="812"/>
      <c r="DY115" s="812"/>
      <c r="DZ115" s="813"/>
    </row>
    <row r="116" spans="1:130" s="212" customFormat="1" ht="26.25" customHeight="1" x14ac:dyDescent="0.2">
      <c r="A116" s="903"/>
      <c r="B116" s="904"/>
      <c r="C116" s="826" t="s">
        <v>432</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121</v>
      </c>
      <c r="AB116" s="767"/>
      <c r="AC116" s="767"/>
      <c r="AD116" s="767"/>
      <c r="AE116" s="768"/>
      <c r="AF116" s="769" t="s">
        <v>121</v>
      </c>
      <c r="AG116" s="767"/>
      <c r="AH116" s="767"/>
      <c r="AI116" s="767"/>
      <c r="AJ116" s="768"/>
      <c r="AK116" s="769" t="s">
        <v>121</v>
      </c>
      <c r="AL116" s="767"/>
      <c r="AM116" s="767"/>
      <c r="AN116" s="767"/>
      <c r="AO116" s="768"/>
      <c r="AP116" s="811" t="s">
        <v>121</v>
      </c>
      <c r="AQ116" s="812"/>
      <c r="AR116" s="812"/>
      <c r="AS116" s="812"/>
      <c r="AT116" s="813"/>
      <c r="AU116" s="919"/>
      <c r="AV116" s="920"/>
      <c r="AW116" s="920"/>
      <c r="AX116" s="920"/>
      <c r="AY116" s="920"/>
      <c r="AZ116" s="896" t="s">
        <v>433</v>
      </c>
      <c r="BA116" s="897"/>
      <c r="BB116" s="897"/>
      <c r="BC116" s="897"/>
      <c r="BD116" s="897"/>
      <c r="BE116" s="897"/>
      <c r="BF116" s="897"/>
      <c r="BG116" s="897"/>
      <c r="BH116" s="897"/>
      <c r="BI116" s="897"/>
      <c r="BJ116" s="897"/>
      <c r="BK116" s="897"/>
      <c r="BL116" s="897"/>
      <c r="BM116" s="897"/>
      <c r="BN116" s="897"/>
      <c r="BO116" s="897"/>
      <c r="BP116" s="898"/>
      <c r="BQ116" s="803" t="s">
        <v>121</v>
      </c>
      <c r="BR116" s="804"/>
      <c r="BS116" s="804"/>
      <c r="BT116" s="804"/>
      <c r="BU116" s="804"/>
      <c r="BV116" s="804" t="s">
        <v>121</v>
      </c>
      <c r="BW116" s="804"/>
      <c r="BX116" s="804"/>
      <c r="BY116" s="804"/>
      <c r="BZ116" s="804"/>
      <c r="CA116" s="804" t="s">
        <v>121</v>
      </c>
      <c r="CB116" s="804"/>
      <c r="CC116" s="804"/>
      <c r="CD116" s="804"/>
      <c r="CE116" s="804"/>
      <c r="CF116" s="862" t="s">
        <v>121</v>
      </c>
      <c r="CG116" s="863"/>
      <c r="CH116" s="863"/>
      <c r="CI116" s="863"/>
      <c r="CJ116" s="863"/>
      <c r="CK116" s="914"/>
      <c r="CL116" s="808"/>
      <c r="CM116" s="802" t="s">
        <v>434</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121</v>
      </c>
      <c r="DH116" s="767"/>
      <c r="DI116" s="767"/>
      <c r="DJ116" s="767"/>
      <c r="DK116" s="768"/>
      <c r="DL116" s="769" t="s">
        <v>121</v>
      </c>
      <c r="DM116" s="767"/>
      <c r="DN116" s="767"/>
      <c r="DO116" s="767"/>
      <c r="DP116" s="768"/>
      <c r="DQ116" s="769" t="s">
        <v>121</v>
      </c>
      <c r="DR116" s="767"/>
      <c r="DS116" s="767"/>
      <c r="DT116" s="767"/>
      <c r="DU116" s="768"/>
      <c r="DV116" s="811" t="s">
        <v>121</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435</v>
      </c>
      <c r="Z117" s="884"/>
      <c r="AA117" s="889">
        <v>145428</v>
      </c>
      <c r="AB117" s="890"/>
      <c r="AC117" s="890"/>
      <c r="AD117" s="890"/>
      <c r="AE117" s="891"/>
      <c r="AF117" s="892">
        <v>151006</v>
      </c>
      <c r="AG117" s="890"/>
      <c r="AH117" s="890"/>
      <c r="AI117" s="890"/>
      <c r="AJ117" s="891"/>
      <c r="AK117" s="892">
        <v>165555</v>
      </c>
      <c r="AL117" s="890"/>
      <c r="AM117" s="890"/>
      <c r="AN117" s="890"/>
      <c r="AO117" s="891"/>
      <c r="AP117" s="893"/>
      <c r="AQ117" s="894"/>
      <c r="AR117" s="894"/>
      <c r="AS117" s="894"/>
      <c r="AT117" s="895"/>
      <c r="AU117" s="919"/>
      <c r="AV117" s="920"/>
      <c r="AW117" s="920"/>
      <c r="AX117" s="920"/>
      <c r="AY117" s="920"/>
      <c r="AZ117" s="850" t="s">
        <v>436</v>
      </c>
      <c r="BA117" s="851"/>
      <c r="BB117" s="851"/>
      <c r="BC117" s="851"/>
      <c r="BD117" s="851"/>
      <c r="BE117" s="851"/>
      <c r="BF117" s="851"/>
      <c r="BG117" s="851"/>
      <c r="BH117" s="851"/>
      <c r="BI117" s="851"/>
      <c r="BJ117" s="851"/>
      <c r="BK117" s="851"/>
      <c r="BL117" s="851"/>
      <c r="BM117" s="851"/>
      <c r="BN117" s="851"/>
      <c r="BO117" s="851"/>
      <c r="BP117" s="852"/>
      <c r="BQ117" s="803" t="s">
        <v>121</v>
      </c>
      <c r="BR117" s="804"/>
      <c r="BS117" s="804"/>
      <c r="BT117" s="804"/>
      <c r="BU117" s="804"/>
      <c r="BV117" s="804" t="s">
        <v>121</v>
      </c>
      <c r="BW117" s="804"/>
      <c r="BX117" s="804"/>
      <c r="BY117" s="804"/>
      <c r="BZ117" s="804"/>
      <c r="CA117" s="804" t="s">
        <v>121</v>
      </c>
      <c r="CB117" s="804"/>
      <c r="CC117" s="804"/>
      <c r="CD117" s="804"/>
      <c r="CE117" s="804"/>
      <c r="CF117" s="862" t="s">
        <v>121</v>
      </c>
      <c r="CG117" s="863"/>
      <c r="CH117" s="863"/>
      <c r="CI117" s="863"/>
      <c r="CJ117" s="863"/>
      <c r="CK117" s="914"/>
      <c r="CL117" s="808"/>
      <c r="CM117" s="802" t="s">
        <v>437</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121</v>
      </c>
      <c r="DH117" s="767"/>
      <c r="DI117" s="767"/>
      <c r="DJ117" s="767"/>
      <c r="DK117" s="768"/>
      <c r="DL117" s="769" t="s">
        <v>121</v>
      </c>
      <c r="DM117" s="767"/>
      <c r="DN117" s="767"/>
      <c r="DO117" s="767"/>
      <c r="DP117" s="768"/>
      <c r="DQ117" s="769" t="s">
        <v>121</v>
      </c>
      <c r="DR117" s="767"/>
      <c r="DS117" s="767"/>
      <c r="DT117" s="767"/>
      <c r="DU117" s="768"/>
      <c r="DV117" s="811" t="s">
        <v>121</v>
      </c>
      <c r="DW117" s="812"/>
      <c r="DX117" s="812"/>
      <c r="DY117" s="812"/>
      <c r="DZ117" s="813"/>
    </row>
    <row r="118" spans="1:130" s="212" customFormat="1" ht="26.25" customHeight="1" x14ac:dyDescent="0.2">
      <c r="A118" s="882"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408</v>
      </c>
      <c r="AB118" s="883"/>
      <c r="AC118" s="883"/>
      <c r="AD118" s="883"/>
      <c r="AE118" s="884"/>
      <c r="AF118" s="885" t="s">
        <v>409</v>
      </c>
      <c r="AG118" s="883"/>
      <c r="AH118" s="883"/>
      <c r="AI118" s="883"/>
      <c r="AJ118" s="884"/>
      <c r="AK118" s="885" t="s">
        <v>294</v>
      </c>
      <c r="AL118" s="883"/>
      <c r="AM118" s="883"/>
      <c r="AN118" s="883"/>
      <c r="AO118" s="884"/>
      <c r="AP118" s="886" t="s">
        <v>410</v>
      </c>
      <c r="AQ118" s="887"/>
      <c r="AR118" s="887"/>
      <c r="AS118" s="887"/>
      <c r="AT118" s="888"/>
      <c r="AU118" s="919"/>
      <c r="AV118" s="920"/>
      <c r="AW118" s="920"/>
      <c r="AX118" s="920"/>
      <c r="AY118" s="920"/>
      <c r="AZ118" s="825" t="s">
        <v>438</v>
      </c>
      <c r="BA118" s="826"/>
      <c r="BB118" s="826"/>
      <c r="BC118" s="826"/>
      <c r="BD118" s="826"/>
      <c r="BE118" s="826"/>
      <c r="BF118" s="826"/>
      <c r="BG118" s="826"/>
      <c r="BH118" s="826"/>
      <c r="BI118" s="826"/>
      <c r="BJ118" s="826"/>
      <c r="BK118" s="826"/>
      <c r="BL118" s="826"/>
      <c r="BM118" s="826"/>
      <c r="BN118" s="826"/>
      <c r="BO118" s="826"/>
      <c r="BP118" s="827"/>
      <c r="BQ118" s="866" t="s">
        <v>121</v>
      </c>
      <c r="BR118" s="832"/>
      <c r="BS118" s="832"/>
      <c r="BT118" s="832"/>
      <c r="BU118" s="832"/>
      <c r="BV118" s="832" t="s">
        <v>121</v>
      </c>
      <c r="BW118" s="832"/>
      <c r="BX118" s="832"/>
      <c r="BY118" s="832"/>
      <c r="BZ118" s="832"/>
      <c r="CA118" s="832" t="s">
        <v>121</v>
      </c>
      <c r="CB118" s="832"/>
      <c r="CC118" s="832"/>
      <c r="CD118" s="832"/>
      <c r="CE118" s="832"/>
      <c r="CF118" s="862" t="s">
        <v>121</v>
      </c>
      <c r="CG118" s="863"/>
      <c r="CH118" s="863"/>
      <c r="CI118" s="863"/>
      <c r="CJ118" s="863"/>
      <c r="CK118" s="914"/>
      <c r="CL118" s="808"/>
      <c r="CM118" s="802" t="s">
        <v>439</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121</v>
      </c>
      <c r="DH118" s="767"/>
      <c r="DI118" s="767"/>
      <c r="DJ118" s="767"/>
      <c r="DK118" s="768"/>
      <c r="DL118" s="769" t="s">
        <v>121</v>
      </c>
      <c r="DM118" s="767"/>
      <c r="DN118" s="767"/>
      <c r="DO118" s="767"/>
      <c r="DP118" s="768"/>
      <c r="DQ118" s="769" t="s">
        <v>121</v>
      </c>
      <c r="DR118" s="767"/>
      <c r="DS118" s="767"/>
      <c r="DT118" s="767"/>
      <c r="DU118" s="768"/>
      <c r="DV118" s="811" t="s">
        <v>121</v>
      </c>
      <c r="DW118" s="812"/>
      <c r="DX118" s="812"/>
      <c r="DY118" s="812"/>
      <c r="DZ118" s="813"/>
    </row>
    <row r="119" spans="1:130" s="212" customFormat="1" ht="26.25" customHeight="1" x14ac:dyDescent="0.2">
      <c r="A119" s="805" t="s">
        <v>414</v>
      </c>
      <c r="B119" s="806"/>
      <c r="C119" s="847" t="s">
        <v>415</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121</v>
      </c>
      <c r="AB119" s="876"/>
      <c r="AC119" s="876"/>
      <c r="AD119" s="876"/>
      <c r="AE119" s="877"/>
      <c r="AF119" s="878" t="s">
        <v>121</v>
      </c>
      <c r="AG119" s="876"/>
      <c r="AH119" s="876"/>
      <c r="AI119" s="876"/>
      <c r="AJ119" s="877"/>
      <c r="AK119" s="878" t="s">
        <v>121</v>
      </c>
      <c r="AL119" s="876"/>
      <c r="AM119" s="876"/>
      <c r="AN119" s="876"/>
      <c r="AO119" s="877"/>
      <c r="AP119" s="879" t="s">
        <v>121</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440</v>
      </c>
      <c r="BP119" s="865"/>
      <c r="BQ119" s="866">
        <v>1354735</v>
      </c>
      <c r="BR119" s="832"/>
      <c r="BS119" s="832"/>
      <c r="BT119" s="832"/>
      <c r="BU119" s="832"/>
      <c r="BV119" s="832">
        <v>1348928</v>
      </c>
      <c r="BW119" s="832"/>
      <c r="BX119" s="832"/>
      <c r="BY119" s="832"/>
      <c r="BZ119" s="832"/>
      <c r="CA119" s="832">
        <v>1419324</v>
      </c>
      <c r="CB119" s="832"/>
      <c r="CC119" s="832"/>
      <c r="CD119" s="832"/>
      <c r="CE119" s="832"/>
      <c r="CF119" s="735"/>
      <c r="CG119" s="736"/>
      <c r="CH119" s="736"/>
      <c r="CI119" s="736"/>
      <c r="CJ119" s="821"/>
      <c r="CK119" s="915"/>
      <c r="CL119" s="810"/>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121</v>
      </c>
      <c r="DH119" s="751"/>
      <c r="DI119" s="751"/>
      <c r="DJ119" s="751"/>
      <c r="DK119" s="752"/>
      <c r="DL119" s="753" t="s">
        <v>121</v>
      </c>
      <c r="DM119" s="751"/>
      <c r="DN119" s="751"/>
      <c r="DO119" s="751"/>
      <c r="DP119" s="752"/>
      <c r="DQ119" s="753" t="s">
        <v>121</v>
      </c>
      <c r="DR119" s="751"/>
      <c r="DS119" s="751"/>
      <c r="DT119" s="751"/>
      <c r="DU119" s="752"/>
      <c r="DV119" s="835" t="s">
        <v>121</v>
      </c>
      <c r="DW119" s="836"/>
      <c r="DX119" s="836"/>
      <c r="DY119" s="836"/>
      <c r="DZ119" s="837"/>
    </row>
    <row r="120" spans="1:130" s="212" customFormat="1" ht="26.25" customHeight="1" x14ac:dyDescent="0.2">
      <c r="A120" s="807"/>
      <c r="B120" s="808"/>
      <c r="C120" s="802" t="s">
        <v>418</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121</v>
      </c>
      <c r="AB120" s="767"/>
      <c r="AC120" s="767"/>
      <c r="AD120" s="767"/>
      <c r="AE120" s="768"/>
      <c r="AF120" s="769" t="s">
        <v>121</v>
      </c>
      <c r="AG120" s="767"/>
      <c r="AH120" s="767"/>
      <c r="AI120" s="767"/>
      <c r="AJ120" s="768"/>
      <c r="AK120" s="769" t="s">
        <v>121</v>
      </c>
      <c r="AL120" s="767"/>
      <c r="AM120" s="767"/>
      <c r="AN120" s="767"/>
      <c r="AO120" s="768"/>
      <c r="AP120" s="811" t="s">
        <v>121</v>
      </c>
      <c r="AQ120" s="812"/>
      <c r="AR120" s="812"/>
      <c r="AS120" s="812"/>
      <c r="AT120" s="813"/>
      <c r="AU120" s="867" t="s">
        <v>442</v>
      </c>
      <c r="AV120" s="868"/>
      <c r="AW120" s="868"/>
      <c r="AX120" s="868"/>
      <c r="AY120" s="869"/>
      <c r="AZ120" s="847" t="s">
        <v>443</v>
      </c>
      <c r="BA120" s="795"/>
      <c r="BB120" s="795"/>
      <c r="BC120" s="795"/>
      <c r="BD120" s="795"/>
      <c r="BE120" s="795"/>
      <c r="BF120" s="795"/>
      <c r="BG120" s="795"/>
      <c r="BH120" s="795"/>
      <c r="BI120" s="795"/>
      <c r="BJ120" s="795"/>
      <c r="BK120" s="795"/>
      <c r="BL120" s="795"/>
      <c r="BM120" s="795"/>
      <c r="BN120" s="795"/>
      <c r="BO120" s="795"/>
      <c r="BP120" s="796"/>
      <c r="BQ120" s="848">
        <v>2227216</v>
      </c>
      <c r="BR120" s="829"/>
      <c r="BS120" s="829"/>
      <c r="BT120" s="829"/>
      <c r="BU120" s="829"/>
      <c r="BV120" s="829">
        <v>2281216</v>
      </c>
      <c r="BW120" s="829"/>
      <c r="BX120" s="829"/>
      <c r="BY120" s="829"/>
      <c r="BZ120" s="829"/>
      <c r="CA120" s="829">
        <v>2410754</v>
      </c>
      <c r="CB120" s="829"/>
      <c r="CC120" s="829"/>
      <c r="CD120" s="829"/>
      <c r="CE120" s="829"/>
      <c r="CF120" s="853">
        <v>201.1</v>
      </c>
      <c r="CG120" s="854"/>
      <c r="CH120" s="854"/>
      <c r="CI120" s="854"/>
      <c r="CJ120" s="854"/>
      <c r="CK120" s="855" t="s">
        <v>444</v>
      </c>
      <c r="CL120" s="839"/>
      <c r="CM120" s="839"/>
      <c r="CN120" s="839"/>
      <c r="CO120" s="840"/>
      <c r="CP120" s="859" t="s">
        <v>393</v>
      </c>
      <c r="CQ120" s="860"/>
      <c r="CR120" s="860"/>
      <c r="CS120" s="860"/>
      <c r="CT120" s="860"/>
      <c r="CU120" s="860"/>
      <c r="CV120" s="860"/>
      <c r="CW120" s="860"/>
      <c r="CX120" s="860"/>
      <c r="CY120" s="860"/>
      <c r="CZ120" s="860"/>
      <c r="DA120" s="860"/>
      <c r="DB120" s="860"/>
      <c r="DC120" s="860"/>
      <c r="DD120" s="860"/>
      <c r="DE120" s="860"/>
      <c r="DF120" s="861"/>
      <c r="DG120" s="848" t="s">
        <v>121</v>
      </c>
      <c r="DH120" s="829"/>
      <c r="DI120" s="829"/>
      <c r="DJ120" s="829"/>
      <c r="DK120" s="829"/>
      <c r="DL120" s="829" t="s">
        <v>121</v>
      </c>
      <c r="DM120" s="829"/>
      <c r="DN120" s="829"/>
      <c r="DO120" s="829"/>
      <c r="DP120" s="829"/>
      <c r="DQ120" s="829">
        <v>99924</v>
      </c>
      <c r="DR120" s="829"/>
      <c r="DS120" s="829"/>
      <c r="DT120" s="829"/>
      <c r="DU120" s="829"/>
      <c r="DV120" s="830">
        <v>8.3000000000000007</v>
      </c>
      <c r="DW120" s="830"/>
      <c r="DX120" s="830"/>
      <c r="DY120" s="830"/>
      <c r="DZ120" s="831"/>
    </row>
    <row r="121" spans="1:130" s="212" customFormat="1" ht="26.25" customHeight="1" x14ac:dyDescent="0.2">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121</v>
      </c>
      <c r="AB121" s="767"/>
      <c r="AC121" s="767"/>
      <c r="AD121" s="767"/>
      <c r="AE121" s="768"/>
      <c r="AF121" s="769" t="s">
        <v>121</v>
      </c>
      <c r="AG121" s="767"/>
      <c r="AH121" s="767"/>
      <c r="AI121" s="767"/>
      <c r="AJ121" s="768"/>
      <c r="AK121" s="769" t="s">
        <v>121</v>
      </c>
      <c r="AL121" s="767"/>
      <c r="AM121" s="767"/>
      <c r="AN121" s="767"/>
      <c r="AO121" s="768"/>
      <c r="AP121" s="811" t="s">
        <v>121</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t="s">
        <v>121</v>
      </c>
      <c r="BR121" s="804"/>
      <c r="BS121" s="804"/>
      <c r="BT121" s="804"/>
      <c r="BU121" s="804"/>
      <c r="BV121" s="804" t="s">
        <v>121</v>
      </c>
      <c r="BW121" s="804"/>
      <c r="BX121" s="804"/>
      <c r="BY121" s="804"/>
      <c r="BZ121" s="804"/>
      <c r="CA121" s="804" t="s">
        <v>121</v>
      </c>
      <c r="CB121" s="804"/>
      <c r="CC121" s="804"/>
      <c r="CD121" s="804"/>
      <c r="CE121" s="804"/>
      <c r="CF121" s="862" t="s">
        <v>121</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t="s">
        <v>121</v>
      </c>
      <c r="DH121" s="804"/>
      <c r="DI121" s="804"/>
      <c r="DJ121" s="804"/>
      <c r="DK121" s="804"/>
      <c r="DL121" s="804" t="s">
        <v>121</v>
      </c>
      <c r="DM121" s="804"/>
      <c r="DN121" s="804"/>
      <c r="DO121" s="804"/>
      <c r="DP121" s="804"/>
      <c r="DQ121" s="804">
        <v>85774</v>
      </c>
      <c r="DR121" s="804"/>
      <c r="DS121" s="804"/>
      <c r="DT121" s="804"/>
      <c r="DU121" s="804"/>
      <c r="DV121" s="781">
        <v>7.2</v>
      </c>
      <c r="DW121" s="781"/>
      <c r="DX121" s="781"/>
      <c r="DY121" s="781"/>
      <c r="DZ121" s="782"/>
    </row>
    <row r="122" spans="1:130" s="212" customFormat="1" ht="26.25" customHeight="1" x14ac:dyDescent="0.2">
      <c r="A122" s="807"/>
      <c r="B122" s="808"/>
      <c r="C122" s="802" t="s">
        <v>428</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121</v>
      </c>
      <c r="AB122" s="767"/>
      <c r="AC122" s="767"/>
      <c r="AD122" s="767"/>
      <c r="AE122" s="768"/>
      <c r="AF122" s="769" t="s">
        <v>121</v>
      </c>
      <c r="AG122" s="767"/>
      <c r="AH122" s="767"/>
      <c r="AI122" s="767"/>
      <c r="AJ122" s="768"/>
      <c r="AK122" s="769" t="s">
        <v>121</v>
      </c>
      <c r="AL122" s="767"/>
      <c r="AM122" s="767"/>
      <c r="AN122" s="767"/>
      <c r="AO122" s="768"/>
      <c r="AP122" s="811" t="s">
        <v>121</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1027915</v>
      </c>
      <c r="BR122" s="832"/>
      <c r="BS122" s="832"/>
      <c r="BT122" s="832"/>
      <c r="BU122" s="832"/>
      <c r="BV122" s="832">
        <v>940492</v>
      </c>
      <c r="BW122" s="832"/>
      <c r="BX122" s="832"/>
      <c r="BY122" s="832"/>
      <c r="BZ122" s="832"/>
      <c r="CA122" s="832">
        <v>965788</v>
      </c>
      <c r="CB122" s="832"/>
      <c r="CC122" s="832"/>
      <c r="CD122" s="832"/>
      <c r="CE122" s="832"/>
      <c r="CF122" s="833">
        <v>80.599999999999994</v>
      </c>
      <c r="CG122" s="834"/>
      <c r="CH122" s="834"/>
      <c r="CI122" s="834"/>
      <c r="CJ122" s="834"/>
      <c r="CK122" s="856"/>
      <c r="CL122" s="842"/>
      <c r="CM122" s="842"/>
      <c r="CN122" s="842"/>
      <c r="CO122" s="843"/>
      <c r="CP122" s="822" t="s">
        <v>388</v>
      </c>
      <c r="CQ122" s="823"/>
      <c r="CR122" s="823"/>
      <c r="CS122" s="823"/>
      <c r="CT122" s="823"/>
      <c r="CU122" s="823"/>
      <c r="CV122" s="823"/>
      <c r="CW122" s="823"/>
      <c r="CX122" s="823"/>
      <c r="CY122" s="823"/>
      <c r="CZ122" s="823"/>
      <c r="DA122" s="823"/>
      <c r="DB122" s="823"/>
      <c r="DC122" s="823"/>
      <c r="DD122" s="823"/>
      <c r="DE122" s="823"/>
      <c r="DF122" s="824"/>
      <c r="DG122" s="803">
        <v>7606</v>
      </c>
      <c r="DH122" s="804"/>
      <c r="DI122" s="804"/>
      <c r="DJ122" s="804"/>
      <c r="DK122" s="804"/>
      <c r="DL122" s="804">
        <v>6935</v>
      </c>
      <c r="DM122" s="804"/>
      <c r="DN122" s="804"/>
      <c r="DO122" s="804"/>
      <c r="DP122" s="804"/>
      <c r="DQ122" s="804">
        <v>1916</v>
      </c>
      <c r="DR122" s="804"/>
      <c r="DS122" s="804"/>
      <c r="DT122" s="804"/>
      <c r="DU122" s="804"/>
      <c r="DV122" s="781">
        <v>0.2</v>
      </c>
      <c r="DW122" s="781"/>
      <c r="DX122" s="781"/>
      <c r="DY122" s="781"/>
      <c r="DZ122" s="782"/>
    </row>
    <row r="123" spans="1:130" s="212" customFormat="1" ht="26.25" customHeight="1" x14ac:dyDescent="0.2">
      <c r="A123" s="807"/>
      <c r="B123" s="808"/>
      <c r="C123" s="802" t="s">
        <v>434</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121</v>
      </c>
      <c r="AB123" s="767"/>
      <c r="AC123" s="767"/>
      <c r="AD123" s="767"/>
      <c r="AE123" s="768"/>
      <c r="AF123" s="769" t="s">
        <v>121</v>
      </c>
      <c r="AG123" s="767"/>
      <c r="AH123" s="767"/>
      <c r="AI123" s="767"/>
      <c r="AJ123" s="768"/>
      <c r="AK123" s="769" t="s">
        <v>121</v>
      </c>
      <c r="AL123" s="767"/>
      <c r="AM123" s="767"/>
      <c r="AN123" s="767"/>
      <c r="AO123" s="768"/>
      <c r="AP123" s="811" t="s">
        <v>121</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448</v>
      </c>
      <c r="BP123" s="865"/>
      <c r="BQ123" s="819">
        <v>3255131</v>
      </c>
      <c r="BR123" s="820"/>
      <c r="BS123" s="820"/>
      <c r="BT123" s="820"/>
      <c r="BU123" s="820"/>
      <c r="BV123" s="820">
        <v>3221708</v>
      </c>
      <c r="BW123" s="820"/>
      <c r="BX123" s="820"/>
      <c r="BY123" s="820"/>
      <c r="BZ123" s="820"/>
      <c r="CA123" s="820">
        <v>3376542</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121</v>
      </c>
      <c r="DH123" s="767"/>
      <c r="DI123" s="767"/>
      <c r="DJ123" s="767"/>
      <c r="DK123" s="768"/>
      <c r="DL123" s="769" t="s">
        <v>121</v>
      </c>
      <c r="DM123" s="767"/>
      <c r="DN123" s="767"/>
      <c r="DO123" s="767"/>
      <c r="DP123" s="768"/>
      <c r="DQ123" s="769" t="s">
        <v>121</v>
      </c>
      <c r="DR123" s="767"/>
      <c r="DS123" s="767"/>
      <c r="DT123" s="767"/>
      <c r="DU123" s="768"/>
      <c r="DV123" s="811" t="s">
        <v>121</v>
      </c>
      <c r="DW123" s="812"/>
      <c r="DX123" s="812"/>
      <c r="DY123" s="812"/>
      <c r="DZ123" s="813"/>
    </row>
    <row r="124" spans="1:130" s="212" customFormat="1" ht="26.25" customHeight="1" thickBot="1" x14ac:dyDescent="0.25">
      <c r="A124" s="807"/>
      <c r="B124" s="808"/>
      <c r="C124" s="802" t="s">
        <v>437</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121</v>
      </c>
      <c r="AB124" s="767"/>
      <c r="AC124" s="767"/>
      <c r="AD124" s="767"/>
      <c r="AE124" s="768"/>
      <c r="AF124" s="769" t="s">
        <v>121</v>
      </c>
      <c r="AG124" s="767"/>
      <c r="AH124" s="767"/>
      <c r="AI124" s="767"/>
      <c r="AJ124" s="768"/>
      <c r="AK124" s="769" t="s">
        <v>121</v>
      </c>
      <c r="AL124" s="767"/>
      <c r="AM124" s="767"/>
      <c r="AN124" s="767"/>
      <c r="AO124" s="768"/>
      <c r="AP124" s="811" t="s">
        <v>121</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121</v>
      </c>
      <c r="BR124" s="818"/>
      <c r="BS124" s="818"/>
      <c r="BT124" s="818"/>
      <c r="BU124" s="818"/>
      <c r="BV124" s="818" t="s">
        <v>121</v>
      </c>
      <c r="BW124" s="818"/>
      <c r="BX124" s="818"/>
      <c r="BY124" s="818"/>
      <c r="BZ124" s="818"/>
      <c r="CA124" s="818" t="s">
        <v>121</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v>83899</v>
      </c>
      <c r="DH124" s="751"/>
      <c r="DI124" s="751"/>
      <c r="DJ124" s="751"/>
      <c r="DK124" s="752"/>
      <c r="DL124" s="753">
        <v>139877</v>
      </c>
      <c r="DM124" s="751"/>
      <c r="DN124" s="751"/>
      <c r="DO124" s="751"/>
      <c r="DP124" s="752"/>
      <c r="DQ124" s="753" t="s">
        <v>121</v>
      </c>
      <c r="DR124" s="751"/>
      <c r="DS124" s="751"/>
      <c r="DT124" s="751"/>
      <c r="DU124" s="752"/>
      <c r="DV124" s="835" t="s">
        <v>121</v>
      </c>
      <c r="DW124" s="836"/>
      <c r="DX124" s="836"/>
      <c r="DY124" s="836"/>
      <c r="DZ124" s="837"/>
    </row>
    <row r="125" spans="1:130" s="212" customFormat="1" ht="26.25" customHeight="1" x14ac:dyDescent="0.2">
      <c r="A125" s="807"/>
      <c r="B125" s="808"/>
      <c r="C125" s="802" t="s">
        <v>439</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121</v>
      </c>
      <c r="AB125" s="767"/>
      <c r="AC125" s="767"/>
      <c r="AD125" s="767"/>
      <c r="AE125" s="768"/>
      <c r="AF125" s="769" t="s">
        <v>121</v>
      </c>
      <c r="AG125" s="767"/>
      <c r="AH125" s="767"/>
      <c r="AI125" s="767"/>
      <c r="AJ125" s="768"/>
      <c r="AK125" s="769" t="s">
        <v>121</v>
      </c>
      <c r="AL125" s="767"/>
      <c r="AM125" s="767"/>
      <c r="AN125" s="767"/>
      <c r="AO125" s="768"/>
      <c r="AP125" s="811" t="s">
        <v>121</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121</v>
      </c>
      <c r="DH125" s="829"/>
      <c r="DI125" s="829"/>
      <c r="DJ125" s="829"/>
      <c r="DK125" s="829"/>
      <c r="DL125" s="829" t="s">
        <v>121</v>
      </c>
      <c r="DM125" s="829"/>
      <c r="DN125" s="829"/>
      <c r="DO125" s="829"/>
      <c r="DP125" s="829"/>
      <c r="DQ125" s="829" t="s">
        <v>121</v>
      </c>
      <c r="DR125" s="829"/>
      <c r="DS125" s="829"/>
      <c r="DT125" s="829"/>
      <c r="DU125" s="829"/>
      <c r="DV125" s="830" t="s">
        <v>121</v>
      </c>
      <c r="DW125" s="830"/>
      <c r="DX125" s="830"/>
      <c r="DY125" s="830"/>
      <c r="DZ125" s="831"/>
    </row>
    <row r="126" spans="1:130" s="212" customFormat="1" ht="26.25" customHeight="1" thickBot="1" x14ac:dyDescent="0.25">
      <c r="A126" s="807"/>
      <c r="B126" s="808"/>
      <c r="C126" s="802" t="s">
        <v>441</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121</v>
      </c>
      <c r="AB126" s="767"/>
      <c r="AC126" s="767"/>
      <c r="AD126" s="767"/>
      <c r="AE126" s="768"/>
      <c r="AF126" s="769" t="s">
        <v>121</v>
      </c>
      <c r="AG126" s="767"/>
      <c r="AH126" s="767"/>
      <c r="AI126" s="767"/>
      <c r="AJ126" s="768"/>
      <c r="AK126" s="769" t="s">
        <v>121</v>
      </c>
      <c r="AL126" s="767"/>
      <c r="AM126" s="767"/>
      <c r="AN126" s="767"/>
      <c r="AO126" s="768"/>
      <c r="AP126" s="811" t="s">
        <v>121</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121</v>
      </c>
      <c r="DH126" s="804"/>
      <c r="DI126" s="804"/>
      <c r="DJ126" s="804"/>
      <c r="DK126" s="804"/>
      <c r="DL126" s="804" t="s">
        <v>121</v>
      </c>
      <c r="DM126" s="804"/>
      <c r="DN126" s="804"/>
      <c r="DO126" s="804"/>
      <c r="DP126" s="804"/>
      <c r="DQ126" s="804" t="s">
        <v>121</v>
      </c>
      <c r="DR126" s="804"/>
      <c r="DS126" s="804"/>
      <c r="DT126" s="804"/>
      <c r="DU126" s="804"/>
      <c r="DV126" s="781" t="s">
        <v>121</v>
      </c>
      <c r="DW126" s="781"/>
      <c r="DX126" s="781"/>
      <c r="DY126" s="781"/>
      <c r="DZ126" s="782"/>
    </row>
    <row r="127" spans="1:130" s="212" customFormat="1" ht="26.25" customHeight="1" x14ac:dyDescent="0.2">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121</v>
      </c>
      <c r="AB127" s="767"/>
      <c r="AC127" s="767"/>
      <c r="AD127" s="767"/>
      <c r="AE127" s="768"/>
      <c r="AF127" s="769" t="s">
        <v>121</v>
      </c>
      <c r="AG127" s="767"/>
      <c r="AH127" s="767"/>
      <c r="AI127" s="767"/>
      <c r="AJ127" s="768"/>
      <c r="AK127" s="769" t="s">
        <v>121</v>
      </c>
      <c r="AL127" s="767"/>
      <c r="AM127" s="767"/>
      <c r="AN127" s="767"/>
      <c r="AO127" s="768"/>
      <c r="AP127" s="811" t="s">
        <v>121</v>
      </c>
      <c r="AQ127" s="812"/>
      <c r="AR127" s="812"/>
      <c r="AS127" s="812"/>
      <c r="AT127" s="813"/>
      <c r="AU127" s="214"/>
      <c r="AV127" s="214"/>
      <c r="AW127" s="214"/>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121</v>
      </c>
      <c r="DH127" s="804"/>
      <c r="DI127" s="804"/>
      <c r="DJ127" s="804"/>
      <c r="DK127" s="804"/>
      <c r="DL127" s="804" t="s">
        <v>121</v>
      </c>
      <c r="DM127" s="804"/>
      <c r="DN127" s="804"/>
      <c r="DO127" s="804"/>
      <c r="DP127" s="804"/>
      <c r="DQ127" s="804" t="s">
        <v>121</v>
      </c>
      <c r="DR127" s="804"/>
      <c r="DS127" s="804"/>
      <c r="DT127" s="804"/>
      <c r="DU127" s="804"/>
      <c r="DV127" s="781" t="s">
        <v>121</v>
      </c>
      <c r="DW127" s="781"/>
      <c r="DX127" s="781"/>
      <c r="DY127" s="781"/>
      <c r="DZ127" s="782"/>
    </row>
    <row r="128" spans="1:130" s="212" customFormat="1" ht="26.25" customHeight="1" thickBot="1" x14ac:dyDescent="0.25">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t="s">
        <v>121</v>
      </c>
      <c r="AB128" s="788"/>
      <c r="AC128" s="788"/>
      <c r="AD128" s="788"/>
      <c r="AE128" s="789"/>
      <c r="AF128" s="790" t="s">
        <v>121</v>
      </c>
      <c r="AG128" s="788"/>
      <c r="AH128" s="788"/>
      <c r="AI128" s="788"/>
      <c r="AJ128" s="789"/>
      <c r="AK128" s="790" t="s">
        <v>121</v>
      </c>
      <c r="AL128" s="788"/>
      <c r="AM128" s="788"/>
      <c r="AN128" s="788"/>
      <c r="AO128" s="789"/>
      <c r="AP128" s="791"/>
      <c r="AQ128" s="792"/>
      <c r="AR128" s="792"/>
      <c r="AS128" s="792"/>
      <c r="AT128" s="793"/>
      <c r="AU128" s="214"/>
      <c r="AV128" s="214"/>
      <c r="AW128" s="214"/>
      <c r="AX128" s="794" t="s">
        <v>462</v>
      </c>
      <c r="AY128" s="795"/>
      <c r="AZ128" s="795"/>
      <c r="BA128" s="795"/>
      <c r="BB128" s="795"/>
      <c r="BC128" s="795"/>
      <c r="BD128" s="795"/>
      <c r="BE128" s="796"/>
      <c r="BF128" s="773" t="s">
        <v>121</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121</v>
      </c>
      <c r="DH128" s="778"/>
      <c r="DI128" s="778"/>
      <c r="DJ128" s="778"/>
      <c r="DK128" s="778"/>
      <c r="DL128" s="778" t="s">
        <v>121</v>
      </c>
      <c r="DM128" s="778"/>
      <c r="DN128" s="778"/>
      <c r="DO128" s="778"/>
      <c r="DP128" s="778"/>
      <c r="DQ128" s="778" t="s">
        <v>121</v>
      </c>
      <c r="DR128" s="778"/>
      <c r="DS128" s="778"/>
      <c r="DT128" s="778"/>
      <c r="DU128" s="778"/>
      <c r="DV128" s="779" t="s">
        <v>121</v>
      </c>
      <c r="DW128" s="779"/>
      <c r="DX128" s="779"/>
      <c r="DY128" s="779"/>
      <c r="DZ128" s="780"/>
    </row>
    <row r="129" spans="1:131" s="212"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1276376</v>
      </c>
      <c r="AB129" s="767"/>
      <c r="AC129" s="767"/>
      <c r="AD129" s="767"/>
      <c r="AE129" s="768"/>
      <c r="AF129" s="769">
        <v>1286008</v>
      </c>
      <c r="AG129" s="767"/>
      <c r="AH129" s="767"/>
      <c r="AI129" s="767"/>
      <c r="AJ129" s="768"/>
      <c r="AK129" s="769">
        <v>1319014</v>
      </c>
      <c r="AL129" s="767"/>
      <c r="AM129" s="767"/>
      <c r="AN129" s="767"/>
      <c r="AO129" s="768"/>
      <c r="AP129" s="770"/>
      <c r="AQ129" s="771"/>
      <c r="AR129" s="771"/>
      <c r="AS129" s="771"/>
      <c r="AT129" s="772"/>
      <c r="AU129" s="215"/>
      <c r="AV129" s="215"/>
      <c r="AW129" s="215"/>
      <c r="AX129" s="738" t="s">
        <v>465</v>
      </c>
      <c r="AY129" s="739"/>
      <c r="AZ129" s="739"/>
      <c r="BA129" s="739"/>
      <c r="BB129" s="739"/>
      <c r="BC129" s="739"/>
      <c r="BD129" s="739"/>
      <c r="BE129" s="740"/>
      <c r="BF129" s="757" t="s">
        <v>121</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120631</v>
      </c>
      <c r="AB130" s="767"/>
      <c r="AC130" s="767"/>
      <c r="AD130" s="767"/>
      <c r="AE130" s="768"/>
      <c r="AF130" s="769">
        <v>125075</v>
      </c>
      <c r="AG130" s="767"/>
      <c r="AH130" s="767"/>
      <c r="AI130" s="767"/>
      <c r="AJ130" s="768"/>
      <c r="AK130" s="769">
        <v>120363</v>
      </c>
      <c r="AL130" s="767"/>
      <c r="AM130" s="767"/>
      <c r="AN130" s="767"/>
      <c r="AO130" s="768"/>
      <c r="AP130" s="770"/>
      <c r="AQ130" s="771"/>
      <c r="AR130" s="771"/>
      <c r="AS130" s="771"/>
      <c r="AT130" s="772"/>
      <c r="AU130" s="215"/>
      <c r="AV130" s="215"/>
      <c r="AW130" s="215"/>
      <c r="AX130" s="738" t="s">
        <v>468</v>
      </c>
      <c r="AY130" s="739"/>
      <c r="AZ130" s="739"/>
      <c r="BA130" s="739"/>
      <c r="BB130" s="739"/>
      <c r="BC130" s="739"/>
      <c r="BD130" s="739"/>
      <c r="BE130" s="740"/>
      <c r="BF130" s="741">
        <v>2.7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1155745</v>
      </c>
      <c r="AB131" s="751"/>
      <c r="AC131" s="751"/>
      <c r="AD131" s="751"/>
      <c r="AE131" s="752"/>
      <c r="AF131" s="753">
        <v>1160933</v>
      </c>
      <c r="AG131" s="751"/>
      <c r="AH131" s="751"/>
      <c r="AI131" s="751"/>
      <c r="AJ131" s="752"/>
      <c r="AK131" s="753">
        <v>1198651</v>
      </c>
      <c r="AL131" s="751"/>
      <c r="AM131" s="751"/>
      <c r="AN131" s="751"/>
      <c r="AO131" s="752"/>
      <c r="AP131" s="754"/>
      <c r="AQ131" s="755"/>
      <c r="AR131" s="755"/>
      <c r="AS131" s="755"/>
      <c r="AT131" s="756"/>
      <c r="AU131" s="215"/>
      <c r="AV131" s="215"/>
      <c r="AW131" s="215"/>
      <c r="AX131" s="716" t="s">
        <v>470</v>
      </c>
      <c r="AY131" s="717"/>
      <c r="AZ131" s="717"/>
      <c r="BA131" s="717"/>
      <c r="BB131" s="717"/>
      <c r="BC131" s="717"/>
      <c r="BD131" s="717"/>
      <c r="BE131" s="718"/>
      <c r="BF131" s="719" t="s">
        <v>121</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2.1455424860000001</v>
      </c>
      <c r="AB132" s="732"/>
      <c r="AC132" s="732"/>
      <c r="AD132" s="732"/>
      <c r="AE132" s="733"/>
      <c r="AF132" s="734">
        <v>2.2336344989999999</v>
      </c>
      <c r="AG132" s="732"/>
      <c r="AH132" s="732"/>
      <c r="AI132" s="732"/>
      <c r="AJ132" s="733"/>
      <c r="AK132" s="734">
        <v>3.770238376</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2.5</v>
      </c>
      <c r="AB133" s="711"/>
      <c r="AC133" s="711"/>
      <c r="AD133" s="711"/>
      <c r="AE133" s="712"/>
      <c r="AF133" s="710">
        <v>2.2000000000000002</v>
      </c>
      <c r="AG133" s="711"/>
      <c r="AH133" s="711"/>
      <c r="AI133" s="711"/>
      <c r="AJ133" s="712"/>
      <c r="AK133" s="710">
        <v>2.7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8Grdj8PaYOsucjkmSCjikK+1dn6oIcLPal6P4RRaA9qyFTDPfJMuSDi1i8eOffASyS2Bqb4qWryxl9TCJKrzTw==" saltValue="AInOVVK7uQN6BXiIJrSwJ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1HNPsDjxbfFGoWEoVzqI+Eu7kYn0oERbPu/sOgo/ws0XCNpceXqPBeqTQCSXD2Uz4VA9FQQpmI9VPDhEX/BVsg==" saltValue="SzQrD16IEQlsxXBzpTGCs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0uVKdotvR613xD27/AZZRFUwNFa8pZzx5TwGwReJubO+q3RXS3TPfUKg3MA911prg16PQweXPT6n5ER1GoZNQ==" saltValue="gAHj25UZPpPHNg5cNmTBm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5" t="s">
        <v>477</v>
      </c>
      <c r="AP7" s="253"/>
      <c r="AQ7" s="254" t="s">
        <v>478</v>
      </c>
      <c r="AR7" s="255"/>
    </row>
    <row r="8" spans="1:46" ht="13.2" x14ac:dyDescent="0.2">
      <c r="A8" s="247"/>
      <c r="AK8" s="256"/>
      <c r="AL8" s="257"/>
      <c r="AM8" s="257"/>
      <c r="AN8" s="258"/>
      <c r="AO8" s="1106"/>
      <c r="AP8" s="259" t="s">
        <v>479</v>
      </c>
      <c r="AQ8" s="260" t="s">
        <v>480</v>
      </c>
      <c r="AR8" s="261" t="s">
        <v>481</v>
      </c>
    </row>
    <row r="9" spans="1:46" ht="13.2" x14ac:dyDescent="0.2">
      <c r="A9" s="247"/>
      <c r="AK9" s="1117" t="s">
        <v>482</v>
      </c>
      <c r="AL9" s="1118"/>
      <c r="AM9" s="1118"/>
      <c r="AN9" s="1119"/>
      <c r="AO9" s="262">
        <v>682773</v>
      </c>
      <c r="AP9" s="262">
        <v>393076</v>
      </c>
      <c r="AQ9" s="263">
        <v>289558</v>
      </c>
      <c r="AR9" s="264">
        <v>35.799999999999997</v>
      </c>
    </row>
    <row r="10" spans="1:46" ht="13.5" customHeight="1" x14ac:dyDescent="0.2">
      <c r="A10" s="247"/>
      <c r="AK10" s="1117" t="s">
        <v>483</v>
      </c>
      <c r="AL10" s="1118"/>
      <c r="AM10" s="1118"/>
      <c r="AN10" s="1119"/>
      <c r="AO10" s="265">
        <v>7251</v>
      </c>
      <c r="AP10" s="265">
        <v>4174</v>
      </c>
      <c r="AQ10" s="266">
        <v>31838</v>
      </c>
      <c r="AR10" s="267">
        <v>-86.9</v>
      </c>
    </row>
    <row r="11" spans="1:46" ht="13.5" customHeight="1" x14ac:dyDescent="0.2">
      <c r="A11" s="247"/>
      <c r="AK11" s="1117" t="s">
        <v>484</v>
      </c>
      <c r="AL11" s="1118"/>
      <c r="AM11" s="1118"/>
      <c r="AN11" s="1119"/>
      <c r="AO11" s="265" t="s">
        <v>485</v>
      </c>
      <c r="AP11" s="265" t="s">
        <v>485</v>
      </c>
      <c r="AQ11" s="266">
        <v>5309</v>
      </c>
      <c r="AR11" s="267" t="s">
        <v>485</v>
      </c>
    </row>
    <row r="12" spans="1:46" ht="13.5" customHeight="1" x14ac:dyDescent="0.2">
      <c r="A12" s="247"/>
      <c r="AK12" s="1117" t="s">
        <v>486</v>
      </c>
      <c r="AL12" s="1118"/>
      <c r="AM12" s="1118"/>
      <c r="AN12" s="1119"/>
      <c r="AO12" s="265" t="s">
        <v>485</v>
      </c>
      <c r="AP12" s="265" t="s">
        <v>485</v>
      </c>
      <c r="AQ12" s="266" t="s">
        <v>485</v>
      </c>
      <c r="AR12" s="267" t="s">
        <v>485</v>
      </c>
    </row>
    <row r="13" spans="1:46" ht="13.5" customHeight="1" x14ac:dyDescent="0.2">
      <c r="A13" s="247"/>
      <c r="AK13" s="1117" t="s">
        <v>487</v>
      </c>
      <c r="AL13" s="1118"/>
      <c r="AM13" s="1118"/>
      <c r="AN13" s="1119"/>
      <c r="AO13" s="265">
        <v>5141</v>
      </c>
      <c r="AP13" s="265">
        <v>2960</v>
      </c>
      <c r="AQ13" s="266">
        <v>8195</v>
      </c>
      <c r="AR13" s="267">
        <v>-63.9</v>
      </c>
    </row>
    <row r="14" spans="1:46" ht="13.5" customHeight="1" x14ac:dyDescent="0.2">
      <c r="A14" s="247"/>
      <c r="AK14" s="1117" t="s">
        <v>488</v>
      </c>
      <c r="AL14" s="1118"/>
      <c r="AM14" s="1118"/>
      <c r="AN14" s="1119"/>
      <c r="AO14" s="265">
        <v>6992</v>
      </c>
      <c r="AP14" s="265">
        <v>4025</v>
      </c>
      <c r="AQ14" s="266">
        <v>5752</v>
      </c>
      <c r="AR14" s="267">
        <v>-30</v>
      </c>
    </row>
    <row r="15" spans="1:46" ht="13.5" customHeight="1" x14ac:dyDescent="0.2">
      <c r="A15" s="247"/>
      <c r="AK15" s="1120" t="s">
        <v>489</v>
      </c>
      <c r="AL15" s="1121"/>
      <c r="AM15" s="1121"/>
      <c r="AN15" s="1122"/>
      <c r="AO15" s="265">
        <v>-46069</v>
      </c>
      <c r="AP15" s="265">
        <v>-26522</v>
      </c>
      <c r="AQ15" s="266">
        <v>-17150</v>
      </c>
      <c r="AR15" s="267">
        <v>54.6</v>
      </c>
    </row>
    <row r="16" spans="1:46" ht="13.2" x14ac:dyDescent="0.2">
      <c r="A16" s="247"/>
      <c r="AK16" s="1120" t="s">
        <v>177</v>
      </c>
      <c r="AL16" s="1121"/>
      <c r="AM16" s="1121"/>
      <c r="AN16" s="1122"/>
      <c r="AO16" s="265">
        <v>656088</v>
      </c>
      <c r="AP16" s="265">
        <v>377713</v>
      </c>
      <c r="AQ16" s="266">
        <v>323504</v>
      </c>
      <c r="AR16" s="267">
        <v>16.8</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23" t="s">
        <v>494</v>
      </c>
      <c r="AL21" s="1124"/>
      <c r="AM21" s="1124"/>
      <c r="AN21" s="1125"/>
      <c r="AO21" s="277">
        <v>31.66</v>
      </c>
      <c r="AP21" s="278">
        <v>26.26</v>
      </c>
      <c r="AQ21" s="279">
        <v>5.4</v>
      </c>
      <c r="AS21" s="280"/>
      <c r="AT21" s="276"/>
    </row>
    <row r="22" spans="1:46" s="248" customFormat="1" ht="13.2" x14ac:dyDescent="0.2">
      <c r="A22" s="276"/>
      <c r="AK22" s="1123" t="s">
        <v>495</v>
      </c>
      <c r="AL22" s="1124"/>
      <c r="AM22" s="1124"/>
      <c r="AN22" s="1125"/>
      <c r="AO22" s="281">
        <v>91.2</v>
      </c>
      <c r="AP22" s="282">
        <v>94.5</v>
      </c>
      <c r="AQ22" s="283">
        <v>-3.3</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5" t="s">
        <v>477</v>
      </c>
      <c r="AP30" s="253"/>
      <c r="AQ30" s="254" t="s">
        <v>478</v>
      </c>
      <c r="AR30" s="255"/>
    </row>
    <row r="31" spans="1:46" ht="13.2" x14ac:dyDescent="0.2">
      <c r="A31" s="247"/>
      <c r="AK31" s="256"/>
      <c r="AL31" s="257"/>
      <c r="AM31" s="257"/>
      <c r="AN31" s="258"/>
      <c r="AO31" s="1106"/>
      <c r="AP31" s="259" t="s">
        <v>479</v>
      </c>
      <c r="AQ31" s="260" t="s">
        <v>480</v>
      </c>
      <c r="AR31" s="261" t="s">
        <v>481</v>
      </c>
    </row>
    <row r="32" spans="1:46" ht="27" customHeight="1" x14ac:dyDescent="0.2">
      <c r="A32" s="247"/>
      <c r="AK32" s="1107" t="s">
        <v>499</v>
      </c>
      <c r="AL32" s="1108"/>
      <c r="AM32" s="1108"/>
      <c r="AN32" s="1109"/>
      <c r="AO32" s="291">
        <v>133654</v>
      </c>
      <c r="AP32" s="291">
        <v>76945</v>
      </c>
      <c r="AQ32" s="292">
        <v>167749</v>
      </c>
      <c r="AR32" s="293">
        <v>-54.1</v>
      </c>
    </row>
    <row r="33" spans="1:46" ht="13.5" customHeight="1" x14ac:dyDescent="0.2">
      <c r="A33" s="247"/>
      <c r="AK33" s="1107" t="s">
        <v>500</v>
      </c>
      <c r="AL33" s="1108"/>
      <c r="AM33" s="1108"/>
      <c r="AN33" s="1109"/>
      <c r="AO33" s="291" t="s">
        <v>485</v>
      </c>
      <c r="AP33" s="291" t="s">
        <v>485</v>
      </c>
      <c r="AQ33" s="292" t="s">
        <v>485</v>
      </c>
      <c r="AR33" s="293" t="s">
        <v>485</v>
      </c>
    </row>
    <row r="34" spans="1:46" ht="27" customHeight="1" x14ac:dyDescent="0.2">
      <c r="A34" s="247"/>
      <c r="AK34" s="1107" t="s">
        <v>501</v>
      </c>
      <c r="AL34" s="1108"/>
      <c r="AM34" s="1108"/>
      <c r="AN34" s="1109"/>
      <c r="AO34" s="291" t="s">
        <v>485</v>
      </c>
      <c r="AP34" s="291" t="s">
        <v>485</v>
      </c>
      <c r="AQ34" s="292" t="s">
        <v>485</v>
      </c>
      <c r="AR34" s="293" t="s">
        <v>485</v>
      </c>
    </row>
    <row r="35" spans="1:46" ht="27" customHeight="1" x14ac:dyDescent="0.2">
      <c r="A35" s="247"/>
      <c r="AK35" s="1107" t="s">
        <v>502</v>
      </c>
      <c r="AL35" s="1108"/>
      <c r="AM35" s="1108"/>
      <c r="AN35" s="1109"/>
      <c r="AO35" s="291">
        <v>21579</v>
      </c>
      <c r="AP35" s="291">
        <v>12423</v>
      </c>
      <c r="AQ35" s="292">
        <v>32778</v>
      </c>
      <c r="AR35" s="293">
        <v>-62.1</v>
      </c>
    </row>
    <row r="36" spans="1:46" ht="27" customHeight="1" x14ac:dyDescent="0.2">
      <c r="A36" s="247"/>
      <c r="AK36" s="1107" t="s">
        <v>503</v>
      </c>
      <c r="AL36" s="1108"/>
      <c r="AM36" s="1108"/>
      <c r="AN36" s="1109"/>
      <c r="AO36" s="291">
        <v>10322</v>
      </c>
      <c r="AP36" s="291">
        <v>5942</v>
      </c>
      <c r="AQ36" s="292">
        <v>4535</v>
      </c>
      <c r="AR36" s="293">
        <v>31</v>
      </c>
    </row>
    <row r="37" spans="1:46" ht="13.5" customHeight="1" x14ac:dyDescent="0.2">
      <c r="A37" s="247"/>
      <c r="AK37" s="1107" t="s">
        <v>504</v>
      </c>
      <c r="AL37" s="1108"/>
      <c r="AM37" s="1108"/>
      <c r="AN37" s="1109"/>
      <c r="AO37" s="291" t="s">
        <v>485</v>
      </c>
      <c r="AP37" s="291" t="s">
        <v>485</v>
      </c>
      <c r="AQ37" s="292">
        <v>1146</v>
      </c>
      <c r="AR37" s="293" t="s">
        <v>485</v>
      </c>
    </row>
    <row r="38" spans="1:46" ht="27" customHeight="1" x14ac:dyDescent="0.2">
      <c r="A38" s="247"/>
      <c r="AK38" s="1110" t="s">
        <v>505</v>
      </c>
      <c r="AL38" s="1111"/>
      <c r="AM38" s="1111"/>
      <c r="AN38" s="1112"/>
      <c r="AO38" s="294" t="s">
        <v>485</v>
      </c>
      <c r="AP38" s="294" t="s">
        <v>485</v>
      </c>
      <c r="AQ38" s="295">
        <v>37</v>
      </c>
      <c r="AR38" s="283" t="s">
        <v>485</v>
      </c>
      <c r="AS38" s="290"/>
    </row>
    <row r="39" spans="1:46" ht="13.2" x14ac:dyDescent="0.2">
      <c r="A39" s="247"/>
      <c r="AK39" s="1110" t="s">
        <v>506</v>
      </c>
      <c r="AL39" s="1111"/>
      <c r="AM39" s="1111"/>
      <c r="AN39" s="1112"/>
      <c r="AO39" s="291" t="s">
        <v>485</v>
      </c>
      <c r="AP39" s="291" t="s">
        <v>485</v>
      </c>
      <c r="AQ39" s="292">
        <v>-7395</v>
      </c>
      <c r="AR39" s="293" t="s">
        <v>485</v>
      </c>
      <c r="AS39" s="290"/>
    </row>
    <row r="40" spans="1:46" ht="27" customHeight="1" x14ac:dyDescent="0.2">
      <c r="A40" s="247"/>
      <c r="AK40" s="1107" t="s">
        <v>507</v>
      </c>
      <c r="AL40" s="1108"/>
      <c r="AM40" s="1108"/>
      <c r="AN40" s="1109"/>
      <c r="AO40" s="291">
        <v>-120363</v>
      </c>
      <c r="AP40" s="291">
        <v>-69294</v>
      </c>
      <c r="AQ40" s="292">
        <v>-144519</v>
      </c>
      <c r="AR40" s="293">
        <v>-52.1</v>
      </c>
      <c r="AS40" s="290"/>
    </row>
    <row r="41" spans="1:46" ht="13.2" x14ac:dyDescent="0.2">
      <c r="A41" s="247"/>
      <c r="AK41" s="1113" t="s">
        <v>287</v>
      </c>
      <c r="AL41" s="1114"/>
      <c r="AM41" s="1114"/>
      <c r="AN41" s="1115"/>
      <c r="AO41" s="291">
        <v>45192</v>
      </c>
      <c r="AP41" s="291">
        <v>26017</v>
      </c>
      <c r="AQ41" s="292">
        <v>54333</v>
      </c>
      <c r="AR41" s="293">
        <v>-52.1</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00" t="s">
        <v>477</v>
      </c>
      <c r="AN49" s="1102" t="s">
        <v>510</v>
      </c>
      <c r="AO49" s="1103"/>
      <c r="AP49" s="1103"/>
      <c r="AQ49" s="1103"/>
      <c r="AR49" s="1104"/>
    </row>
    <row r="50" spans="1:44" ht="13.2" x14ac:dyDescent="0.2">
      <c r="A50" s="247"/>
      <c r="AK50" s="305"/>
      <c r="AL50" s="306"/>
      <c r="AM50" s="1101"/>
      <c r="AN50" s="307" t="s">
        <v>511</v>
      </c>
      <c r="AO50" s="308" t="s">
        <v>512</v>
      </c>
      <c r="AP50" s="309" t="s">
        <v>513</v>
      </c>
      <c r="AQ50" s="310" t="s">
        <v>514</v>
      </c>
      <c r="AR50" s="311" t="s">
        <v>515</v>
      </c>
    </row>
    <row r="51" spans="1:44" ht="13.2" x14ac:dyDescent="0.2">
      <c r="A51" s="247"/>
      <c r="AK51" s="303" t="s">
        <v>516</v>
      </c>
      <c r="AL51" s="304"/>
      <c r="AM51" s="312">
        <v>803493</v>
      </c>
      <c r="AN51" s="313">
        <v>425804</v>
      </c>
      <c r="AO51" s="314">
        <v>29.4</v>
      </c>
      <c r="AP51" s="315">
        <v>332350</v>
      </c>
      <c r="AQ51" s="316">
        <v>4.9000000000000004</v>
      </c>
      <c r="AR51" s="317">
        <v>24.5</v>
      </c>
    </row>
    <row r="52" spans="1:44" ht="13.2" x14ac:dyDescent="0.2">
      <c r="A52" s="247"/>
      <c r="AK52" s="318"/>
      <c r="AL52" s="319" t="s">
        <v>517</v>
      </c>
      <c r="AM52" s="320">
        <v>763915</v>
      </c>
      <c r="AN52" s="321">
        <v>404830</v>
      </c>
      <c r="AO52" s="322">
        <v>53.6</v>
      </c>
      <c r="AP52" s="323">
        <v>200453</v>
      </c>
      <c r="AQ52" s="324">
        <v>0.7</v>
      </c>
      <c r="AR52" s="325">
        <v>52.9</v>
      </c>
    </row>
    <row r="53" spans="1:44" ht="13.2" x14ac:dyDescent="0.2">
      <c r="A53" s="247"/>
      <c r="AK53" s="303" t="s">
        <v>518</v>
      </c>
      <c r="AL53" s="304"/>
      <c r="AM53" s="312">
        <v>1007394</v>
      </c>
      <c r="AN53" s="313">
        <v>536704</v>
      </c>
      <c r="AO53" s="314">
        <v>26</v>
      </c>
      <c r="AP53" s="315">
        <v>362690</v>
      </c>
      <c r="AQ53" s="316">
        <v>9.1</v>
      </c>
      <c r="AR53" s="317">
        <v>16.899999999999999</v>
      </c>
    </row>
    <row r="54" spans="1:44" ht="13.2" x14ac:dyDescent="0.2">
      <c r="A54" s="247"/>
      <c r="AK54" s="318"/>
      <c r="AL54" s="319" t="s">
        <v>517</v>
      </c>
      <c r="AM54" s="320">
        <v>614679</v>
      </c>
      <c r="AN54" s="321">
        <v>327479</v>
      </c>
      <c r="AO54" s="322">
        <v>-19.100000000000001</v>
      </c>
      <c r="AP54" s="323">
        <v>172580</v>
      </c>
      <c r="AQ54" s="324">
        <v>-13.9</v>
      </c>
      <c r="AR54" s="325">
        <v>-5.2</v>
      </c>
    </row>
    <row r="55" spans="1:44" ht="13.2" x14ac:dyDescent="0.2">
      <c r="A55" s="247"/>
      <c r="AK55" s="303" t="s">
        <v>519</v>
      </c>
      <c r="AL55" s="304"/>
      <c r="AM55" s="312">
        <v>873923</v>
      </c>
      <c r="AN55" s="313">
        <v>482031</v>
      </c>
      <c r="AO55" s="314">
        <v>-10.199999999999999</v>
      </c>
      <c r="AP55" s="315">
        <v>296093</v>
      </c>
      <c r="AQ55" s="316">
        <v>-18.399999999999999</v>
      </c>
      <c r="AR55" s="317">
        <v>8.1999999999999993</v>
      </c>
    </row>
    <row r="56" spans="1:44" ht="13.2" x14ac:dyDescent="0.2">
      <c r="A56" s="247"/>
      <c r="AK56" s="318"/>
      <c r="AL56" s="319" t="s">
        <v>517</v>
      </c>
      <c r="AM56" s="320">
        <v>562284</v>
      </c>
      <c r="AN56" s="321">
        <v>310140</v>
      </c>
      <c r="AO56" s="322">
        <v>-5.3</v>
      </c>
      <c r="AP56" s="323">
        <v>140545</v>
      </c>
      <c r="AQ56" s="324">
        <v>-18.600000000000001</v>
      </c>
      <c r="AR56" s="325">
        <v>13.3</v>
      </c>
    </row>
    <row r="57" spans="1:44" ht="13.2" x14ac:dyDescent="0.2">
      <c r="A57" s="247"/>
      <c r="AK57" s="303" t="s">
        <v>520</v>
      </c>
      <c r="AL57" s="304"/>
      <c r="AM57" s="312">
        <v>944816</v>
      </c>
      <c r="AN57" s="313">
        <v>532291</v>
      </c>
      <c r="AO57" s="314">
        <v>10.4</v>
      </c>
      <c r="AP57" s="315">
        <v>308655</v>
      </c>
      <c r="AQ57" s="316">
        <v>4.2</v>
      </c>
      <c r="AR57" s="317">
        <v>6.2</v>
      </c>
    </row>
    <row r="58" spans="1:44" ht="13.2" x14ac:dyDescent="0.2">
      <c r="A58" s="247"/>
      <c r="AK58" s="318"/>
      <c r="AL58" s="319" t="s">
        <v>517</v>
      </c>
      <c r="AM58" s="320">
        <v>764164</v>
      </c>
      <c r="AN58" s="321">
        <v>430515</v>
      </c>
      <c r="AO58" s="322">
        <v>38.799999999999997</v>
      </c>
      <c r="AP58" s="323">
        <v>169887</v>
      </c>
      <c r="AQ58" s="324">
        <v>20.9</v>
      </c>
      <c r="AR58" s="325">
        <v>17.899999999999999</v>
      </c>
    </row>
    <row r="59" spans="1:44" ht="13.2" x14ac:dyDescent="0.2">
      <c r="A59" s="247"/>
      <c r="AK59" s="303" t="s">
        <v>521</v>
      </c>
      <c r="AL59" s="304"/>
      <c r="AM59" s="312">
        <v>1213063</v>
      </c>
      <c r="AN59" s="313">
        <v>698367</v>
      </c>
      <c r="AO59" s="314">
        <v>31.2</v>
      </c>
      <c r="AP59" s="315">
        <v>325476</v>
      </c>
      <c r="AQ59" s="316">
        <v>5.4</v>
      </c>
      <c r="AR59" s="317">
        <v>25.8</v>
      </c>
    </row>
    <row r="60" spans="1:44" ht="13.2" x14ac:dyDescent="0.2">
      <c r="A60" s="247"/>
      <c r="AK60" s="318"/>
      <c r="AL60" s="319" t="s">
        <v>517</v>
      </c>
      <c r="AM60" s="320">
        <v>916425</v>
      </c>
      <c r="AN60" s="321">
        <v>527591</v>
      </c>
      <c r="AO60" s="322">
        <v>22.5</v>
      </c>
      <c r="AP60" s="323">
        <v>190204</v>
      </c>
      <c r="AQ60" s="324">
        <v>12</v>
      </c>
      <c r="AR60" s="325">
        <v>10.5</v>
      </c>
    </row>
    <row r="61" spans="1:44" ht="13.2" x14ac:dyDescent="0.2">
      <c r="A61" s="247"/>
      <c r="AK61" s="303" t="s">
        <v>522</v>
      </c>
      <c r="AL61" s="326"/>
      <c r="AM61" s="312">
        <v>968538</v>
      </c>
      <c r="AN61" s="313">
        <v>535039</v>
      </c>
      <c r="AO61" s="314">
        <v>17.399999999999999</v>
      </c>
      <c r="AP61" s="315">
        <v>325053</v>
      </c>
      <c r="AQ61" s="327">
        <v>1</v>
      </c>
      <c r="AR61" s="317">
        <v>16.399999999999999</v>
      </c>
    </row>
    <row r="62" spans="1:44" ht="13.2" x14ac:dyDescent="0.2">
      <c r="A62" s="247"/>
      <c r="AK62" s="318"/>
      <c r="AL62" s="319" t="s">
        <v>517</v>
      </c>
      <c r="AM62" s="320">
        <v>724293</v>
      </c>
      <c r="AN62" s="321">
        <v>400111</v>
      </c>
      <c r="AO62" s="322">
        <v>18.100000000000001</v>
      </c>
      <c r="AP62" s="323">
        <v>174734</v>
      </c>
      <c r="AQ62" s="324">
        <v>0.2</v>
      </c>
      <c r="AR62" s="325">
        <v>17.899999999999999</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0hsLvwcF04oBepGQQQ0gwLiXBI2CzqqpJz3YlpEK0fFWgIHbQ56V4DCAMsyVqucDl75fDRiELJrLAHhdAw965A==" saltValue="WtIdOqIcp0qldExwtttKU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TZhFrIMWmRU9NfPDI0UvRaLwidwC/bbxEkVEUaFrdmeglNv6/Ea+bVnNBnLaM15/t/44PnVD6fHYIY4DRqOvSQ==" saltValue="VWtaUDEJ76TlWzmxF9A+I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n07eQVTUJrglsFaoFkfkHs+AlibaNMscnG5FbPgAzkVMzCcJaDaBAOT3EgI+JUWMjo0JszsBvtoIQ/i7WhQivg==" saltValue="5q+GDVGvzVt7SvCgkiew0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61.11</v>
      </c>
      <c r="G47" s="12">
        <v>69.3</v>
      </c>
      <c r="H47" s="12">
        <v>83.56</v>
      </c>
      <c r="I47" s="12">
        <v>87.47</v>
      </c>
      <c r="J47" s="13">
        <v>94.7</v>
      </c>
    </row>
    <row r="48" spans="2:10" ht="57.75" customHeight="1" x14ac:dyDescent="0.2">
      <c r="B48" s="14"/>
      <c r="C48" s="1128" t="s">
        <v>4</v>
      </c>
      <c r="D48" s="1128"/>
      <c r="E48" s="1129"/>
      <c r="F48" s="15">
        <v>6.43</v>
      </c>
      <c r="G48" s="16">
        <v>5.86</v>
      </c>
      <c r="H48" s="16">
        <v>7.42</v>
      </c>
      <c r="I48" s="16">
        <v>8.43</v>
      </c>
      <c r="J48" s="17">
        <v>8.1</v>
      </c>
    </row>
    <row r="49" spans="2:10" ht="57.75" customHeight="1" thickBot="1" x14ac:dyDescent="0.25">
      <c r="B49" s="18"/>
      <c r="C49" s="1130" t="s">
        <v>5</v>
      </c>
      <c r="D49" s="1130"/>
      <c r="E49" s="1131"/>
      <c r="F49" s="19">
        <v>9.7899999999999991</v>
      </c>
      <c r="G49" s="20">
        <v>13.97</v>
      </c>
      <c r="H49" s="20">
        <v>13.12</v>
      </c>
      <c r="I49" s="20">
        <v>5.6</v>
      </c>
      <c r="J49" s="21">
        <v>9.3000000000000007</v>
      </c>
    </row>
    <row r="50" spans="2:10" ht="13.2" x14ac:dyDescent="0.2"/>
  </sheetData>
  <sheetProtection algorithmName="SHA-512" hashValue="Ob/AzoVbNXZ+I6giL0r/wzIkVQeEP2xCcKswrnXHUxcabUN+WEcsNFpMA+L0vHcJPTi5oIU7jodf12xjNWWZXg==" saltValue="skDsK15pH4BPxxW2G6O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2026-03-23T08:44:47Z</cp:lastPrinted>
  <dcterms:created xsi:type="dcterms:W3CDTF">2026-02-26T09:39:08Z</dcterms:created>
  <dcterms:modified xsi:type="dcterms:W3CDTF">2026-03-25T01:59:56Z</dcterms:modified>
  <cp:category/>
</cp:coreProperties>
</file>