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31 大島町○△●\"/>
    </mc:Choice>
  </mc:AlternateContent>
  <xr:revisionPtr revIDLastSave="0" documentId="13_ncr:1_{5DCFC4D1-5307-4E0D-9EE0-E55C25246122}"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BW34" i="10" l="1"/>
  <c r="BW35" i="10" s="1"/>
  <c r="BW36" i="10" s="1"/>
  <c r="BW37" i="10" s="1"/>
  <c r="BW38" i="10" s="1"/>
  <c r="BW39" i="10" s="1"/>
  <c r="BW40" i="10" s="1"/>
</calcChain>
</file>

<file path=xl/sharedStrings.xml><?xml version="1.0" encoding="utf-8"?>
<sst xmlns="http://schemas.openxmlformats.org/spreadsheetml/2006/main" count="1089" uniqueCount="557">
  <si>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</si>
  <si>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</si>
  <si>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</si>
  <si>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</si>
  <si>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</si>
  <si>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</si>
  <si>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</si>
  <si>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</si>
  <si>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</si>
  <si>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</si>
  <si>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</si>
  <si>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</si>
  <si>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</si>
  <si>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</si>
  <si>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</si>
  <si>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</si>
  <si>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</si>
  <si>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</si>
  <si>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</si>
  <si>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</si>
  <si>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</si>
  <si>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</si>
  <si>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</si>
  <si>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</si>
  <si>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</si>
  <si>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</si>
  <si>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</si>
  <si>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</si>
  <si>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</si>
  <si>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</si>
  <si>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</si>
  <si>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</si>
  <si>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</si>
  <si>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</si>
  <si>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</si>
  <si>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</si>
  <si>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</si>
  <si>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</si>
  <si>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</si>
  <si>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</si>
  <si>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</si>
  <si>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</si>
  <si>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</si>
  <si>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</si>
  <si>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</si>
  <si>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</si>
  <si>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</si>
  <si>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</si>
  <si>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</si>
  <si>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</si>
  <si>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</si>
  <si>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</si>
  <si>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</si>
  <si>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</si>
  <si>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</si>
  <si>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</si>
  <si>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</si>
  <si>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</si>
  <si>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</si>
  <si>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</si>
  <si>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</si>
  <si>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</si>
  <si>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</si>
  <si>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</si>
  <si>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</si>
  <si>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</si>
  <si>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</si>
  <si>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</si>
  <si>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</si>
  <si>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</si>
  <si>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</si>
  <si>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</si>
  <si>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</si>
  <si>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</si>
  <si>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</si>
  <si>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</si>
  <si>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</si>
  <si>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</si>
  <si>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</si>
  <si>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</si>
  <si>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</si>
  <si>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</si>
  <si>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</si>
  <si>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</si>
  <si>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</si>
  <si>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</si>
  <si>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</si>
  <si>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</si>
  <si>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</si>
  <si>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</si>
  <si>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</si>
  <si>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</si>
  <si>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</si>
  <si>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</si>
  <si>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</si>
  <si>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</si>
  <si>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</si>
  <si>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</si>
  <si>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</si>
  <si>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</si>
  <si>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</si>
  <si>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</si>
  <si>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</si>
  <si>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</si>
  <si>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</si>
  <si>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</si>
  <si>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</si>
  <si>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</si>
  <si>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</si>
  <si>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</si>
  <si>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</si>
  <si>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</si>
  <si>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</si>
  <si>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</si>
  <si>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</si>
  <si>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</si>
  <si>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</si>
  <si>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</si>
  <si>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</si>
  <si>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</si>
  <si>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</si>
  <si>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</si>
  <si>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</si>
  <si>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</si>
  <si>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</si>
  <si>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</si>
  <si>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</si>
  <si>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</si>
  <si>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</si>
  <si>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</si>
  <si>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</si>
  <si>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</si>
  <si>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</si>
  <si>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</si>
  <si>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</si>
  <si>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</si>
  <si>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</si>
  <si>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</si>
  <si>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</si>
  <si>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</si>
  <si>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</si>
  <si>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</si>
  <si>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5"/>
  </si>
  <si>
    <t>うち日本人(％)</t>
    <phoneticPr fontId="5"/>
  </si>
  <si>
    <t>-2.8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</si>
  <si>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</si>
  <si>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</si>
  <si>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</si>
  <si>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</si>
  <si>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</si>
  <si>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</si>
  <si>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</si>
  <si>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</si>
  <si>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</si>
  <si>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</si>
  <si>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</si>
  <si>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</si>
  <si>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</si>
  <si>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</si>
  <si>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</si>
  <si>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</si>
  <si>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</si>
  <si>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</si>
  <si>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</si>
  <si>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</si>
  <si>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</si>
  <si>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</si>
  <si>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</si>
  <si>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</si>
  <si>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</si>
  <si>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</si>
  <si>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</si>
  <si>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</si>
  <si>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</si>
  <si>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</si>
  <si>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</si>
  <si>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</si>
  <si>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</si>
  <si>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</si>
  <si>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</si>
  <si>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</si>
  <si>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</si>
  <si>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</si>
  <si>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</si>
  <si>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</si>
  <si>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</si>
  <si>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</si>
  <si>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</si>
  <si>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</si>
  <si>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</si>
  <si>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</si>
  <si>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</si>
  <si>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</si>
  <si>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</si>
  <si>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</si>
  <si>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</si>
  <si>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</si>
  <si>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</si>
  <si>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</si>
  <si>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</si>
  <si>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</si>
  <si>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</si>
  <si>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</si>
  <si>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</si>
  <si>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東京都大島町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</si>
  <si>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</si>
  <si>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</si>
  <si>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</si>
  <si>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</si>
  <si>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</si>
  <si>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</si>
  <si>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</si>
  <si>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</si>
  <si>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</si>
  <si>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</si>
  <si>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</si>
  <si>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</si>
  <si>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</si>
  <si>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</si>
  <si>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</si>
  <si>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</si>
  <si>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</si>
  <si>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</si>
  <si>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</si>
  <si>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</si>
  <si>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</si>
  <si>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</si>
  <si>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</si>
  <si>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</si>
  <si>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</si>
  <si>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</si>
  <si>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</si>
  <si>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</si>
  <si>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</si>
  <si>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</si>
  <si>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</si>
  <si>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</si>
  <si>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</si>
  <si>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</si>
  <si>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</si>
  <si>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</si>
  <si>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</si>
  <si>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</si>
  <si>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</si>
  <si>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</si>
  <si>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</si>
  <si>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</si>
  <si>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</si>
  <si>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</si>
  <si>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</si>
  <si>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</si>
  <si>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</si>
  <si>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</si>
  <si>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</si>
  <si>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</si>
  <si>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</si>
  <si>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</si>
  <si>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</si>
  <si>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</si>
  <si>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</si>
  <si>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</si>
  <si>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</si>
  <si>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</si>
  <si>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</si>
  <si>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</si>
  <si>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</si>
  <si>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</si>
  <si>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</si>
  <si>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</si>
  <si>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</si>
  <si>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</si>
  <si>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</si>
  <si>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</si>
  <si>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</si>
  <si>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</si>
  <si>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</si>
  <si>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</si>
  <si>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</si>
  <si>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</si>
  <si>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</si>
  <si>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</si>
  <si>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</si>
  <si>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</si>
  <si>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</si>
  <si>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</si>
  <si>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</si>
  <si>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</si>
  <si>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</si>
  <si>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</si>
  <si>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</si>
  <si>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</si>
  <si>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</si>
  <si>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</si>
  <si>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</si>
  <si>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</si>
  <si>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</si>
  <si>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</si>
  <si>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</si>
  <si>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</si>
  <si>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</si>
  <si>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</si>
  <si>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</si>
  <si>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</si>
  <si>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</si>
  <si>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</si>
  <si>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</si>
  <si>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</si>
  <si>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</si>
  <si>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</si>
  <si>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</si>
  <si>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</si>
  <si>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</si>
  <si>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</si>
  <si>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</si>
  <si>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</si>
  <si>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</si>
  <si>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</si>
  <si>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</si>
  <si>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</si>
  <si>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</si>
  <si>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</si>
  <si>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</si>
  <si>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</si>
  <si>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</si>
  <si>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</si>
  <si>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</si>
  <si>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</si>
  <si>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</si>
  <si>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</si>
  <si>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</si>
  <si>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</si>
  <si>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</si>
  <si>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</si>
  <si>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</si>
  <si>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</si>
  <si>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</si>
  <si>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</si>
  <si>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</si>
  <si>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</si>
  <si>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</si>
  <si>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</si>
  <si>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</si>
  <si>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</si>
  <si>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</si>
  <si>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</si>
  <si>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</si>
  <si>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</si>
  <si>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</si>
  <si>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</si>
  <si>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</si>
  <si>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</si>
  <si>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</si>
  <si>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</si>
  <si>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</si>
  <si>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</si>
  <si>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東京都大島町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</si>
  <si>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</si>
  <si>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</si>
  <si>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</si>
  <si>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</si>
  <si>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</si>
  <si>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</si>
  <si>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</si>
  <si>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</si>
  <si>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</si>
  <si>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</si>
  <si>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</si>
  <si>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</si>
  <si>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</si>
  <si>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</si>
  <si>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</si>
  <si>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</si>
  <si>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</si>
  <si>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</si>
  <si>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</si>
  <si>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</si>
  <si>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</si>
  <si>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</si>
  <si>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</si>
  <si>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</si>
  <si>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</si>
  <si>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</si>
  <si>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</si>
  <si>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</si>
  <si>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</si>
  <si>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</si>
  <si>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</si>
  <si>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</si>
  <si>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</si>
  <si>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t>
    <phoneticPr fontId="5"/>
  </si>
  <si>
    <t>介護保険事業勘定</t>
    <phoneticPr fontId="5"/>
  </si>
  <si>
    <t>後期高齢者医療事業</t>
    <phoneticPr fontId="5"/>
  </si>
  <si>
    <t>水道事業</t>
    <phoneticPr fontId="5"/>
  </si>
  <si>
    <t>法適用企業</t>
    <phoneticPr fontId="5"/>
  </si>
  <si>
    <t>公共浄化槽整備推進事業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</si>
  <si>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</si>
  <si>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</si>
  <si>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</si>
  <si>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</si>
  <si>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</si>
  <si>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</si>
  <si>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</si>
  <si>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</si>
  <si>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</si>
  <si>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</si>
  <si>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</si>
  <si>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</si>
  <si>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</si>
  <si>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</si>
  <si>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</si>
  <si>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</si>
  <si>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</si>
  <si>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</si>
  <si>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</si>
  <si>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</si>
  <si>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</si>
  <si>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</si>
  <si>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</si>
  <si>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</si>
  <si>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</si>
  <si>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</si>
  <si>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</si>
  <si>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</si>
  <si>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</si>
  <si>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</si>
  <si>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</si>
  <si>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</si>
  <si>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</si>
  <si>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</si>
  <si>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</si>
  <si>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</si>
  <si>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</si>
  <si>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</si>
  <si>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</si>
  <si>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</si>
  <si>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</si>
  <si>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</si>
  <si>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</si>
  <si>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</si>
  <si>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</si>
  <si>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</si>
  <si>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</si>
  <si>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</si>
  <si>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</si>
  <si>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</si>
  <si>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</si>
  <si>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</si>
  <si>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</si>
  <si>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</si>
  <si>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</si>
  <si>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</si>
  <si>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</si>
  <si>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</si>
  <si>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</si>
  <si>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</si>
  <si>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</si>
  <si>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</si>
  <si>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</si>
  <si>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</si>
  <si>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</si>
  <si>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</si>
  <si>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</si>
  <si>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</si>
  <si>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</si>
  <si>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</si>
  <si>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</si>
  <si>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</si>
  <si>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</si>
  <si>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</si>
  <si>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</si>
  <si>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</si>
  <si>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</si>
  <si>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</si>
  <si>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</si>
  <si>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</si>
  <si>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</si>
  <si>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</si>
  <si>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</si>
  <si>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</si>
  <si>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</si>
  <si>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</si>
  <si>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</si>
  <si>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</si>
  <si>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</si>
  <si>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</si>
  <si>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</si>
  <si>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</si>
  <si>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</si>
  <si>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</si>
  <si>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</si>
  <si>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</si>
  <si>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</si>
  <si>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</si>
  <si>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</si>
  <si>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</si>
  <si>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</si>
  <si>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</si>
  <si>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</si>
  <si>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</si>
  <si>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</si>
  <si>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</si>
  <si>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</si>
  <si>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</si>
  <si>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</si>
  <si>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</si>
  <si>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</si>
  <si>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</si>
  <si>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</si>
  <si>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</si>
  <si>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</si>
  <si>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</si>
  <si>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</si>
  <si>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</si>
  <si>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</si>
  <si>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</si>
  <si>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</si>
  <si>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</si>
  <si>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</si>
  <si>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</si>
  <si>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</si>
  <si>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</si>
  <si>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</si>
  <si>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</si>
  <si>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</si>
  <si>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</si>
  <si>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</si>
  <si>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</si>
  <si>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</si>
  <si>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</si>
  <si>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</si>
  <si>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0.92</t>
  </si>
  <si>
    <t>一般会計</t>
  </si>
  <si>
    <t>公共浄化槽整備推進事業</t>
  </si>
  <si>
    <t>介護保険事業勘定</t>
  </si>
  <si>
    <t>国民健康保険事業勘定</t>
  </si>
  <si>
    <t>後期高齢者医療事業</t>
  </si>
  <si>
    <t>水道事業</t>
  </si>
  <si>
    <t>その他会計（赤字）</t>
  </si>
  <si>
    <t>その他会計（黒字）</t>
  </si>
  <si>
    <t>R02</t>
    <phoneticPr fontId="5"/>
  </si>
  <si>
    <t>R03</t>
    <phoneticPr fontId="5"/>
  </si>
  <si>
    <t>R04</t>
    <phoneticPr fontId="5"/>
  </si>
  <si>
    <t>R05</t>
    <phoneticPr fontId="5"/>
  </si>
  <si>
    <t>R06</t>
    <phoneticPr fontId="5"/>
  </si>
  <si>
    <t>東京都島嶼町村一部事務組合</t>
    <rPh sb="0" eb="3">
      <t>トウキョウト</t>
    </rPh>
    <rPh sb="3" eb="5">
      <t>トウショ</t>
    </rPh>
    <rPh sb="5" eb="7">
      <t>チョウソン</t>
    </rPh>
    <rPh sb="7" eb="9">
      <t>イチブ</t>
    </rPh>
    <rPh sb="9" eb="11">
      <t>ジム</t>
    </rPh>
    <rPh sb="11" eb="13">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</si>
  <si>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</si>
  <si>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東京市町村総合事務組合（共済特会）</t>
    <rPh sb="0" eb="2">
      <t>トウキョウ</t>
    </rPh>
    <rPh sb="2" eb="5">
      <t>シチョウソン</t>
    </rPh>
    <rPh sb="5" eb="7">
      <t>ソウゴウ</t>
    </rPh>
    <rPh sb="7" eb="9">
      <t>ジム</t>
    </rPh>
    <rPh sb="9" eb="11">
      <t>クミアイ</t>
    </rPh>
    <rPh sb="12" eb="14">
      <t>キョウサイ</t>
    </rPh>
    <rPh sb="14" eb="15">
      <t>トク</t>
    </rPh>
    <rPh sb="15" eb="16">
      <t>カイ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</si>
  <si>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</si>
  <si>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</si>
  <si>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</si>
  <si>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東京都後期高齢者医療広域連合（後期特会）</t>
    <rPh sb="0" eb="3">
      <t>トウキョウト</t>
    </rPh>
    <rPh sb="3" eb="5">
      <t>コウキ</t>
    </rPh>
    <rPh sb="5" eb="7">
      <t>コウレイ</t>
    </rPh>
    <rPh sb="7" eb="8">
      <t>モノ</t>
    </rPh>
    <rPh sb="8" eb="10">
      <t>イリョウ</t>
    </rPh>
    <rPh sb="10" eb="12">
      <t>コウイキ</t>
    </rPh>
    <rPh sb="12" eb="14">
      <t>レンゴウ</t>
    </rPh>
    <rPh sb="15" eb="17">
      <t>コウキ</t>
    </rPh>
    <rPh sb="17" eb="18">
      <t>トク</t>
    </rPh>
    <rPh sb="18" eb="19">
      <t>カイ</t>
    </rPh>
    <phoneticPr fontId="2"/>
  </si>
  <si>
    <t>噴火災害対策基金</t>
    <phoneticPr fontId="38"/>
  </si>
  <si>
    <t>土砂災害復興基金</t>
  </si>
  <si>
    <t>災害対策基金</t>
  </si>
  <si>
    <t>図書館基金</t>
  </si>
  <si>
    <t>災害復興特別交付金積立基金</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</si>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</sst>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AA8C-414A-93FA-896AF7B9C19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339566</c:v>
                </c:pt>
                <c:pt idx="1">
                  <c:v>257373</c:v>
                </c:pt>
                <c:pt idx="2">
                  <c:v>214509</c:v>
                </c:pt>
                <c:pt idx="3">
                  <c:v>255377</c:v>
                </c:pt>
                <c:pt idx="4">
                  <c:v>382843</c:v>
                </c:pt>
              </c:numCache>
            </c:numRef>
          </c:val>
          <c:smooth val="0"/>
          <c:extLst>
            <c:ext xmlns:c16="http://schemas.microsoft.com/office/drawing/2014/chart" uri="{C3380CC4-5D6E-409C-BE32-E72D297353CC}">
              <c16:uniqueId val="{00000001-AA8C-414A-93FA-896AF7B9C19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6.31</c:v>
                </c:pt>
                <c:pt idx="1">
                  <c:v>5.05</c:v>
                </c:pt>
                <c:pt idx="2">
                  <c:v>2.38</c:v>
                </c:pt>
                <c:pt idx="3">
                  <c:v>6.12</c:v>
                </c:pt>
                <c:pt idx="4">
                  <c:v>3.45</c:v>
                </c:pt>
              </c:numCache>
            </c:numRef>
          </c:val>
          <c:extLst>
            <c:ext xmlns:c16="http://schemas.microsoft.com/office/drawing/2014/chart" uri="{C3380CC4-5D6E-409C-BE32-E72D297353CC}">
              <c16:uniqueId val="{00000000-4964-4DCA-A265-5CC2D440B37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8.68</c:v>
                </c:pt>
                <c:pt idx="1">
                  <c:v>18.329999999999998</c:v>
                </c:pt>
                <c:pt idx="2">
                  <c:v>20.5</c:v>
                </c:pt>
                <c:pt idx="3">
                  <c:v>20.47</c:v>
                </c:pt>
                <c:pt idx="4">
                  <c:v>25.3</c:v>
                </c:pt>
              </c:numCache>
            </c:numRef>
          </c:val>
          <c:extLst>
            <c:ext xmlns:c16="http://schemas.microsoft.com/office/drawing/2014/chart" uri="{C3380CC4-5D6E-409C-BE32-E72D297353CC}">
              <c16:uniqueId val="{00000001-4964-4DCA-A265-5CC2D440B37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4.8</c:v>
                </c:pt>
                <c:pt idx="1">
                  <c:v>9.83</c:v>
                </c:pt>
                <c:pt idx="2">
                  <c:v>-0.92</c:v>
                </c:pt>
                <c:pt idx="3">
                  <c:v>4.03</c:v>
                </c:pt>
                <c:pt idx="4">
                  <c:v>2.92</c:v>
                </c:pt>
              </c:numCache>
            </c:numRef>
          </c:val>
          <c:smooth val="0"/>
          <c:extLst>
            <c:ext xmlns:c16="http://schemas.microsoft.com/office/drawing/2014/chart" uri="{C3380CC4-5D6E-409C-BE32-E72D297353CC}">
              <c16:uniqueId val="{00000002-4964-4DCA-A265-5CC2D440B37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92F-49AE-899D-69B9ABF3C1E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2F-49AE-899D-69B9ABF3C1E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92F-49AE-899D-69B9ABF3C1E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92F-49AE-899D-69B9ABF3C1E0}"/>
            </c:ext>
          </c:extLst>
        </c:ser>
        <c:ser>
          <c:idx val="4"/>
          <c:order val="4"/>
          <c:tx>
            <c:strRef>
              <c:f>データシート!$A$31</c:f>
              <c:strCache>
                <c:ptCount val="1"/>
                <c:pt idx="0">
                  <c:v>水道事業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492F-49AE-899D-69B9ABF3C1E0}"/>
            </c:ext>
          </c:extLst>
        </c:ser>
        <c:ser>
          <c:idx val="5"/>
          <c:order val="5"/>
          <c:tx>
            <c:strRef>
              <c:f>データシート!$A$32</c:f>
              <c:strCache>
                <c:ptCount val="1"/>
                <c:pt idx="0">
                  <c:v>後期高齢者医療事業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0.05</c:v>
                </c:pt>
                <c:pt idx="2">
                  <c:v>#N/A</c:v>
                </c:pt>
                <c:pt idx="3">
                  <c:v>0.05</c:v>
                </c:pt>
                <c:pt idx="4">
                  <c:v>#N/A</c:v>
                </c:pt>
                <c:pt idx="5">
                  <c:v>0.04</c:v>
                </c:pt>
                <c:pt idx="6">
                  <c:v>#N/A</c:v>
                </c:pt>
                <c:pt idx="7">
                  <c:v>0.02</c:v>
                </c:pt>
                <c:pt idx="8">
                  <c:v>#N/A</c:v>
                </c:pt>
                <c:pt idx="9">
                  <c:v>0.03</c:v>
                </c:pt>
              </c:numCache>
            </c:numRef>
          </c:val>
          <c:extLst>
            <c:ext xmlns:c16="http://schemas.microsoft.com/office/drawing/2014/chart" uri="{C3380CC4-5D6E-409C-BE32-E72D297353CC}">
              <c16:uniqueId val="{00000005-492F-49AE-899D-69B9ABF3C1E0}"/>
            </c:ext>
          </c:extLst>
        </c:ser>
        <c:ser>
          <c:idx val="6"/>
          <c:order val="6"/>
          <c:tx>
            <c:strRef>
              <c:f>データシート!$A$33</c:f>
              <c:strCache>
                <c:ptCount val="1"/>
                <c:pt idx="0">
                  <c:v>国民健康保険事業勘定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0.82</c:v>
                </c:pt>
                <c:pt idx="2">
                  <c:v>#N/A</c:v>
                </c:pt>
                <c:pt idx="3">
                  <c:v>0.67</c:v>
                </c:pt>
                <c:pt idx="4">
                  <c:v>#N/A</c:v>
                </c:pt>
                <c:pt idx="5">
                  <c:v>0.64</c:v>
                </c:pt>
                <c:pt idx="6">
                  <c:v>#N/A</c:v>
                </c:pt>
                <c:pt idx="7">
                  <c:v>0.74</c:v>
                </c:pt>
                <c:pt idx="8">
                  <c:v>#N/A</c:v>
                </c:pt>
                <c:pt idx="9">
                  <c:v>0.6</c:v>
                </c:pt>
              </c:numCache>
            </c:numRef>
          </c:val>
          <c:extLst>
            <c:ext xmlns:c16="http://schemas.microsoft.com/office/drawing/2014/chart" uri="{C3380CC4-5D6E-409C-BE32-E72D297353CC}">
              <c16:uniqueId val="{00000006-492F-49AE-899D-69B9ABF3C1E0}"/>
            </c:ext>
          </c:extLst>
        </c:ser>
        <c:ser>
          <c:idx val="7"/>
          <c:order val="7"/>
          <c:tx>
            <c:strRef>
              <c:f>データシート!$A$34</c:f>
              <c:strCache>
                <c:ptCount val="1"/>
                <c:pt idx="0">
                  <c:v>介護保険事業勘定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0.53</c:v>
                </c:pt>
                <c:pt idx="2">
                  <c:v>#N/A</c:v>
                </c:pt>
                <c:pt idx="3">
                  <c:v>0.46</c:v>
                </c:pt>
                <c:pt idx="4">
                  <c:v>#N/A</c:v>
                </c:pt>
                <c:pt idx="5">
                  <c:v>1.1100000000000001</c:v>
                </c:pt>
                <c:pt idx="6">
                  <c:v>#N/A</c:v>
                </c:pt>
                <c:pt idx="7">
                  <c:v>1.43</c:v>
                </c:pt>
                <c:pt idx="8">
                  <c:v>#N/A</c:v>
                </c:pt>
                <c:pt idx="9">
                  <c:v>0.61</c:v>
                </c:pt>
              </c:numCache>
            </c:numRef>
          </c:val>
          <c:extLst>
            <c:ext xmlns:c16="http://schemas.microsoft.com/office/drawing/2014/chart" uri="{C3380CC4-5D6E-409C-BE32-E72D297353CC}">
              <c16:uniqueId val="{00000007-492F-49AE-899D-69B9ABF3C1E0}"/>
            </c:ext>
          </c:extLst>
        </c:ser>
        <c:ser>
          <c:idx val="8"/>
          <c:order val="8"/>
          <c:tx>
            <c:strRef>
              <c:f>データシート!$A$35</c:f>
              <c:strCache>
                <c:ptCount val="1"/>
                <c:pt idx="0">
                  <c:v>公共浄化槽整備推進事業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#N/A</c:v>
                </c:pt>
                <c:pt idx="3">
                  <c:v>1.1200000000000001</c:v>
                </c:pt>
                <c:pt idx="4">
                  <c:v>#N/A</c:v>
                </c:pt>
                <c:pt idx="5">
                  <c:v>1.44</c:v>
                </c:pt>
                <c:pt idx="6">
                  <c:v>#N/A</c:v>
                </c:pt>
                <c:pt idx="7">
                  <c:v>1.41</c:v>
                </c:pt>
                <c:pt idx="8">
                  <c:v>#N/A</c:v>
                </c:pt>
                <c:pt idx="9">
                  <c:v>0.65</c:v>
                </c:pt>
              </c:numCache>
            </c:numRef>
          </c:val>
          <c:extLst>
            <c:ext xmlns:c16="http://schemas.microsoft.com/office/drawing/2014/chart" uri="{C3380CC4-5D6E-409C-BE32-E72D297353CC}">
              <c16:uniqueId val="{00000008-492F-49AE-899D-69B9ABF3C1E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6.31</c:v>
                </c:pt>
                <c:pt idx="2">
                  <c:v>#N/A</c:v>
                </c:pt>
                <c:pt idx="3">
                  <c:v>5.04</c:v>
                </c:pt>
                <c:pt idx="4">
                  <c:v>#N/A</c:v>
                </c:pt>
                <c:pt idx="5">
                  <c:v>2.37</c:v>
                </c:pt>
                <c:pt idx="6">
                  <c:v>#N/A</c:v>
                </c:pt>
                <c:pt idx="7">
                  <c:v>6.11</c:v>
                </c:pt>
                <c:pt idx="8">
                  <c:v>#N/A</c:v>
                </c:pt>
                <c:pt idx="9">
                  <c:v>3.45</c:v>
                </c:pt>
              </c:numCache>
            </c:numRef>
          </c:val>
          <c:extLst>
            <c:ext xmlns:c16="http://schemas.microsoft.com/office/drawing/2014/chart" uri="{C3380CC4-5D6E-409C-BE32-E72D297353CC}">
              <c16:uniqueId val="{00000009-492F-49AE-899D-69B9ABF3C1E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597</c:v>
                </c:pt>
                <c:pt idx="5">
                  <c:v>636</c:v>
                </c:pt>
                <c:pt idx="8">
                  <c:v>684</c:v>
                </c:pt>
                <c:pt idx="11">
                  <c:v>727</c:v>
                </c:pt>
                <c:pt idx="14">
                  <c:v>829</c:v>
                </c:pt>
              </c:numCache>
            </c:numRef>
          </c:val>
          <c:extLst>
            <c:ext xmlns:c16="http://schemas.microsoft.com/office/drawing/2014/chart" uri="{C3380CC4-5D6E-409C-BE32-E72D297353CC}">
              <c16:uniqueId val="{00000000-A5D2-487C-B176-5E54C0B14A6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2</c:v>
                </c:pt>
              </c:numCache>
            </c:numRef>
          </c:val>
          <c:extLst>
            <c:ext xmlns:c16="http://schemas.microsoft.com/office/drawing/2014/chart" uri="{C3380CC4-5D6E-409C-BE32-E72D297353CC}">
              <c16:uniqueId val="{00000001-A5D2-487C-B176-5E54C0B14A6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5D2-487C-B176-5E54C0B14A6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51</c:v>
                </c:pt>
                <c:pt idx="3">
                  <c:v>32</c:v>
                </c:pt>
                <c:pt idx="6">
                  <c:v>32</c:v>
                </c:pt>
                <c:pt idx="9">
                  <c:v>32</c:v>
                </c:pt>
                <c:pt idx="12">
                  <c:v>32</c:v>
                </c:pt>
              </c:numCache>
            </c:numRef>
          </c:val>
          <c:extLst>
            <c:ext xmlns:c16="http://schemas.microsoft.com/office/drawing/2014/chart" uri="{C3380CC4-5D6E-409C-BE32-E72D297353CC}">
              <c16:uniqueId val="{00000003-A5D2-487C-B176-5E54C0B14A6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c:v>
                </c:pt>
                <c:pt idx="3">
                  <c:v>16</c:v>
                </c:pt>
                <c:pt idx="6">
                  <c:v>17</c:v>
                </c:pt>
                <c:pt idx="9">
                  <c:v>17</c:v>
                </c:pt>
                <c:pt idx="12">
                  <c:v>13</c:v>
                </c:pt>
              </c:numCache>
            </c:numRef>
          </c:val>
          <c:extLst>
            <c:ext xmlns:c16="http://schemas.microsoft.com/office/drawing/2014/chart" uri="{C3380CC4-5D6E-409C-BE32-E72D297353CC}">
              <c16:uniqueId val="{00000004-A5D2-487C-B176-5E54C0B14A6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5D2-487C-B176-5E54C0B14A6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5D2-487C-B176-5E54C0B14A6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862</c:v>
                </c:pt>
                <c:pt idx="3">
                  <c:v>976</c:v>
                </c:pt>
                <c:pt idx="6">
                  <c:v>1044</c:v>
                </c:pt>
                <c:pt idx="9">
                  <c:v>1104</c:v>
                </c:pt>
                <c:pt idx="12">
                  <c:v>1169</c:v>
                </c:pt>
              </c:numCache>
            </c:numRef>
          </c:val>
          <c:extLst>
            <c:ext xmlns:c16="http://schemas.microsoft.com/office/drawing/2014/chart" uri="{C3380CC4-5D6E-409C-BE32-E72D297353CC}">
              <c16:uniqueId val="{00000007-A5D2-487C-B176-5E54C0B14A6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333</c:v>
                </c:pt>
                <c:pt idx="2">
                  <c:v>#N/A</c:v>
                </c:pt>
                <c:pt idx="3">
                  <c:v>#N/A</c:v>
                </c:pt>
                <c:pt idx="4">
                  <c:v>388</c:v>
                </c:pt>
                <c:pt idx="5">
                  <c:v>#N/A</c:v>
                </c:pt>
                <c:pt idx="6">
                  <c:v>#N/A</c:v>
                </c:pt>
                <c:pt idx="7">
                  <c:v>409</c:v>
                </c:pt>
                <c:pt idx="8">
                  <c:v>#N/A</c:v>
                </c:pt>
                <c:pt idx="9">
                  <c:v>#N/A</c:v>
                </c:pt>
                <c:pt idx="10">
                  <c:v>426</c:v>
                </c:pt>
                <c:pt idx="11">
                  <c:v>#N/A</c:v>
                </c:pt>
                <c:pt idx="12">
                  <c:v>#N/A</c:v>
                </c:pt>
                <c:pt idx="13">
                  <c:v>387</c:v>
                </c:pt>
                <c:pt idx="14">
                  <c:v>#N/A</c:v>
                </c:pt>
              </c:numCache>
            </c:numRef>
          </c:val>
          <c:smooth val="0"/>
          <c:extLst>
            <c:ext xmlns:c16="http://schemas.microsoft.com/office/drawing/2014/chart" uri="{C3380CC4-5D6E-409C-BE32-E72D297353CC}">
              <c16:uniqueId val="{00000008-A5D2-487C-B176-5E54C0B14A6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6673</c:v>
                </c:pt>
                <c:pt idx="5">
                  <c:v>6650</c:v>
                </c:pt>
                <c:pt idx="8">
                  <c:v>6183</c:v>
                </c:pt>
                <c:pt idx="11">
                  <c:v>5737</c:v>
                </c:pt>
                <c:pt idx="14">
                  <c:v>5472</c:v>
                </c:pt>
              </c:numCache>
            </c:numRef>
          </c:val>
          <c:extLst>
            <c:ext xmlns:c16="http://schemas.microsoft.com/office/drawing/2014/chart" uri="{C3380CC4-5D6E-409C-BE32-E72D297353CC}">
              <c16:uniqueId val="{00000000-AF94-4A1F-9372-E4F3B7F3E82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473</c:v>
                </c:pt>
                <c:pt idx="5">
                  <c:v>312</c:v>
                </c:pt>
                <c:pt idx="8">
                  <c:v>150</c:v>
                </c:pt>
                <c:pt idx="11">
                  <c:v>13</c:v>
                </c:pt>
                <c:pt idx="14">
                  <c:v>153</c:v>
                </c:pt>
              </c:numCache>
            </c:numRef>
          </c:val>
          <c:extLst>
            <c:ext xmlns:c16="http://schemas.microsoft.com/office/drawing/2014/chart" uri="{C3380CC4-5D6E-409C-BE32-E72D297353CC}">
              <c16:uniqueId val="{00000001-AF94-4A1F-9372-E4F3B7F3E82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1122</c:v>
                </c:pt>
                <c:pt idx="5">
                  <c:v>1534</c:v>
                </c:pt>
                <c:pt idx="8">
                  <c:v>1563</c:v>
                </c:pt>
                <c:pt idx="11">
                  <c:v>1506</c:v>
                </c:pt>
                <c:pt idx="14">
                  <c:v>1657</c:v>
                </c:pt>
              </c:numCache>
            </c:numRef>
          </c:val>
          <c:extLst>
            <c:ext xmlns:c16="http://schemas.microsoft.com/office/drawing/2014/chart" uri="{C3380CC4-5D6E-409C-BE32-E72D297353CC}">
              <c16:uniqueId val="{00000002-AF94-4A1F-9372-E4F3B7F3E82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F94-4A1F-9372-E4F3B7F3E82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F94-4A1F-9372-E4F3B7F3E82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F94-4A1F-9372-E4F3B7F3E82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1333</c:v>
                </c:pt>
                <c:pt idx="3">
                  <c:v>1305</c:v>
                </c:pt>
                <c:pt idx="6">
                  <c:v>1325</c:v>
                </c:pt>
                <c:pt idx="9">
                  <c:v>1297</c:v>
                </c:pt>
                <c:pt idx="12">
                  <c:v>1286</c:v>
                </c:pt>
              </c:numCache>
            </c:numRef>
          </c:val>
          <c:extLst>
            <c:ext xmlns:c16="http://schemas.microsoft.com/office/drawing/2014/chart" uri="{C3380CC4-5D6E-409C-BE32-E72D297353CC}">
              <c16:uniqueId val="{00000006-AF94-4A1F-9372-E4F3B7F3E82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194</c:v>
                </c:pt>
                <c:pt idx="3">
                  <c:v>163</c:v>
                </c:pt>
                <c:pt idx="6">
                  <c:v>131</c:v>
                </c:pt>
                <c:pt idx="9">
                  <c:v>100</c:v>
                </c:pt>
                <c:pt idx="12">
                  <c:v>69</c:v>
                </c:pt>
              </c:numCache>
            </c:numRef>
          </c:val>
          <c:extLst>
            <c:ext xmlns:c16="http://schemas.microsoft.com/office/drawing/2014/chart" uri="{C3380CC4-5D6E-409C-BE32-E72D297353CC}">
              <c16:uniqueId val="{00000007-AF94-4A1F-9372-E4F3B7F3E82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291</c:v>
                </c:pt>
                <c:pt idx="3">
                  <c:v>282</c:v>
                </c:pt>
                <c:pt idx="6">
                  <c:v>304</c:v>
                </c:pt>
                <c:pt idx="9">
                  <c:v>323</c:v>
                </c:pt>
                <c:pt idx="12">
                  <c:v>387</c:v>
                </c:pt>
              </c:numCache>
            </c:numRef>
          </c:val>
          <c:extLst>
            <c:ext xmlns:c16="http://schemas.microsoft.com/office/drawing/2014/chart" uri="{C3380CC4-5D6E-409C-BE32-E72D297353CC}">
              <c16:uniqueId val="{00000008-AF94-4A1F-9372-E4F3B7F3E82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F94-4A1F-9372-E4F3B7F3E82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10022</c:v>
                </c:pt>
                <c:pt idx="3">
                  <c:v>9831</c:v>
                </c:pt>
                <c:pt idx="6">
                  <c:v>9101</c:v>
                </c:pt>
                <c:pt idx="9">
                  <c:v>8434</c:v>
                </c:pt>
                <c:pt idx="12">
                  <c:v>8000</c:v>
                </c:pt>
              </c:numCache>
            </c:numRef>
          </c:val>
          <c:extLst>
            <c:ext xmlns:c16="http://schemas.microsoft.com/office/drawing/2014/chart" uri="{C3380CC4-5D6E-409C-BE32-E72D297353CC}">
              <c16:uniqueId val="{0000000A-AF94-4A1F-9372-E4F3B7F3E82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3573</c:v>
                </c:pt>
                <c:pt idx="2">
                  <c:v>#N/A</c:v>
                </c:pt>
                <c:pt idx="3">
                  <c:v>#N/A</c:v>
                </c:pt>
                <c:pt idx="4">
                  <c:v>3084</c:v>
                </c:pt>
                <c:pt idx="5">
                  <c:v>#N/A</c:v>
                </c:pt>
                <c:pt idx="6">
                  <c:v>#N/A</c:v>
                </c:pt>
                <c:pt idx="7">
                  <c:v>2966</c:v>
                </c:pt>
                <c:pt idx="8">
                  <c:v>#N/A</c:v>
                </c:pt>
                <c:pt idx="9">
                  <c:v>#N/A</c:v>
                </c:pt>
                <c:pt idx="10">
                  <c:v>2898</c:v>
                </c:pt>
                <c:pt idx="11">
                  <c:v>#N/A</c:v>
                </c:pt>
                <c:pt idx="12">
                  <c:v>#N/A</c:v>
                </c:pt>
                <c:pt idx="13">
                  <c:v>2461</c:v>
                </c:pt>
                <c:pt idx="14">
                  <c:v>#N/A</c:v>
                </c:pt>
              </c:numCache>
            </c:numRef>
          </c:val>
          <c:smooth val="0"/>
          <c:extLst>
            <c:ext xmlns:c16="http://schemas.microsoft.com/office/drawing/2014/chart" uri="{C3380CC4-5D6E-409C-BE32-E72D297353CC}">
              <c16:uniqueId val="{0000000B-AF94-4A1F-9372-E4F3B7F3E82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778</c:v>
                </c:pt>
                <c:pt idx="1">
                  <c:v>788</c:v>
                </c:pt>
                <c:pt idx="2">
                  <c:v>1003</c:v>
                </c:pt>
              </c:numCache>
            </c:numRef>
          </c:val>
          <c:extLst>
            <c:ext xmlns:c16="http://schemas.microsoft.com/office/drawing/2014/chart" uri="{C3380CC4-5D6E-409C-BE32-E72D297353CC}">
              <c16:uniqueId val="{00000000-2C89-4AE6-99FB-89A21A38E4D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323</c:v>
                </c:pt>
                <c:pt idx="1">
                  <c:v>323</c:v>
                </c:pt>
                <c:pt idx="2">
                  <c:v>330</c:v>
                </c:pt>
              </c:numCache>
            </c:numRef>
          </c:val>
          <c:extLst>
            <c:ext xmlns:c16="http://schemas.microsoft.com/office/drawing/2014/chart" uri="{C3380CC4-5D6E-409C-BE32-E72D297353CC}">
              <c16:uniqueId val="{00000001-2C89-4AE6-99FB-89A21A38E4D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562</c:v>
                </c:pt>
                <c:pt idx="1">
                  <c:v>481</c:v>
                </c:pt>
                <c:pt idx="2">
                  <c:v>345</c:v>
                </c:pt>
              </c:numCache>
            </c:numRef>
          </c:val>
          <c:extLst>
            <c:ext xmlns:c16="http://schemas.microsoft.com/office/drawing/2014/chart" uri="{C3380CC4-5D6E-409C-BE32-E72D297353CC}">
              <c16:uniqueId val="{00000002-2C89-4AE6-99FB-89A21A38E4D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0" i="0" baseline="0">
              <a:solidFill>
                <a:schemeClr val="dk1"/>
              </a:solidFill>
              <a:effectLst/>
              <a:latin typeface="+mn-lt"/>
              <a:ea typeface="+mn-ea"/>
              <a:cs typeface="+mn-cs"/>
            </a:rPr>
            <a:t>　復興関連事業が概ね完了したことに伴い、元利償還金の額が増加し実質公債費比率が悪化している。この状況を一過性のものにするため、今後の起債額抑制を図り、健全な財政運営に努める</a:t>
          </a:r>
          <a:r>
            <a:rPr lang="ja-JP" altLang="en-US" sz="1100" b="0" i="0" baseline="0">
              <a:solidFill>
                <a:schemeClr val="dk1"/>
              </a:solidFill>
              <a:effectLst/>
              <a:latin typeface="+mn-lt"/>
              <a:ea typeface="+mn-ea"/>
              <a:cs typeface="+mn-cs"/>
            </a:rPr>
            <a:t>。</a:t>
          </a:r>
          <a:endParaRPr lang="en-US" altLang="ja-JP" sz="1100" b="0" i="0" baseline="0">
            <a:solidFill>
              <a:schemeClr val="dk1"/>
            </a:solidFill>
            <a:effectLst/>
            <a:latin typeface="+mn-lt"/>
            <a:ea typeface="+mn-ea"/>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満期一括償還では将来での負担が大きくなり、災害時などは償還が困難になり得るため利用していない。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将来負担比率については東京都内及び全国類似団体と比較しても非常に高い状況にあるものの、復興関連の大規模事業が完了し地方債残高も減少に転じている。今後も計画的な事業実施により起債額を抑制し、</a:t>
          </a:r>
          <a:r>
            <a:rPr lang="ja-JP" altLang="ja-JP" sz="1100" b="0" i="0" baseline="0">
              <a:solidFill>
                <a:schemeClr val="dk1"/>
              </a:solidFill>
              <a:effectLst/>
              <a:latin typeface="+mn-lt"/>
              <a:ea typeface="+mn-ea"/>
              <a:cs typeface="+mn-cs"/>
            </a:rPr>
            <a:t>健全な財政運営に努める</a:t>
          </a:r>
          <a:r>
            <a:rPr lang="ja-JP" altLang="ja-JP" sz="1100">
              <a:solidFill>
                <a:schemeClr val="dk1"/>
              </a:solidFill>
              <a:effectLst/>
              <a:latin typeface="+mn-lt"/>
              <a:ea typeface="+mn-ea"/>
              <a:cs typeface="+mn-cs"/>
            </a:rPr>
            <a:t>。</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年度末の基金残高は約</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億</a:t>
          </a:r>
          <a:r>
            <a:rPr kumimoji="1" lang="en-US" altLang="ja-JP" sz="1100" b="0" i="0" baseline="0">
              <a:solidFill>
                <a:schemeClr val="dk1"/>
              </a:solidFill>
              <a:effectLst/>
              <a:latin typeface="+mn-lt"/>
              <a:ea typeface="+mn-ea"/>
              <a:cs typeface="+mn-cs"/>
            </a:rPr>
            <a:t>7</a:t>
          </a:r>
          <a:r>
            <a:rPr kumimoji="1" lang="ja-JP" altLang="ja-JP" sz="1100" b="0" i="0" baseline="0">
              <a:solidFill>
                <a:schemeClr val="dk1"/>
              </a:solidFill>
              <a:effectLst/>
              <a:latin typeface="+mn-lt"/>
              <a:ea typeface="+mn-ea"/>
              <a:cs typeface="+mn-cs"/>
            </a:rPr>
            <a:t>千万円となっており、前年度から基金全体では、約</a:t>
          </a:r>
          <a:r>
            <a:rPr kumimoji="1" lang="en-US" altLang="ja-JP" sz="1100" b="0" i="0" baseline="0">
              <a:solidFill>
                <a:schemeClr val="dk1"/>
              </a:solidFill>
              <a:effectLst/>
              <a:latin typeface="+mn-lt"/>
              <a:ea typeface="+mn-ea"/>
              <a:cs typeface="+mn-cs"/>
            </a:rPr>
            <a:t>8</a:t>
          </a:r>
          <a:r>
            <a:rPr kumimoji="1" lang="ja-JP" altLang="ja-JP" sz="1100" b="0" i="0" baseline="0">
              <a:solidFill>
                <a:schemeClr val="dk1"/>
              </a:solidFill>
              <a:effectLst/>
              <a:latin typeface="+mn-lt"/>
              <a:ea typeface="+mn-ea"/>
              <a:cs typeface="+mn-cs"/>
            </a:rPr>
            <a:t>千万円の</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であった。これは、財政調整基金で新規積立により</a:t>
          </a:r>
          <a:r>
            <a:rPr kumimoji="1" lang="en-US" altLang="ja-JP" sz="1100" b="0" i="0" baseline="0">
              <a:solidFill>
                <a:schemeClr val="dk1"/>
              </a:solidFill>
              <a:effectLst/>
              <a:latin typeface="+mn-lt"/>
              <a:ea typeface="+mn-ea"/>
              <a:cs typeface="+mn-cs"/>
            </a:rPr>
            <a:t>2</a:t>
          </a:r>
          <a:r>
            <a:rPr kumimoji="1" lang="ja-JP" altLang="en-US" sz="1100" b="0" i="0" baseline="0">
              <a:solidFill>
                <a:schemeClr val="dk1"/>
              </a:solidFill>
              <a:effectLst/>
              <a:latin typeface="+mn-lt"/>
              <a:ea typeface="+mn-ea"/>
              <a:cs typeface="+mn-cs"/>
            </a:rPr>
            <a:t>億</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5</a:t>
          </a:r>
          <a:r>
            <a:rPr kumimoji="1" lang="ja-JP" altLang="en-US" sz="1100" b="0" i="0" baseline="0">
              <a:solidFill>
                <a:schemeClr val="dk1"/>
              </a:solidFill>
              <a:effectLst/>
              <a:latin typeface="+mn-lt"/>
              <a:ea typeface="+mn-ea"/>
              <a:cs typeface="+mn-cs"/>
            </a:rPr>
            <a:t>百</a:t>
          </a:r>
          <a:r>
            <a:rPr kumimoji="1" lang="ja-JP" altLang="ja-JP" sz="1100" b="0" i="0" baseline="0">
              <a:solidFill>
                <a:schemeClr val="dk1"/>
              </a:solidFill>
              <a:effectLst/>
              <a:latin typeface="+mn-lt"/>
              <a:ea typeface="+mn-ea"/>
              <a:cs typeface="+mn-cs"/>
            </a:rPr>
            <a:t>万円増加した一方で、平成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年土砂災害と令和元年台風の復興事業のための災害復興特別交付金積立基金を</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百万円、災害対策基金、噴火災害基金を</a:t>
          </a:r>
          <a:r>
            <a:rPr kumimoji="1" lang="en-US" altLang="ja-JP" sz="1100" b="0" i="0" baseline="0">
              <a:solidFill>
                <a:schemeClr val="dk1"/>
              </a:solidFill>
              <a:effectLst/>
              <a:latin typeface="+mn-lt"/>
              <a:ea typeface="+mn-ea"/>
              <a:cs typeface="+mn-cs"/>
            </a:rPr>
            <a:t>7</a:t>
          </a:r>
          <a:r>
            <a:rPr kumimoji="1" lang="ja-JP" altLang="ja-JP" sz="1100" b="0" i="0" baseline="0">
              <a:solidFill>
                <a:schemeClr val="dk1"/>
              </a:solidFill>
              <a:effectLst/>
              <a:latin typeface="+mn-lt"/>
              <a:ea typeface="+mn-ea"/>
              <a:cs typeface="+mn-cs"/>
            </a:rPr>
            <a:t>千万円、土砂災害の義援金を原資とする復興事業のための土砂災害復興基金を</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百万円取り崩したことなどが減少した要因である。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あと数年が予算規模のピークと見られるため、それ以降は財政調整基金、減債基金の積極的な積立てを行い、過去に発生した土砂災害の経験を生かし、今後の不足の事態に備え、概ね震災前の水準（財政調整基金、減債基金合わせて</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千万円）を確保する必要がある。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災害対策基金、噴火災害対策基金：防災対策・災害対応　</a:t>
          </a:r>
          <a:endParaRPr lang="ja-JP" altLang="ja-JP" sz="1400">
            <a:effectLst/>
          </a:endParaRPr>
        </a:p>
        <a:p>
          <a:r>
            <a:rPr kumimoji="1" lang="ja-JP" altLang="ja-JP" sz="1100">
              <a:solidFill>
                <a:schemeClr val="dk1"/>
              </a:solidFill>
              <a:effectLst/>
              <a:latin typeface="+mn-lt"/>
              <a:ea typeface="+mn-ea"/>
              <a:cs typeface="+mn-cs"/>
            </a:rPr>
            <a:t>公共施設整備基金：公共施設等の整備　</a:t>
          </a:r>
          <a:endParaRPr lang="ja-JP" altLang="ja-JP" sz="1400">
            <a:effectLst/>
          </a:endParaRPr>
        </a:p>
        <a:p>
          <a:r>
            <a:rPr kumimoji="1" lang="ja-JP" altLang="ja-JP" sz="1100">
              <a:solidFill>
                <a:schemeClr val="dk1"/>
              </a:solidFill>
              <a:effectLst/>
              <a:latin typeface="+mn-lt"/>
              <a:ea typeface="+mn-ea"/>
              <a:cs typeface="+mn-cs"/>
            </a:rPr>
            <a:t>少子高齢化福祉対策基金：子育て・少子化対策・高齢化対策　</a:t>
          </a:r>
          <a:endParaRPr lang="ja-JP" altLang="ja-JP" sz="1400">
            <a:effectLst/>
          </a:endParaRPr>
        </a:p>
        <a:p>
          <a:r>
            <a:rPr kumimoji="1" lang="ja-JP" altLang="ja-JP" sz="1100">
              <a:solidFill>
                <a:schemeClr val="dk1"/>
              </a:solidFill>
              <a:effectLst/>
              <a:latin typeface="+mn-lt"/>
              <a:ea typeface="+mn-ea"/>
              <a:cs typeface="+mn-cs"/>
            </a:rPr>
            <a:t>教育基金、つつじ小学校基金：教育振興　</a:t>
          </a:r>
          <a:endParaRPr lang="ja-JP" altLang="ja-JP" sz="1400">
            <a:effectLst/>
          </a:endParaRPr>
        </a:p>
        <a:p>
          <a:r>
            <a:rPr kumimoji="1" lang="ja-JP" altLang="ja-JP" sz="1100">
              <a:solidFill>
                <a:schemeClr val="dk1"/>
              </a:solidFill>
              <a:effectLst/>
              <a:latin typeface="+mn-lt"/>
              <a:ea typeface="+mn-ea"/>
              <a:cs typeface="+mn-cs"/>
            </a:rPr>
            <a:t>図書館基金：文化振興　</a:t>
          </a:r>
          <a:endParaRPr lang="ja-JP" altLang="ja-JP" sz="1400">
            <a:effectLst/>
          </a:endParaRPr>
        </a:p>
        <a:p>
          <a:r>
            <a:rPr kumimoji="1" lang="ja-JP" altLang="ja-JP" sz="1100">
              <a:solidFill>
                <a:schemeClr val="dk1"/>
              </a:solidFill>
              <a:effectLst/>
              <a:latin typeface="+mn-lt"/>
              <a:ea typeface="+mn-ea"/>
              <a:cs typeface="+mn-cs"/>
            </a:rPr>
            <a:t>災害復興特別交付金積立基金、土砂災害復興基金：災害対応</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災害復興特別交付金積立基金・土砂災害復興基金で合計</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百万円の取り崩しを行い、基金利子積立をした。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災害対策基金、噴火災害対策基金で合計</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千万円の取り崩しを行い、基金利子積立をした。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土砂災害による復興事業は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で終了し、今後は令和元年台風分のみ災害復興特別交付金積立基金の取り崩しを行なう。また、財源が指定寄附金である土砂災害復興基金と一般財源の災害対策基金は今後も継続して取り崩しを行い、事業に充当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百万円となっており、前年度から</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千万円の増加となっている。これは事業量の減によるものである。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年土砂災害の影響による予算規模のピークをあと数年で超えるため積極的な基金の積立を行なっていく。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千万円となっており、昨年度からの</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百万円の</a:t>
          </a:r>
          <a:r>
            <a:rPr kumimoji="1" lang="ja-JP" altLang="ja-JP" sz="1100">
              <a:solidFill>
                <a:schemeClr val="dk1"/>
              </a:solidFill>
              <a:effectLst/>
              <a:latin typeface="+mn-lt"/>
              <a:ea typeface="+mn-ea"/>
              <a:cs typeface="+mn-cs"/>
            </a:rPr>
            <a:t>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年土砂災害の影響による予算規模のピークをあと数年で超えるため積極的な基金の積立を行なっていく。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6,813
6,665
90.76
9,891,013
9,754,237
136,776
3,962,435
8,000,381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77.3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歳入確保に努めるため、滞納整理実施計画に基づき徴収強化を実施しているところではあるが、長引く観光・産業の低迷等による賦課額減少などの影響により、思うような成果が得られていないのが現状である。このため、財政基盤回復の兆しが見られず、類似団体の平均を下回っている。今後も観光産業の振興等はもとより、島内の景気基盤の底上げに努めるとともに、基本計画に基づき財源の確保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41628</xdr:rowOff>
    </xdr:from>
    <xdr:to>
      <xdr:col>23</xdr:col>
      <xdr:colOff>133350</xdr:colOff>
      <xdr:row>43</xdr:row>
      <xdr:rowOff>55033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13978"/>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28222</xdr:rowOff>
    </xdr:from>
    <xdr:to>
      <xdr:col>19</xdr:col>
      <xdr:colOff>133350</xdr:colOff>
      <xdr:row>43</xdr:row>
      <xdr:rowOff>41628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005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28222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871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159455</xdr:rowOff>
    </xdr:from>
    <xdr:to>
      <xdr:col>11</xdr:col>
      <xdr:colOff>31750</xdr:colOff>
      <xdr:row>43</xdr:row>
      <xdr:rowOff>14817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603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162278</xdr:rowOff>
    </xdr:from>
    <xdr:to>
      <xdr:col>19</xdr:col>
      <xdr:colOff>184150</xdr:colOff>
      <xdr:row>43</xdr:row>
      <xdr:rowOff>92428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77205</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49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148872</xdr:rowOff>
    </xdr:from>
    <xdr:to>
      <xdr:col>15</xdr:col>
      <xdr:colOff>133350</xdr:colOff>
      <xdr:row>43</xdr:row>
      <xdr:rowOff>79022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63799</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108655</xdr:rowOff>
    </xdr:from>
    <xdr:to>
      <xdr:col>7</xdr:col>
      <xdr:colOff>31750</xdr:colOff>
      <xdr:row>43</xdr:row>
      <xdr:rowOff>38805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23582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長引く物価高騰等の影響により物件費が増額となった事により数値が悪化した。当町の一般会計では、物件費が占める割合が大きく、経常収支比率を改善していく上では物件費の支出内容見直しが必須である。離島という立地ゆえに、各種公共施設等を一通り島内に設置しなくてはならず、古く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集落から町がなり立っていたという特性から、各地に多数の施設が点在している。昨今の人口減少により施設数の見直しも含め検討していく必要がある。また、人口減少に伴い各種事業者の数も減少しており、競争原理が働きにくくなっていることも物件費増加の一因と考えら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89916</xdr:rowOff>
    </xdr:from>
    <xdr:to>
      <xdr:col>23</xdr:col>
      <xdr:colOff>133350</xdr:colOff>
      <xdr:row>66</xdr:row>
      <xdr:rowOff>43942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1234166"/>
          <a:ext cx="8382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104394</xdr:rowOff>
    </xdr:from>
    <xdr:to>
      <xdr:col>19</xdr:col>
      <xdr:colOff>133350</xdr:colOff>
      <xdr:row>66</xdr:row>
      <xdr:rowOff>43942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124864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18305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4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109474</xdr:rowOff>
    </xdr:from>
    <xdr:to>
      <xdr:col>15</xdr:col>
      <xdr:colOff>82550</xdr:colOff>
      <xdr:row>65</xdr:row>
      <xdr:rowOff>104394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910824"/>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109474</xdr:rowOff>
    </xdr:from>
    <xdr:to>
      <xdr:col>11</xdr:col>
      <xdr:colOff>31750</xdr:colOff>
      <xdr:row>64</xdr:row>
      <xdr:rowOff>34544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91082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108729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39116</xdr:rowOff>
    </xdr:from>
    <xdr:to>
      <xdr:col>23</xdr:col>
      <xdr:colOff>184150</xdr:colOff>
      <xdr:row>65</xdr:row>
      <xdr:rowOff>140716</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11193</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155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164592</xdr:rowOff>
    </xdr:from>
    <xdr:to>
      <xdr:col>19</xdr:col>
      <xdr:colOff>184150</xdr:colOff>
      <xdr:row>66</xdr:row>
      <xdr:rowOff>94742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30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79519</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395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53594</xdr:rowOff>
    </xdr:from>
    <xdr:to>
      <xdr:col>15</xdr:col>
      <xdr:colOff>133350</xdr:colOff>
      <xdr:row>65</xdr:row>
      <xdr:rowOff>155194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139971</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28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58674</xdr:rowOff>
    </xdr:from>
    <xdr:to>
      <xdr:col>11</xdr:col>
      <xdr:colOff>82550</xdr:colOff>
      <xdr:row>63</xdr:row>
      <xdr:rowOff>160274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145051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4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155194</xdr:rowOff>
    </xdr:from>
    <xdr:to>
      <xdr:col>7</xdr:col>
      <xdr:colOff>31750</xdr:colOff>
      <xdr:row>64</xdr:row>
      <xdr:rowOff>85344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95521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[578,206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mn-lt"/>
              <a:ea typeface="+mn-ea"/>
              <a:cs typeface="+mn-cs"/>
            </a:rPr>
            <a:t>　</a:t>
          </a:r>
          <a:r>
            <a:rPr kumimoji="0" lang="ja-JP" altLang="ja-JP" sz="1100" b="0" i="0" u="none" strike="noStrike" kern="0" cap="none" spc="0" normalizeH="0" baseline="0" noProof="0">
              <a:ln>
                <a:noFill/>
              </a:ln>
              <a:solidFill>
                <a:prstClr val="black"/>
              </a:solidFill>
              <a:effectLst/>
              <a:uLnTx/>
              <a:uFillTx/>
              <a:latin typeface="+mn-lt"/>
              <a:ea typeface="+mn-ea"/>
              <a:cs typeface="+mn-cs"/>
            </a:rPr>
            <a:t>当町は離島であるため、人口に関係なくあらゆる施設を独自で運用していかなくてはならない。このため数値は類似団体平均を大きく上回っている。上記の経常支出比率欄にも記載したとおり、人口減少に伴う施設数の見直し</a:t>
          </a:r>
          <a:r>
            <a:rPr kumimoji="0" lang="ja-JP" altLang="en-US" sz="1100" b="0" i="0" u="none" strike="noStrike" kern="0" cap="none" spc="0" normalizeH="0" baseline="0" noProof="0">
              <a:ln>
                <a:noFill/>
              </a:ln>
              <a:solidFill>
                <a:prstClr val="black"/>
              </a:solidFill>
              <a:effectLst/>
              <a:uLnTx/>
              <a:uFillTx/>
              <a:latin typeface="+mn-lt"/>
              <a:ea typeface="+mn-ea"/>
              <a:cs typeface="+mn-cs"/>
            </a:rPr>
            <a:t>が進んでいないのも原因のひとつである</a:t>
          </a:r>
          <a:r>
            <a:rPr kumimoji="0"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85017</xdr:rowOff>
    </xdr:from>
    <xdr:to>
      <xdr:col>23</xdr:col>
      <xdr:colOff>133350</xdr:colOff>
      <xdr:row>82</xdr:row>
      <xdr:rowOff>101242</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143917"/>
          <a:ext cx="838200" cy="1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133421</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8494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82793</xdr:rowOff>
    </xdr:from>
    <xdr:to>
      <xdr:col>19</xdr:col>
      <xdr:colOff>133350</xdr:colOff>
      <xdr:row>82</xdr:row>
      <xdr:rowOff>85017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141693"/>
          <a:ext cx="889000" cy="2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28272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44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66480</xdr:rowOff>
    </xdr:from>
    <xdr:to>
      <xdr:col>15</xdr:col>
      <xdr:colOff>82550</xdr:colOff>
      <xdr:row>82</xdr:row>
      <xdr:rowOff>82793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125380"/>
          <a:ext cx="889000" cy="1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24029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40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66480</xdr:rowOff>
    </xdr:from>
    <xdr:to>
      <xdr:col>11</xdr:col>
      <xdr:colOff>31750</xdr:colOff>
      <xdr:row>82</xdr:row>
      <xdr:rowOff>74228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125380"/>
          <a:ext cx="889000" cy="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15781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3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10704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372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50442</xdr:rowOff>
    </xdr:from>
    <xdr:to>
      <xdr:col>23</xdr:col>
      <xdr:colOff>184150</xdr:colOff>
      <xdr:row>82</xdr:row>
      <xdr:rowOff>152042</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10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22519</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408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34217</xdr:rowOff>
    </xdr:from>
    <xdr:to>
      <xdr:col>19</xdr:col>
      <xdr:colOff>184150</xdr:colOff>
      <xdr:row>82</xdr:row>
      <xdr:rowOff>135817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09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120594</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179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31993</xdr:rowOff>
    </xdr:from>
    <xdr:to>
      <xdr:col>15</xdr:col>
      <xdr:colOff>133350</xdr:colOff>
      <xdr:row>82</xdr:row>
      <xdr:rowOff>133593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09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118370</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177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15680</xdr:rowOff>
    </xdr:from>
    <xdr:to>
      <xdr:col>11</xdr:col>
      <xdr:colOff>82550</xdr:colOff>
      <xdr:row>82</xdr:row>
      <xdr:rowOff>117280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40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102057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41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23428</xdr:rowOff>
    </xdr:from>
    <xdr:to>
      <xdr:col>7</xdr:col>
      <xdr:colOff>31750</xdr:colOff>
      <xdr:row>82</xdr:row>
      <xdr:rowOff>125028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40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109805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1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当町の給与体系は国基準を適用しているが、昇格などの基準設定は国と比べ低い数値となっている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97971</xdr:rowOff>
    </xdr:from>
    <xdr:to>
      <xdr:col>81</xdr:col>
      <xdr:colOff>44450</xdr:colOff>
      <xdr:row>82</xdr:row>
      <xdr:rowOff>166914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156871"/>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67932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641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40518</xdr:rowOff>
    </xdr:from>
    <xdr:to>
      <xdr:col>77</xdr:col>
      <xdr:colOff>44450</xdr:colOff>
      <xdr:row>82</xdr:row>
      <xdr:rowOff>97971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099418"/>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40518</xdr:rowOff>
    </xdr:from>
    <xdr:to>
      <xdr:col>72</xdr:col>
      <xdr:colOff>203200</xdr:colOff>
      <xdr:row>82</xdr:row>
      <xdr:rowOff>63500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099418"/>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17538</xdr:rowOff>
    </xdr:from>
    <xdr:to>
      <xdr:col>68</xdr:col>
      <xdr:colOff>152400</xdr:colOff>
      <xdr:row>82</xdr:row>
      <xdr:rowOff>63500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07643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10782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147761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116114</xdr:rowOff>
    </xdr:from>
    <xdr:to>
      <xdr:col>81</xdr:col>
      <xdr:colOff>95250</xdr:colOff>
      <xdr:row>83</xdr:row>
      <xdr:rowOff>46264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132641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0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47171</xdr:rowOff>
    </xdr:from>
    <xdr:to>
      <xdr:col>77</xdr:col>
      <xdr:colOff>95250</xdr:colOff>
      <xdr:row>82</xdr:row>
      <xdr:rowOff>148771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158948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3874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161168</xdr:rowOff>
    </xdr:from>
    <xdr:to>
      <xdr:col>73</xdr:col>
      <xdr:colOff>44450</xdr:colOff>
      <xdr:row>82</xdr:row>
      <xdr:rowOff>91318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04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101495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3817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12700</xdr:rowOff>
    </xdr:from>
    <xdr:to>
      <xdr:col>68</xdr:col>
      <xdr:colOff>203200</xdr:colOff>
      <xdr:row>82</xdr:row>
      <xdr:rowOff>114300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138188</xdr:rowOff>
    </xdr:from>
    <xdr:to>
      <xdr:col>64</xdr:col>
      <xdr:colOff>152400</xdr:colOff>
      <xdr:row>82</xdr:row>
      <xdr:rowOff>68338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02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78515</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79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人口の少ない当町のような自治体においては、各業務の絶対的処理量は少ないものの、実施しなければならない業務の種別は大規模な他自治体と変わらず、多岐にわたっている。人口当たり定員数の適正化を図りたいところではあるが、ほとんどの業務は担当者</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名のみで実施しており、掛け持ちをせざるを得ない業務も多数あるため、職員一人当たりの負担が非常に大きく、積極的な人員削減に踏み切れないのが実情である。また、消防救急業務や島内</a:t>
          </a:r>
          <a:r>
            <a:rPr lang="en-US" altLang="ja-JP" sz="1100">
              <a:solidFill>
                <a:schemeClr val="dk1"/>
              </a:solidFill>
              <a:effectLst/>
              <a:latin typeface="+mn-lt"/>
              <a:ea typeface="+mn-ea"/>
              <a:cs typeface="+mn-cs"/>
            </a:rPr>
            <a:t>8</a:t>
          </a:r>
          <a:r>
            <a:rPr lang="ja-JP" altLang="ja-JP" sz="1100">
              <a:solidFill>
                <a:schemeClr val="dk1"/>
              </a:solidFill>
              <a:effectLst/>
              <a:latin typeface="+mn-lt"/>
              <a:ea typeface="+mn-ea"/>
              <a:cs typeface="+mn-cs"/>
            </a:rPr>
            <a:t>集落に点在する各施設の運営にあたっても人員を必要としている。このため数値は類似団体平均と比較すると</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倍程度となっている。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38439</xdr:rowOff>
    </xdr:from>
    <xdr:to>
      <xdr:col>81</xdr:col>
      <xdr:colOff>44450</xdr:colOff>
      <xdr:row>65</xdr:row>
      <xdr:rowOff>45678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1182689"/>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91415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549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45678</xdr:rowOff>
    </xdr:from>
    <xdr:to>
      <xdr:col>77</xdr:col>
      <xdr:colOff>44450</xdr:colOff>
      <xdr:row>65</xdr:row>
      <xdr:rowOff>97959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1189928"/>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160121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447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97959</xdr:rowOff>
    </xdr:from>
    <xdr:to>
      <xdr:col>72</xdr:col>
      <xdr:colOff>203200</xdr:colOff>
      <xdr:row>65</xdr:row>
      <xdr:rowOff>150241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1242209"/>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133579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42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115655</xdr:rowOff>
    </xdr:from>
    <xdr:to>
      <xdr:col>68</xdr:col>
      <xdr:colOff>152400</xdr:colOff>
      <xdr:row>65</xdr:row>
      <xdr:rowOff>150241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1259905"/>
          <a:ext cx="889000" cy="3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130361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41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126340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159089</xdr:rowOff>
    </xdr:from>
    <xdr:to>
      <xdr:col>81</xdr:col>
      <xdr:colOff>95250</xdr:colOff>
      <xdr:row>65</xdr:row>
      <xdr:rowOff>89239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113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131166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1103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166328</xdr:rowOff>
    </xdr:from>
    <xdr:to>
      <xdr:col>77</xdr:col>
      <xdr:colOff>95250</xdr:colOff>
      <xdr:row>65</xdr:row>
      <xdr:rowOff>96478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113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81255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1225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47159</xdr:rowOff>
    </xdr:from>
    <xdr:to>
      <xdr:col>73</xdr:col>
      <xdr:colOff>44450</xdr:colOff>
      <xdr:row>65</xdr:row>
      <xdr:rowOff>148759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119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133536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1277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99441</xdr:rowOff>
    </xdr:from>
    <xdr:to>
      <xdr:col>68</xdr:col>
      <xdr:colOff>203200</xdr:colOff>
      <xdr:row>66</xdr:row>
      <xdr:rowOff>29591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12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14368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133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64855</xdr:rowOff>
    </xdr:from>
    <xdr:to>
      <xdr:col>64</xdr:col>
      <xdr:colOff>152400</xdr:colOff>
      <xdr:row>65</xdr:row>
      <xdr:rowOff>166455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12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151232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129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大型施設建設事業である循環型社会形成推進事業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や観光プール建設、復興関連事業（図書館・保育園）実施により起債借入額が増大しているため、今後も一時的に悪化するものと思われる。このため、地方債発行の低金利債への借り換えなども視野に入れ改善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133858</xdr:rowOff>
    </xdr:from>
    <xdr:to>
      <xdr:col>81</xdr:col>
      <xdr:colOff>44450</xdr:colOff>
      <xdr:row>43</xdr:row>
      <xdr:rowOff>133858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5062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169943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85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56642</xdr:rowOff>
    </xdr:from>
    <xdr:to>
      <xdr:col>77</xdr:col>
      <xdr:colOff>44450</xdr:colOff>
      <xdr:row>43</xdr:row>
      <xdr:rowOff>133858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7428992"/>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84091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77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27686</xdr:rowOff>
    </xdr:from>
    <xdr:to>
      <xdr:col>72</xdr:col>
      <xdr:colOff>203200</xdr:colOff>
      <xdr:row>43</xdr:row>
      <xdr:rowOff>56642</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740003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74439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27686</xdr:rowOff>
    </xdr:from>
    <xdr:to>
      <xdr:col>68</xdr:col>
      <xdr:colOff>152400</xdr:colOff>
      <xdr:row>43</xdr:row>
      <xdr:rowOff>27686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74000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93743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83058</xdr:rowOff>
    </xdr:from>
    <xdr:to>
      <xdr:col>81</xdr:col>
      <xdr:colOff>95250</xdr:colOff>
      <xdr:row>44</xdr:row>
      <xdr:rowOff>13208</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55135</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42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83058</xdr:rowOff>
    </xdr:from>
    <xdr:to>
      <xdr:col>77</xdr:col>
      <xdr:colOff>95250</xdr:colOff>
      <xdr:row>44</xdr:row>
      <xdr:rowOff>13208</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169435</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541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5842</xdr:rowOff>
    </xdr:from>
    <xdr:to>
      <xdr:col>73</xdr:col>
      <xdr:colOff>44450</xdr:colOff>
      <xdr:row>43</xdr:row>
      <xdr:rowOff>107442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92219</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46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148336</xdr:rowOff>
    </xdr:from>
    <xdr:to>
      <xdr:col>68</xdr:col>
      <xdr:colOff>203200</xdr:colOff>
      <xdr:row>43</xdr:row>
      <xdr:rowOff>78486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63263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148336</xdr:rowOff>
    </xdr:from>
    <xdr:to>
      <xdr:col>64</xdr:col>
      <xdr:colOff>152400</xdr:colOff>
      <xdr:row>43</xdr:row>
      <xdr:rowOff>78486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63263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充当可能財源や標準財政規模の増額により将来負担比率は減となった。今後は循環型社会形成推進事業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や観光プール建設等大型起債の影響で、一時的な悪化が予想される。また、類似団体内平均値より大幅に上回っている状況にあることから、今後も気を緩めることなく適正な投資的経費の水準を維持しつつ、地方債発行額を抑制、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20</xdr:row>
      <xdr:rowOff>61030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119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33107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46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61030</xdr:rowOff>
    </xdr:from>
    <xdr:to>
      <xdr:col>81</xdr:col>
      <xdr:colOff>133350</xdr:colOff>
      <xdr:row>20</xdr:row>
      <xdr:rowOff>61030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49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149366</xdr:rowOff>
    </xdr:from>
    <xdr:to>
      <xdr:col>81</xdr:col>
      <xdr:colOff>44450</xdr:colOff>
      <xdr:row>21</xdr:row>
      <xdr:rowOff>12912</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6179800" y="3406916"/>
          <a:ext cx="838200" cy="206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12912</xdr:rowOff>
    </xdr:from>
    <xdr:to>
      <xdr:col>77</xdr:col>
      <xdr:colOff>44450</xdr:colOff>
      <xdr:row>21</xdr:row>
      <xdr:rowOff>46425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5290800" y="3613362"/>
          <a:ext cx="889000" cy="3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46425</xdr:rowOff>
    </xdr:from>
    <xdr:to>
      <xdr:col>72</xdr:col>
      <xdr:colOff>203200</xdr:colOff>
      <xdr:row>21</xdr:row>
      <xdr:rowOff>50447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4401800" y="3646875"/>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50447</xdr:rowOff>
    </xdr:from>
    <xdr:to>
      <xdr:col>68</xdr:col>
      <xdr:colOff>152400</xdr:colOff>
      <xdr:row>23</xdr:row>
      <xdr:rowOff>58773</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3512800" y="3650897"/>
          <a:ext cx="889000" cy="35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136596</xdr:rowOff>
    </xdr:from>
    <xdr:to>
      <xdr:col>64</xdr:col>
      <xdr:colOff>152400</xdr:colOff>
      <xdr:row>14</xdr:row>
      <xdr:rowOff>66746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76923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134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98566</xdr:rowOff>
    </xdr:from>
    <xdr:to>
      <xdr:col>81</xdr:col>
      <xdr:colOff>95250</xdr:colOff>
      <xdr:row>20</xdr:row>
      <xdr:rowOff>28716</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967200" y="335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165893</xdr:rowOff>
    </xdr:from>
    <xdr:ext cx="762000" cy="259045"/>
    <xdr:sp macro="" textlink="">
      <xdr:nvSpPr>
        <xdr:cNvPr id="458" name="将来負担の状況該当値テキスト">
          <a:extLst>
            <a:ext uri="{FF2B5EF4-FFF2-40B4-BE49-F238E27FC236}">
              <a16:creationId xmlns:a16="http://schemas.microsoft.com/office/drawing/2014/main" id="{00000000-0008-0000-0300-0000CA010000}"/>
            </a:ext>
          </a:extLst>
        </xdr:cNvPr>
        <xdr:cNvSpPr txBox="1"/>
      </xdr:nvSpPr>
      <xdr:spPr>
        <a:xfrm>
          <a:off x="17106900" y="325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133562</xdr:rowOff>
    </xdr:from>
    <xdr:to>
      <xdr:col>77</xdr:col>
      <xdr:colOff>95250</xdr:colOff>
      <xdr:row>21</xdr:row>
      <xdr:rowOff>63712</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129000" y="356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48489</xdr:rowOff>
    </xdr:from>
    <xdr:ext cx="7366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798800" y="36489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167075</xdr:rowOff>
    </xdr:from>
    <xdr:to>
      <xdr:col>73</xdr:col>
      <xdr:colOff>44450</xdr:colOff>
      <xdr:row>21</xdr:row>
      <xdr:rowOff>97225</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5240000" y="359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82002</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909800" y="368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171097</xdr:rowOff>
    </xdr:from>
    <xdr:to>
      <xdr:col>68</xdr:col>
      <xdr:colOff>203200</xdr:colOff>
      <xdr:row>21</xdr:row>
      <xdr:rowOff>101247</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4351000" y="360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86024</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020800" y="3686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23</xdr:row>
      <xdr:rowOff>7973</xdr:rowOff>
    </xdr:from>
    <xdr:to>
      <xdr:col>64</xdr:col>
      <xdr:colOff>152400</xdr:colOff>
      <xdr:row>23</xdr:row>
      <xdr:rowOff>109573</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3462000" y="395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94350</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131800" y="4037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6,813
6,665
90.76
9,891,013
9,754,237
136,776
3,962,435
8,000,381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77.3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は離島であり集落も島内に点在しているため、出張所や観光施設等の人員及び消防救急業務に従事する人員が必要となっており、類似団体と比較して職員数が多い傾向にある。ラスパイレス指数が示すとおり給与水準が低いものの、職員数が多いために経常収支比率に占める人件費の割合が高いもの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147574</xdr:rowOff>
    </xdr:from>
    <xdr:to>
      <xdr:col>24</xdr:col>
      <xdr:colOff>25400</xdr:colOff>
      <xdr:row>38</xdr:row>
      <xdr:rowOff>17272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9122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63009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5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147574</xdr:rowOff>
    </xdr:from>
    <xdr:to>
      <xdr:col>19</xdr:col>
      <xdr:colOff>187325</xdr:colOff>
      <xdr:row>38</xdr:row>
      <xdr:rowOff>26416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9122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117111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17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xdr:rowOff>
    </xdr:from>
    <xdr:to>
      <xdr:col>15</xdr:col>
      <xdr:colOff>98425</xdr:colOff>
      <xdr:row>38</xdr:row>
      <xdr:rowOff>26416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186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117111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xdr:rowOff>
    </xdr:from>
    <xdr:to>
      <xdr:col>11</xdr:col>
      <xdr:colOff>9525</xdr:colOff>
      <xdr:row>38</xdr:row>
      <xdr:rowOff>49276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186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41673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109999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96774</xdr:rowOff>
    </xdr:from>
    <xdr:to>
      <xdr:col>20</xdr:col>
      <xdr:colOff>38100</xdr:colOff>
      <xdr:row>38</xdr:row>
      <xdr:rowOff>26924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11701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26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147066</xdr:rowOff>
    </xdr:from>
    <xdr:to>
      <xdr:col>15</xdr:col>
      <xdr:colOff>149225</xdr:colOff>
      <xdr:row>38</xdr:row>
      <xdr:rowOff>77215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61993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124206</xdr:rowOff>
    </xdr:from>
    <xdr:to>
      <xdr:col>11</xdr:col>
      <xdr:colOff>60325</xdr:colOff>
      <xdr:row>38</xdr:row>
      <xdr:rowOff>54356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39133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169926</xdr:rowOff>
    </xdr:from>
    <xdr:to>
      <xdr:col>6</xdr:col>
      <xdr:colOff>171450</xdr:colOff>
      <xdr:row>38</xdr:row>
      <xdr:rowOff>100076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84853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類似団体と比較し数値が上回っているが、当町は離島という立地ゆえに、各種公共施設等を一通り島内に設置しなくてはならず、また、古くは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集落から町がなり立っていたという特性から、各地に多数の施設が点在しており物件費が高額になってしまっているのがその原因である。物件費のうち多くを占めるのが、施設管理における委託料や光熱水費であるため、人口減少に伴う施設数の見直しや、管理方法の再考も含め検討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8890</xdr:rowOff>
    </xdr:from>
    <xdr:to>
      <xdr:col>82</xdr:col>
      <xdr:colOff>107950</xdr:colOff>
      <xdr:row>18</xdr:row>
      <xdr:rowOff>81280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09499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8890</xdr:rowOff>
    </xdr:from>
    <xdr:to>
      <xdr:col>78</xdr:col>
      <xdr:colOff>69850</xdr:colOff>
      <xdr:row>18</xdr:row>
      <xdr:rowOff>85090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309499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46990</xdr:rowOff>
    </xdr:from>
    <xdr:to>
      <xdr:col>73</xdr:col>
      <xdr:colOff>180975</xdr:colOff>
      <xdr:row>18</xdr:row>
      <xdr:rowOff>85090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96164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69867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46990</xdr:rowOff>
    </xdr:from>
    <xdr:to>
      <xdr:col>69</xdr:col>
      <xdr:colOff>92075</xdr:colOff>
      <xdr:row>17</xdr:row>
      <xdr:rowOff>69850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961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45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30480</xdr:rowOff>
    </xdr:from>
    <xdr:to>
      <xdr:col>82</xdr:col>
      <xdr:colOff>158750</xdr:colOff>
      <xdr:row>18</xdr:row>
      <xdr:rowOff>132080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2557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129540</xdr:rowOff>
    </xdr:from>
    <xdr:to>
      <xdr:col>78</xdr:col>
      <xdr:colOff>120650</xdr:colOff>
      <xdr:row>18</xdr:row>
      <xdr:rowOff>59690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04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44467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130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34290</xdr:rowOff>
    </xdr:from>
    <xdr:to>
      <xdr:col>74</xdr:col>
      <xdr:colOff>31750</xdr:colOff>
      <xdr:row>18</xdr:row>
      <xdr:rowOff>135890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12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120667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20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167640</xdr:rowOff>
    </xdr:from>
    <xdr:to>
      <xdr:col>69</xdr:col>
      <xdr:colOff>142875</xdr:colOff>
      <xdr:row>17</xdr:row>
      <xdr:rowOff>97790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82567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障害者自立支援給付費は増加しており、また今後も増加していくことが見込まれるため、適正な事務に努めていく。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52</xdr:row>
      <xdr:rowOff>165100</xdr:rowOff>
    </xdr:from>
    <xdr:to>
      <xdr:col>24</xdr:col>
      <xdr:colOff>25400</xdr:colOff>
      <xdr:row>54</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08050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52</xdr:row>
      <xdr:rowOff>165100</xdr:rowOff>
    </xdr:from>
    <xdr:to>
      <xdr:col>19</xdr:col>
      <xdr:colOff>187325</xdr:colOff>
      <xdr:row>54</xdr:row>
      <xdr:rowOff>12700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080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xdr:rowOff>
    </xdr:from>
    <xdr:to>
      <xdr:col>15</xdr:col>
      <xdr:colOff>98425</xdr:colOff>
      <xdr:row>55</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271000"/>
          <a:ext cx="88900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165100</xdr:rowOff>
    </xdr:from>
    <xdr:to>
      <xdr:col>11</xdr:col>
      <xdr:colOff>9525</xdr:colOff>
      <xdr:row>56</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5948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114300</xdr:rowOff>
    </xdr:from>
    <xdr:to>
      <xdr:col>20</xdr:col>
      <xdr:colOff>38100</xdr:colOff>
      <xdr:row>53</xdr:row>
      <xdr:rowOff>44450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02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54627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879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133350</xdr:rowOff>
    </xdr:from>
    <xdr:to>
      <xdr:col>15</xdr:col>
      <xdr:colOff>149225</xdr:colOff>
      <xdr:row>54</xdr:row>
      <xdr:rowOff>63500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73677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114300</xdr:rowOff>
    </xdr:from>
    <xdr:to>
      <xdr:col>11</xdr:col>
      <xdr:colOff>60325</xdr:colOff>
      <xdr:row>56</xdr:row>
      <xdr:rowOff>44450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29227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類似団体平均より数値は下回っており、国民健康保険事業会計への繰出金額も減少傾向にあるものの、依然として赤字補てんが必要な状況であるため、今後も赤字解消にむけ事業注視していかなくては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27940</xdr:rowOff>
    </xdr:from>
    <xdr:to>
      <xdr:col>82</xdr:col>
      <xdr:colOff>107950</xdr:colOff>
      <xdr:row>57</xdr:row>
      <xdr:rowOff>46990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286240"/>
          <a:ext cx="8382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13987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8890</xdr:rowOff>
    </xdr:from>
    <xdr:to>
      <xdr:col>78</xdr:col>
      <xdr:colOff>69850</xdr:colOff>
      <xdr:row>57</xdr:row>
      <xdr:rowOff>46990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9438640"/>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101617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1004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8890</xdr:rowOff>
    </xdr:from>
    <xdr:to>
      <xdr:col>73</xdr:col>
      <xdr:colOff>180975</xdr:colOff>
      <xdr:row>55</xdr:row>
      <xdr:rowOff>69850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9438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132097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46990</xdr:rowOff>
    </xdr:from>
    <xdr:to>
      <xdr:col>69</xdr:col>
      <xdr:colOff>92075</xdr:colOff>
      <xdr:row>55</xdr:row>
      <xdr:rowOff>69850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9476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93997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148590</xdr:rowOff>
    </xdr:from>
    <xdr:to>
      <xdr:col>82</xdr:col>
      <xdr:colOff>158750</xdr:colOff>
      <xdr:row>54</xdr:row>
      <xdr:rowOff>78740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23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57167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1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167640</xdr:rowOff>
    </xdr:from>
    <xdr:to>
      <xdr:col>78</xdr:col>
      <xdr:colOff>120650</xdr:colOff>
      <xdr:row>57</xdr:row>
      <xdr:rowOff>97790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107967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129540</xdr:rowOff>
    </xdr:from>
    <xdr:to>
      <xdr:col>74</xdr:col>
      <xdr:colOff>31750</xdr:colOff>
      <xdr:row>55</xdr:row>
      <xdr:rowOff>59690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69867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19050</xdr:rowOff>
    </xdr:from>
    <xdr:to>
      <xdr:col>69</xdr:col>
      <xdr:colOff>142875</xdr:colOff>
      <xdr:row>55</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130827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167640</xdr:rowOff>
    </xdr:from>
    <xdr:to>
      <xdr:col>65</xdr:col>
      <xdr:colOff>53975</xdr:colOff>
      <xdr:row>55</xdr:row>
      <xdr:rowOff>97790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107967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類似団体平均より下回っているものの、補助金等について事業効果の検証を踏まえた上で見直しを徹底し、一層の削減に努めていく。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37846</xdr:rowOff>
    </xdr:from>
    <xdr:to>
      <xdr:col>82</xdr:col>
      <xdr:colOff>107950</xdr:colOff>
      <xdr:row>35</xdr:row>
      <xdr:rowOff>83566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03859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82567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37846</xdr:rowOff>
    </xdr:from>
    <xdr:to>
      <xdr:col>78</xdr:col>
      <xdr:colOff>69850</xdr:colOff>
      <xdr:row>35</xdr:row>
      <xdr:rowOff>51562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782800" y="603859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140716</xdr:rowOff>
    </xdr:from>
    <xdr:to>
      <xdr:col>73</xdr:col>
      <xdr:colOff>180975</xdr:colOff>
      <xdr:row>35</xdr:row>
      <xdr:rowOff>51562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597001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140716</xdr:rowOff>
    </xdr:from>
    <xdr:to>
      <xdr:col>69</xdr:col>
      <xdr:colOff>92075</xdr:colOff>
      <xdr:row>35</xdr:row>
      <xdr:rowOff>14986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59700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137431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32766</xdr:rowOff>
    </xdr:from>
    <xdr:to>
      <xdr:col>82</xdr:col>
      <xdr:colOff>158750</xdr:colOff>
      <xdr:row>35</xdr:row>
      <xdr:rowOff>134366</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112793</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594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158496</xdr:rowOff>
    </xdr:from>
    <xdr:to>
      <xdr:col>78</xdr:col>
      <xdr:colOff>120650</xdr:colOff>
      <xdr:row>35</xdr:row>
      <xdr:rowOff>88646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98823</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5756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762</xdr:rowOff>
    </xdr:from>
    <xdr:to>
      <xdr:col>74</xdr:col>
      <xdr:colOff>31750</xdr:colOff>
      <xdr:row>35</xdr:row>
      <xdr:rowOff>102362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112539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89916</xdr:rowOff>
    </xdr:from>
    <xdr:to>
      <xdr:col>69</xdr:col>
      <xdr:colOff>142875</xdr:colOff>
      <xdr:row>35</xdr:row>
      <xdr:rowOff>20066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30243</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135636</xdr:rowOff>
    </xdr:from>
    <xdr:to>
      <xdr:col>65</xdr:col>
      <xdr:colOff>53975</xdr:colOff>
      <xdr:row>35</xdr:row>
      <xdr:rowOff>65786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75963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循環型社会形成推進事業等の実施により、公債費は増額傾向にあるため、後期基本計画に基づき、健全なる財政運営を実施していく。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35561</xdr:rowOff>
    </xdr:from>
    <xdr:to>
      <xdr:col>24</xdr:col>
      <xdr:colOff>25400</xdr:colOff>
      <xdr:row>79</xdr:row>
      <xdr:rowOff>54611</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3580111"/>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62247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161289</xdr:rowOff>
    </xdr:from>
    <xdr:to>
      <xdr:col>19</xdr:col>
      <xdr:colOff>187325</xdr:colOff>
      <xdr:row>79</xdr:row>
      <xdr:rowOff>54611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353438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1287</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96520</xdr:rowOff>
    </xdr:from>
    <xdr:to>
      <xdr:col>15</xdr:col>
      <xdr:colOff>98425</xdr:colOff>
      <xdr:row>78</xdr:row>
      <xdr:rowOff>161289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46962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69850</xdr:rowOff>
    </xdr:from>
    <xdr:to>
      <xdr:col>11</xdr:col>
      <xdr:colOff>9525</xdr:colOff>
      <xdr:row>78</xdr:row>
      <xdr:rowOff>96520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34429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146067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146067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156211</xdr:rowOff>
    </xdr:from>
    <xdr:to>
      <xdr:col>24</xdr:col>
      <xdr:colOff>76200</xdr:colOff>
      <xdr:row>79</xdr:row>
      <xdr:rowOff>86361</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52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128288</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3811</xdr:rowOff>
    </xdr:from>
    <xdr:to>
      <xdr:col>20</xdr:col>
      <xdr:colOff>38100</xdr:colOff>
      <xdr:row>79</xdr:row>
      <xdr:rowOff>105411</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90188</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634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110489</xdr:rowOff>
    </xdr:from>
    <xdr:to>
      <xdr:col>15</xdr:col>
      <xdr:colOff>149225</xdr:colOff>
      <xdr:row>79</xdr:row>
      <xdr:rowOff>40639</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25416</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5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45720</xdr:rowOff>
    </xdr:from>
    <xdr:to>
      <xdr:col>11</xdr:col>
      <xdr:colOff>60325</xdr:colOff>
      <xdr:row>78</xdr:row>
      <xdr:rowOff>147320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132097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19050</xdr:rowOff>
    </xdr:from>
    <xdr:to>
      <xdr:col>6</xdr:col>
      <xdr:colOff>171450</xdr:colOff>
      <xdr:row>78</xdr:row>
      <xdr:rowOff>120650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105427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7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経常収支比率は類似団体平均と比較すると低めの結果となっているが、健全化数値上非常に厳しい状況にあることは依然変わりはないため、今後も基本計画に基づき更なる改善に努める。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88900</xdr:rowOff>
    </xdr:from>
    <xdr:to>
      <xdr:col>82</xdr:col>
      <xdr:colOff>107950</xdr:colOff>
      <xdr:row>76</xdr:row>
      <xdr:rowOff>168911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5671800" y="13119100"/>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55897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57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146050</xdr:rowOff>
    </xdr:from>
    <xdr:to>
      <xdr:col>78</xdr:col>
      <xdr:colOff>69850</xdr:colOff>
      <xdr:row>76</xdr:row>
      <xdr:rowOff>168911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1762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115570</xdr:rowOff>
    </xdr:from>
    <xdr:to>
      <xdr:col>73</xdr:col>
      <xdr:colOff>180975</xdr:colOff>
      <xdr:row>76</xdr:row>
      <xdr:rowOff>146050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297432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124477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115570</xdr:rowOff>
    </xdr:from>
    <xdr:to>
      <xdr:col>69</xdr:col>
      <xdr:colOff>92075</xdr:colOff>
      <xdr:row>76</xdr:row>
      <xdr:rowOff>46989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297432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17797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97807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54627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118111</xdr:rowOff>
    </xdr:from>
    <xdr:to>
      <xdr:col>78</xdr:col>
      <xdr:colOff>120650</xdr:colOff>
      <xdr:row>77</xdr:row>
      <xdr:rowOff>48261</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58437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291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95250</xdr:rowOff>
    </xdr:from>
    <xdr:to>
      <xdr:col>74</xdr:col>
      <xdr:colOff>31750</xdr:colOff>
      <xdr:row>77</xdr:row>
      <xdr:rowOff>25400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35577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64770</xdr:rowOff>
    </xdr:from>
    <xdr:to>
      <xdr:col>69</xdr:col>
      <xdr:colOff>142875</xdr:colOff>
      <xdr:row>75</xdr:row>
      <xdr:rowOff>166370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5097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167639</xdr:rowOff>
    </xdr:from>
    <xdr:to>
      <xdr:col>65</xdr:col>
      <xdr:colOff>53975</xdr:colOff>
      <xdr:row>76</xdr:row>
      <xdr:rowOff>97789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107967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78482</xdr:rowOff>
    </xdr:from>
    <xdr:to>
      <xdr:col>29</xdr:col>
      <xdr:colOff>127000</xdr:colOff>
      <xdr:row>16</xdr:row>
      <xdr:rowOff>132271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2869307"/>
          <a:ext cx="647700" cy="53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63259</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8540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130780</xdr:rowOff>
    </xdr:from>
    <xdr:to>
      <xdr:col>26</xdr:col>
      <xdr:colOff>50800</xdr:colOff>
      <xdr:row>16</xdr:row>
      <xdr:rowOff>132271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4305300" y="2921605"/>
          <a:ext cx="698500" cy="1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74008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3036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130780</xdr:rowOff>
    </xdr:from>
    <xdr:to>
      <xdr:col>22</xdr:col>
      <xdr:colOff>114300</xdr:colOff>
      <xdr:row>16</xdr:row>
      <xdr:rowOff>145021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2921605"/>
          <a:ext cx="698500" cy="14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113527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307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145021</xdr:rowOff>
    </xdr:from>
    <xdr:to>
      <xdr:col>18</xdr:col>
      <xdr:colOff>177800</xdr:colOff>
      <xdr:row>17</xdr:row>
      <xdr:rowOff>7341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2935846"/>
          <a:ext cx="698500" cy="337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126763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308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155544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117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27682</xdr:rowOff>
    </xdr:from>
    <xdr:to>
      <xdr:col>29</xdr:col>
      <xdr:colOff>177800</xdr:colOff>
      <xdr:row>16</xdr:row>
      <xdr:rowOff>129282</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2818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44209</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66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81471</xdr:rowOff>
    </xdr:from>
    <xdr:to>
      <xdr:col>26</xdr:col>
      <xdr:colOff>101600</xdr:colOff>
      <xdr:row>17</xdr:row>
      <xdr:rowOff>11621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2872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21798</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2641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79980</xdr:rowOff>
    </xdr:from>
    <xdr:to>
      <xdr:col>22</xdr:col>
      <xdr:colOff>165100</xdr:colOff>
      <xdr:row>17</xdr:row>
      <xdr:rowOff>10130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2870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20307</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2639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94221</xdr:rowOff>
    </xdr:from>
    <xdr:to>
      <xdr:col>19</xdr:col>
      <xdr:colOff>38100</xdr:colOff>
      <xdr:row>17</xdr:row>
      <xdr:rowOff>24371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2885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34548</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2653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127991</xdr:rowOff>
    </xdr:from>
    <xdr:to>
      <xdr:col>15</xdr:col>
      <xdr:colOff>101600</xdr:colOff>
      <xdr:row>17</xdr:row>
      <xdr:rowOff>58141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29188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68318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2687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91026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8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169608</xdr:rowOff>
    </xdr:from>
    <xdr:to>
      <xdr:col>29</xdr:col>
      <xdr:colOff>127000</xdr:colOff>
      <xdr:row>35</xdr:row>
      <xdr:rowOff>225514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6779958"/>
          <a:ext cx="647700" cy="55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84167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7037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169608</xdr:rowOff>
    </xdr:from>
    <xdr:to>
      <xdr:col>26</xdr:col>
      <xdr:colOff>50800</xdr:colOff>
      <xdr:row>35</xdr:row>
      <xdr:rowOff>217297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779958"/>
          <a:ext cx="698500" cy="47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17391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7142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217297</xdr:rowOff>
    </xdr:from>
    <xdr:to>
      <xdr:col>22</xdr:col>
      <xdr:colOff>114300</xdr:colOff>
      <xdr:row>35</xdr:row>
      <xdr:rowOff>266243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827647"/>
          <a:ext cx="698500" cy="48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35806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7160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266243</xdr:rowOff>
    </xdr:from>
    <xdr:to>
      <xdr:col>18</xdr:col>
      <xdr:colOff>177800</xdr:colOff>
      <xdr:row>36</xdr:row>
      <xdr:rowOff>32372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876593"/>
          <a:ext cx="698500" cy="1090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56316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67454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19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174714</xdr:rowOff>
    </xdr:from>
    <xdr:to>
      <xdr:col>29</xdr:col>
      <xdr:colOff>177800</xdr:colOff>
      <xdr:row>35</xdr:row>
      <xdr:rowOff>276314</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7850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19791</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6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118808</xdr:rowOff>
    </xdr:from>
    <xdr:to>
      <xdr:col>26</xdr:col>
      <xdr:colOff>101600</xdr:colOff>
      <xdr:row>35</xdr:row>
      <xdr:rowOff>220408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7291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230585</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498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166497</xdr:rowOff>
    </xdr:from>
    <xdr:to>
      <xdr:col>22</xdr:col>
      <xdr:colOff>165100</xdr:colOff>
      <xdr:row>35</xdr:row>
      <xdr:rowOff>268097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7768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278274</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545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215443</xdr:rowOff>
    </xdr:from>
    <xdr:to>
      <xdr:col>19</xdr:col>
      <xdr:colOff>38100</xdr:colOff>
      <xdr:row>35</xdr:row>
      <xdr:rowOff>317043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25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327220</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594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324472</xdr:rowOff>
    </xdr:from>
    <xdr:to>
      <xdr:col>15</xdr:col>
      <xdr:colOff>101600</xdr:colOff>
      <xdr:row>36</xdr:row>
      <xdr:rowOff>83172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934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93349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70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6,813
6,665
90.76
9,891,013
9,754,237
136,776
3,962,435
8,000,381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77.3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157333</xdr:rowOff>
    </xdr:from>
    <xdr:to>
      <xdr:col>24</xdr:col>
      <xdr:colOff>63500</xdr:colOff>
      <xdr:row>33</xdr:row>
      <xdr:rowOff>96434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643733"/>
          <a:ext cx="838200" cy="110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18795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48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63050</xdr:rowOff>
    </xdr:from>
    <xdr:to>
      <xdr:col>19</xdr:col>
      <xdr:colOff>177800</xdr:colOff>
      <xdr:row>33</xdr:row>
      <xdr:rowOff>96434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720900"/>
          <a:ext cx="889000" cy="3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60416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06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63050</xdr:rowOff>
    </xdr:from>
    <xdr:to>
      <xdr:col>15</xdr:col>
      <xdr:colOff>50800</xdr:colOff>
      <xdr:row>33</xdr:row>
      <xdr:rowOff>91191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720900"/>
          <a:ext cx="889000" cy="2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92854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09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91191</xdr:rowOff>
    </xdr:from>
    <xdr:to>
      <xdr:col>10</xdr:col>
      <xdr:colOff>114300</xdr:colOff>
      <xdr:row>33</xdr:row>
      <xdr:rowOff>147617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749041"/>
          <a:ext cx="889000" cy="5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101579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137629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106533</xdr:rowOff>
    </xdr:from>
    <xdr:to>
      <xdr:col>24</xdr:col>
      <xdr:colOff>114300</xdr:colOff>
      <xdr:row>33</xdr:row>
      <xdr:rowOff>36683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59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129410</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444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45634</xdr:rowOff>
    </xdr:from>
    <xdr:to>
      <xdr:col>20</xdr:col>
      <xdr:colOff>38100</xdr:colOff>
      <xdr:row>33</xdr:row>
      <xdr:rowOff>147234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7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163761</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47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12250</xdr:rowOff>
    </xdr:from>
    <xdr:to>
      <xdr:col>15</xdr:col>
      <xdr:colOff>101600</xdr:colOff>
      <xdr:row>33</xdr:row>
      <xdr:rowOff>113850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6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130377</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44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40391</xdr:rowOff>
    </xdr:from>
    <xdr:to>
      <xdr:col>10</xdr:col>
      <xdr:colOff>165100</xdr:colOff>
      <xdr:row>33</xdr:row>
      <xdr:rowOff>141991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6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158518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47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96817</xdr:rowOff>
    </xdr:from>
    <xdr:to>
      <xdr:col>6</xdr:col>
      <xdr:colOff>38100</xdr:colOff>
      <xdr:row>34</xdr:row>
      <xdr:rowOff>26967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75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43494</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529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138378</xdr:rowOff>
    </xdr:from>
    <xdr:to>
      <xdr:col>24</xdr:col>
      <xdr:colOff>63500</xdr:colOff>
      <xdr:row>57</xdr:row>
      <xdr:rowOff>149724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911028"/>
          <a:ext cx="838200" cy="1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149172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921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149724</xdr:rowOff>
    </xdr:from>
    <xdr:to>
      <xdr:col>19</xdr:col>
      <xdr:colOff>177800</xdr:colOff>
      <xdr:row>57</xdr:row>
      <xdr:rowOff>151225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922374"/>
          <a:ext cx="889000" cy="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112578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1005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151225</xdr:rowOff>
    </xdr:from>
    <xdr:to>
      <xdr:col>15</xdr:col>
      <xdr:colOff>50800</xdr:colOff>
      <xdr:row>57</xdr:row>
      <xdr:rowOff>163754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923875"/>
          <a:ext cx="889000" cy="1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113499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10057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153945</xdr:rowOff>
    </xdr:from>
    <xdr:to>
      <xdr:col>10</xdr:col>
      <xdr:colOff>114300</xdr:colOff>
      <xdr:row>57</xdr:row>
      <xdr:rowOff>163754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9926595"/>
          <a:ext cx="889000" cy="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120305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10064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122272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10066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87578</xdr:rowOff>
    </xdr:from>
    <xdr:to>
      <xdr:col>24</xdr:col>
      <xdr:colOff>114300</xdr:colOff>
      <xdr:row>58</xdr:row>
      <xdr:rowOff>17728</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86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110455</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711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98924</xdr:rowOff>
    </xdr:from>
    <xdr:to>
      <xdr:col>20</xdr:col>
      <xdr:colOff>38100</xdr:colOff>
      <xdr:row>58</xdr:row>
      <xdr:rowOff>29074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87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45601</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646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100425</xdr:rowOff>
    </xdr:from>
    <xdr:to>
      <xdr:col>15</xdr:col>
      <xdr:colOff>101600</xdr:colOff>
      <xdr:row>58</xdr:row>
      <xdr:rowOff>30575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87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47102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648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112954</xdr:rowOff>
    </xdr:from>
    <xdr:to>
      <xdr:col>10</xdr:col>
      <xdr:colOff>165100</xdr:colOff>
      <xdr:row>58</xdr:row>
      <xdr:rowOff>43104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88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59631</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66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103145</xdr:rowOff>
    </xdr:from>
    <xdr:to>
      <xdr:col>6</xdr:col>
      <xdr:colOff>38100</xdr:colOff>
      <xdr:row>58</xdr:row>
      <xdr:rowOff>33295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87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49822</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651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35534</xdr:rowOff>
    </xdr:from>
    <xdr:to>
      <xdr:col>24</xdr:col>
      <xdr:colOff>63500</xdr:colOff>
      <xdr:row>77</xdr:row>
      <xdr:rowOff>92170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237184"/>
          <a:ext cx="838200" cy="5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24713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26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170904</xdr:rowOff>
    </xdr:from>
    <xdr:to>
      <xdr:col>19</xdr:col>
      <xdr:colOff>177800</xdr:colOff>
      <xdr:row>77</xdr:row>
      <xdr:rowOff>35534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201104"/>
          <a:ext cx="889000" cy="3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15663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38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170904</xdr:rowOff>
    </xdr:from>
    <xdr:to>
      <xdr:col>15</xdr:col>
      <xdr:colOff>50800</xdr:colOff>
      <xdr:row>77</xdr:row>
      <xdr:rowOff>77730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201104"/>
          <a:ext cx="889000" cy="7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31627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40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77730</xdr:rowOff>
    </xdr:from>
    <xdr:to>
      <xdr:col>10</xdr:col>
      <xdr:colOff>114300</xdr:colOff>
      <xdr:row>77</xdr:row>
      <xdr:rowOff>86513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279380"/>
          <a:ext cx="889000" cy="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37304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4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62050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41370</xdr:rowOff>
    </xdr:from>
    <xdr:to>
      <xdr:col>24</xdr:col>
      <xdr:colOff>114300</xdr:colOff>
      <xdr:row>77</xdr:row>
      <xdr:rowOff>142970</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24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64247</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09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156184</xdr:rowOff>
    </xdr:from>
    <xdr:to>
      <xdr:col>20</xdr:col>
      <xdr:colOff>38100</xdr:colOff>
      <xdr:row>77</xdr:row>
      <xdr:rowOff>86334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18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102861</xdr:rowOff>
    </xdr:from>
    <xdr:ext cx="534377"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30111" y="1296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120104</xdr:rowOff>
    </xdr:from>
    <xdr:to>
      <xdr:col>15</xdr:col>
      <xdr:colOff>101600</xdr:colOff>
      <xdr:row>77</xdr:row>
      <xdr:rowOff>50254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15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66781</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41111" y="12925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26930</xdr:rowOff>
    </xdr:from>
    <xdr:to>
      <xdr:col>10</xdr:col>
      <xdr:colOff>165100</xdr:colOff>
      <xdr:row>77</xdr:row>
      <xdr:rowOff>128530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145057</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52111" y="1300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35713</xdr:rowOff>
    </xdr:from>
    <xdr:to>
      <xdr:col>6</xdr:col>
      <xdr:colOff>38100</xdr:colOff>
      <xdr:row>77</xdr:row>
      <xdr:rowOff>137313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23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153840</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63111" y="1301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36768</xdr:rowOff>
    </xdr:from>
    <xdr:to>
      <xdr:col>24</xdr:col>
      <xdr:colOff>63500</xdr:colOff>
      <xdr:row>98</xdr:row>
      <xdr:rowOff>69010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838868"/>
          <a:ext cx="838200" cy="3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6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104969</xdr:rowOff>
    </xdr:from>
    <xdr:to>
      <xdr:col>19</xdr:col>
      <xdr:colOff>177800</xdr:colOff>
      <xdr:row>98</xdr:row>
      <xdr:rowOff>69010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735619"/>
          <a:ext cx="889000" cy="13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165688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45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134930</xdr:rowOff>
    </xdr:from>
    <xdr:to>
      <xdr:col>15</xdr:col>
      <xdr:colOff>50800</xdr:colOff>
      <xdr:row>97</xdr:row>
      <xdr:rowOff>104969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594130"/>
          <a:ext cx="889000" cy="14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9331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81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134930</xdr:rowOff>
    </xdr:from>
    <xdr:to>
      <xdr:col>10</xdr:col>
      <xdr:colOff>114300</xdr:colOff>
      <xdr:row>98</xdr:row>
      <xdr:rowOff>17018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594130"/>
          <a:ext cx="889000" cy="22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90309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72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103948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90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157418</xdr:rowOff>
    </xdr:from>
    <xdr:to>
      <xdr:col>24</xdr:col>
      <xdr:colOff>114300</xdr:colOff>
      <xdr:row>98</xdr:row>
      <xdr:rowOff>87568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78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135845</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76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18210</xdr:rowOff>
    </xdr:from>
    <xdr:to>
      <xdr:col>20</xdr:col>
      <xdr:colOff>38100</xdr:colOff>
      <xdr:row>98</xdr:row>
      <xdr:rowOff>119810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82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110937</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91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54169</xdr:rowOff>
    </xdr:from>
    <xdr:to>
      <xdr:col>15</xdr:col>
      <xdr:colOff>101600</xdr:colOff>
      <xdr:row>97</xdr:row>
      <xdr:rowOff>155769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68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846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46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84130</xdr:rowOff>
    </xdr:from>
    <xdr:to>
      <xdr:col>10</xdr:col>
      <xdr:colOff>165100</xdr:colOff>
      <xdr:row>97</xdr:row>
      <xdr:rowOff>14280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5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30807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318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137668</xdr:rowOff>
    </xdr:from>
    <xdr:to>
      <xdr:col>6</xdr:col>
      <xdr:colOff>38100</xdr:colOff>
      <xdr:row>98</xdr:row>
      <xdr:rowOff>67818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768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84345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54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160921</xdr:rowOff>
    </xdr:from>
    <xdr:to>
      <xdr:col>54</xdr:col>
      <xdr:colOff>189865</xdr:colOff>
      <xdr:row>38</xdr:row>
      <xdr:rowOff>16077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32971"/>
          <a:ext cx="1270" cy="1398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19904</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3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16077</xdr:rowOff>
    </xdr:from>
    <xdr:to>
      <xdr:col>55</xdr:col>
      <xdr:colOff>88900</xdr:colOff>
      <xdr:row>38</xdr:row>
      <xdr:rowOff>16077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3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107598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08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160921</xdr:rowOff>
    </xdr:from>
    <xdr:to>
      <xdr:col>55</xdr:col>
      <xdr:colOff>88900</xdr:colOff>
      <xdr:row>29</xdr:row>
      <xdr:rowOff>160921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32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47868</xdr:rowOff>
    </xdr:from>
    <xdr:to>
      <xdr:col>55</xdr:col>
      <xdr:colOff>0</xdr:colOff>
      <xdr:row>37</xdr:row>
      <xdr:rowOff>70650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391518"/>
          <a:ext cx="838200" cy="2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4048</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047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152621</xdr:rowOff>
    </xdr:from>
    <xdr:to>
      <xdr:col>55</xdr:col>
      <xdr:colOff>50800</xdr:colOff>
      <xdr:row>36</xdr:row>
      <xdr:rowOff>82771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53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47868</xdr:rowOff>
    </xdr:from>
    <xdr:to>
      <xdr:col>50</xdr:col>
      <xdr:colOff>114300</xdr:colOff>
      <xdr:row>37</xdr:row>
      <xdr:rowOff>103470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391518"/>
          <a:ext cx="889000" cy="5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43059</xdr:rowOff>
    </xdr:from>
    <xdr:to>
      <xdr:col>50</xdr:col>
      <xdr:colOff>165100</xdr:colOff>
      <xdr:row>36</xdr:row>
      <xdr:rowOff>144659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1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161186</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990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103470</xdr:rowOff>
    </xdr:from>
    <xdr:to>
      <xdr:col>45</xdr:col>
      <xdr:colOff>177800</xdr:colOff>
      <xdr:row>38</xdr:row>
      <xdr:rowOff>25531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47120"/>
          <a:ext cx="889000" cy="93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70070</xdr:rowOff>
    </xdr:from>
    <xdr:to>
      <xdr:col>46</xdr:col>
      <xdr:colOff>38100</xdr:colOff>
      <xdr:row>37</xdr:row>
      <xdr:rowOff>220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16747</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1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148168</xdr:rowOff>
    </xdr:from>
    <xdr:to>
      <xdr:col>41</xdr:col>
      <xdr:colOff>50800</xdr:colOff>
      <xdr:row>38</xdr:row>
      <xdr:rowOff>25531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148918"/>
          <a:ext cx="889000" cy="391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106081</xdr:rowOff>
    </xdr:from>
    <xdr:to>
      <xdr:col>41</xdr:col>
      <xdr:colOff>101600</xdr:colOff>
      <xdr:row>37</xdr:row>
      <xdr:rowOff>36231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52758</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139649</xdr:rowOff>
    </xdr:from>
    <xdr:to>
      <xdr:col>36</xdr:col>
      <xdr:colOff>165100</xdr:colOff>
      <xdr:row>35</xdr:row>
      <xdr:rowOff>69799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86326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19850</xdr:rowOff>
    </xdr:from>
    <xdr:to>
      <xdr:col>55</xdr:col>
      <xdr:colOff>50800</xdr:colOff>
      <xdr:row>37</xdr:row>
      <xdr:rowOff>121450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106227</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78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168518</xdr:rowOff>
    </xdr:from>
    <xdr:to>
      <xdr:col>50</xdr:col>
      <xdr:colOff>165100</xdr:colOff>
      <xdr:row>37</xdr:row>
      <xdr:rowOff>98668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4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89795</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43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52670</xdr:rowOff>
    </xdr:from>
    <xdr:to>
      <xdr:col>46</xdr:col>
      <xdr:colOff>38100</xdr:colOff>
      <xdr:row>37</xdr:row>
      <xdr:rowOff>154270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9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145397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489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146181</xdr:rowOff>
    </xdr:from>
    <xdr:to>
      <xdr:col>41</xdr:col>
      <xdr:colOff>101600</xdr:colOff>
      <xdr:row>38</xdr:row>
      <xdr:rowOff>76330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8983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67458</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8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97368</xdr:rowOff>
    </xdr:from>
    <xdr:to>
      <xdr:col>36</xdr:col>
      <xdr:colOff>165100</xdr:colOff>
      <xdr:row>36</xdr:row>
      <xdr:rowOff>27518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09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18645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190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136114</xdr:rowOff>
    </xdr:from>
    <xdr:to>
      <xdr:col>55</xdr:col>
      <xdr:colOff>0</xdr:colOff>
      <xdr:row>58</xdr:row>
      <xdr:rowOff>22942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908764"/>
          <a:ext cx="838200" cy="58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162775</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935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22942</xdr:rowOff>
    </xdr:from>
    <xdr:to>
      <xdr:col>50</xdr:col>
      <xdr:colOff>114300</xdr:colOff>
      <xdr:row>58</xdr:row>
      <xdr:rowOff>41626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967042"/>
          <a:ext cx="889000" cy="1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106106</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05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22029</xdr:rowOff>
    </xdr:from>
    <xdr:to>
      <xdr:col>45</xdr:col>
      <xdr:colOff>177800</xdr:colOff>
      <xdr:row>58</xdr:row>
      <xdr:rowOff>41626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66129"/>
          <a:ext cx="889000" cy="19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114708</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05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155901</xdr:rowOff>
    </xdr:from>
    <xdr:to>
      <xdr:col>41</xdr:col>
      <xdr:colOff>50800</xdr:colOff>
      <xdr:row>58</xdr:row>
      <xdr:rowOff>22029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928551"/>
          <a:ext cx="889000" cy="3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118349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0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124298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068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85314</xdr:rowOff>
    </xdr:from>
    <xdr:to>
      <xdr:col>55</xdr:col>
      <xdr:colOff>50800</xdr:colOff>
      <xdr:row>58</xdr:row>
      <xdr:rowOff>15464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5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108191</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09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143592</xdr:rowOff>
    </xdr:from>
    <xdr:to>
      <xdr:col>50</xdr:col>
      <xdr:colOff>165100</xdr:colOff>
      <xdr:row>58</xdr:row>
      <xdr:rowOff>73742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1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90269</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69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162276</xdr:rowOff>
    </xdr:from>
    <xdr:to>
      <xdr:col>46</xdr:col>
      <xdr:colOff>38100</xdr:colOff>
      <xdr:row>58</xdr:row>
      <xdr:rowOff>92426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3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108953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710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142679</xdr:rowOff>
    </xdr:from>
    <xdr:to>
      <xdr:col>41</xdr:col>
      <xdr:colOff>101600</xdr:colOff>
      <xdr:row>58</xdr:row>
      <xdr:rowOff>72829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1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89356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690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105101</xdr:rowOff>
    </xdr:from>
    <xdr:to>
      <xdr:col>36</xdr:col>
      <xdr:colOff>165100</xdr:colOff>
      <xdr:row>58</xdr:row>
      <xdr:rowOff>35251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7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51778</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652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76319</xdr:rowOff>
    </xdr:from>
    <xdr:to>
      <xdr:col>55</xdr:col>
      <xdr:colOff>0</xdr:colOff>
      <xdr:row>78</xdr:row>
      <xdr:rowOff>84635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49419"/>
          <a:ext cx="838200" cy="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39448</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412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76319</xdr:rowOff>
    </xdr:from>
    <xdr:to>
      <xdr:col>50</xdr:col>
      <xdr:colOff>114300</xdr:colOff>
      <xdr:row>78</xdr:row>
      <xdr:rowOff>79240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49419"/>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153195</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52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49606</xdr:rowOff>
    </xdr:from>
    <xdr:to>
      <xdr:col>45</xdr:col>
      <xdr:colOff>177800</xdr:colOff>
      <xdr:row>78</xdr:row>
      <xdr:rowOff>79240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422706"/>
          <a:ext cx="889000" cy="2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155973</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52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15931</xdr:rowOff>
    </xdr:from>
    <xdr:to>
      <xdr:col>41</xdr:col>
      <xdr:colOff>50800</xdr:colOff>
      <xdr:row>78</xdr:row>
      <xdr:rowOff>49606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389031"/>
          <a:ext cx="889000" cy="3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162518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53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163772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33835</xdr:rowOff>
    </xdr:from>
    <xdr:to>
      <xdr:col>55</xdr:col>
      <xdr:colOff>50800</xdr:colOff>
      <xdr:row>78</xdr:row>
      <xdr:rowOff>135435</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0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164662</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19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25519</xdr:rowOff>
    </xdr:from>
    <xdr:to>
      <xdr:col>50</xdr:col>
      <xdr:colOff>165100</xdr:colOff>
      <xdr:row>78</xdr:row>
      <xdr:rowOff>127119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9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143646</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7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28440</xdr:rowOff>
    </xdr:from>
    <xdr:to>
      <xdr:col>46</xdr:col>
      <xdr:colOff>38100</xdr:colOff>
      <xdr:row>78</xdr:row>
      <xdr:rowOff>130040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0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146567</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17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170256</xdr:rowOff>
    </xdr:from>
    <xdr:to>
      <xdr:col>41</xdr:col>
      <xdr:colOff>101600</xdr:colOff>
      <xdr:row>78</xdr:row>
      <xdr:rowOff>100406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37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116933</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3147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136581</xdr:rowOff>
    </xdr:from>
    <xdr:to>
      <xdr:col>36</xdr:col>
      <xdr:colOff>165100</xdr:colOff>
      <xdr:row>78</xdr:row>
      <xdr:rowOff>66731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3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83258</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3113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64973</xdr:rowOff>
    </xdr:from>
    <xdr:to>
      <xdr:col>55</xdr:col>
      <xdr:colOff>0</xdr:colOff>
      <xdr:row>97</xdr:row>
      <xdr:rowOff>61359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352723"/>
          <a:ext cx="838200" cy="33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27249</xdr:rowOff>
    </xdr:from>
    <xdr:ext cx="534377"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7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61359</xdr:rowOff>
    </xdr:from>
    <xdr:to>
      <xdr:col>50</xdr:col>
      <xdr:colOff>114300</xdr:colOff>
      <xdr:row>97</xdr:row>
      <xdr:rowOff>136950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692009"/>
          <a:ext cx="889000" cy="7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149012</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72111" y="1677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136950</xdr:rowOff>
    </xdr:from>
    <xdr:to>
      <xdr:col>45</xdr:col>
      <xdr:colOff>177800</xdr:colOff>
      <xdr:row>98</xdr:row>
      <xdr:rowOff>40405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767600"/>
          <a:ext cx="889000" cy="7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26343</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83111" y="1648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167962</xdr:rowOff>
    </xdr:from>
    <xdr:to>
      <xdr:col>41</xdr:col>
      <xdr:colOff>50800</xdr:colOff>
      <xdr:row>98</xdr:row>
      <xdr:rowOff>40405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798612"/>
          <a:ext cx="889000" cy="43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26621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94111" y="164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40843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05111" y="1650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14173</xdr:rowOff>
    </xdr:from>
    <xdr:to>
      <xdr:col>55</xdr:col>
      <xdr:colOff>50800</xdr:colOff>
      <xdr:row>95</xdr:row>
      <xdr:rowOff>115773</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30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37050</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153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10559</xdr:rowOff>
    </xdr:from>
    <xdr:to>
      <xdr:col>50</xdr:col>
      <xdr:colOff>165100</xdr:colOff>
      <xdr:row>97</xdr:row>
      <xdr:rowOff>112159</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64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128686</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416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86150</xdr:rowOff>
    </xdr:from>
    <xdr:to>
      <xdr:col>46</xdr:col>
      <xdr:colOff>38100</xdr:colOff>
      <xdr:row>98</xdr:row>
      <xdr:rowOff>16300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7427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80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161055</xdr:rowOff>
    </xdr:from>
    <xdr:to>
      <xdr:col>41</xdr:col>
      <xdr:colOff>101600</xdr:colOff>
      <xdr:row>98</xdr:row>
      <xdr:rowOff>91205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79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82332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88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117162</xdr:rowOff>
    </xdr:from>
    <xdr:to>
      <xdr:col>36</xdr:col>
      <xdr:colOff>165100</xdr:colOff>
      <xdr:row>98</xdr:row>
      <xdr:rowOff>47312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38439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840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51317</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39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135750</xdr:rowOff>
    </xdr:from>
    <xdr:to>
      <xdr:col>81</xdr:col>
      <xdr:colOff>50800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4592300" y="6650850"/>
          <a:ext cx="889000" cy="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153781</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3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134977</xdr:rowOff>
    </xdr:from>
    <xdr:to>
      <xdr:col>76</xdr:col>
      <xdr:colOff>114300</xdr:colOff>
      <xdr:row>38</xdr:row>
      <xdr:rowOff>135750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3703300" y="6650077"/>
          <a:ext cx="889000" cy="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168924</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57428" y="634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41462</xdr:rowOff>
    </xdr:from>
    <xdr:to>
      <xdr:col>71</xdr:col>
      <xdr:colOff>177800</xdr:colOff>
      <xdr:row>38</xdr:row>
      <xdr:rowOff>134977</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814300" y="6556562"/>
          <a:ext cx="889000" cy="9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160909</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3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121455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63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6867</xdr:rowOff>
    </xdr:from>
    <xdr:ext cx="249299"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21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84950</xdr:rowOff>
    </xdr:from>
    <xdr:to>
      <xdr:col>76</xdr:col>
      <xdr:colOff>165100</xdr:colOff>
      <xdr:row>39</xdr:row>
      <xdr:rowOff>15100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60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6227</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3017" y="6692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84177</xdr:rowOff>
    </xdr:from>
    <xdr:to>
      <xdr:col>72</xdr:col>
      <xdr:colOff>38100</xdr:colOff>
      <xdr:row>39</xdr:row>
      <xdr:rowOff>14327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59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5454</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692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162112</xdr:rowOff>
    </xdr:from>
    <xdr:to>
      <xdr:col>67</xdr:col>
      <xdr:colOff>101600</xdr:colOff>
      <xdr:row>38</xdr:row>
      <xdr:rowOff>92262</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50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108788</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47111" y="628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10" name="公債費最小値テキスト">
          <a:extLst>
            <a:ext uri="{FF2B5EF4-FFF2-40B4-BE49-F238E27FC236}">
              <a16:creationId xmlns:a16="http://schemas.microsoft.com/office/drawing/2014/main" id="{00000000-0008-0000-0600-000062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2" name="公債費最大値テキスト">
          <a:extLst>
            <a:ext uri="{FF2B5EF4-FFF2-40B4-BE49-F238E27FC236}">
              <a16:creationId xmlns:a16="http://schemas.microsoft.com/office/drawing/2014/main" id="{00000000-0008-0000-0600-000064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89877</xdr:rowOff>
    </xdr:from>
    <xdr:to>
      <xdr:col>85</xdr:col>
      <xdr:colOff>127000</xdr:colOff>
      <xdr:row>76</xdr:row>
      <xdr:rowOff>120957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5481300" y="13120077"/>
          <a:ext cx="838200" cy="31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26012</xdr:rowOff>
    </xdr:from>
    <xdr:ext cx="534377" cy="259045"/>
    <xdr:sp macro="" textlink="">
      <xdr:nvSpPr>
        <xdr:cNvPr id="615" name="公債費平均値テキスト">
          <a:extLst>
            <a:ext uri="{FF2B5EF4-FFF2-40B4-BE49-F238E27FC236}">
              <a16:creationId xmlns:a16="http://schemas.microsoft.com/office/drawing/2014/main" id="{00000000-0008-0000-0600-000067020000}"/>
            </a:ext>
          </a:extLst>
        </xdr:cNvPr>
        <xdr:cNvSpPr txBox="1"/>
      </xdr:nvSpPr>
      <xdr:spPr>
        <a:xfrm>
          <a:off x="16370300" y="13227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120957</xdr:rowOff>
    </xdr:from>
    <xdr:to>
      <xdr:col>81</xdr:col>
      <xdr:colOff>50800</xdr:colOff>
      <xdr:row>76</xdr:row>
      <xdr:rowOff>148636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4592300" y="13151157"/>
          <a:ext cx="889000" cy="2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149021</xdr:rowOff>
    </xdr:from>
    <xdr:ext cx="534377"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5214111" y="1335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148636</xdr:rowOff>
    </xdr:from>
    <xdr:to>
      <xdr:col>76</xdr:col>
      <xdr:colOff>114300</xdr:colOff>
      <xdr:row>77</xdr:row>
      <xdr:rowOff>3945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3703300" y="13178836"/>
          <a:ext cx="889000" cy="2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153807</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4325111" y="1335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3945</xdr:rowOff>
    </xdr:from>
    <xdr:to>
      <xdr:col>71</xdr:col>
      <xdr:colOff>177800</xdr:colOff>
      <xdr:row>77</xdr:row>
      <xdr:rowOff>45382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2814300" y="13205595"/>
          <a:ext cx="889000" cy="4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161213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3436111" y="1336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15688</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2547111" y="1338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39077</xdr:rowOff>
    </xdr:from>
    <xdr:to>
      <xdr:col>85</xdr:col>
      <xdr:colOff>177800</xdr:colOff>
      <xdr:row>76</xdr:row>
      <xdr:rowOff>140677</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6268700" y="1306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61954</xdr:rowOff>
    </xdr:from>
    <xdr:ext cx="599010" cy="259045"/>
    <xdr:sp macro="" textlink="">
      <xdr:nvSpPr>
        <xdr:cNvPr id="634" name="公債費該当値テキスト">
          <a:extLst>
            <a:ext uri="{FF2B5EF4-FFF2-40B4-BE49-F238E27FC236}">
              <a16:creationId xmlns:a16="http://schemas.microsoft.com/office/drawing/2014/main" id="{00000000-0008-0000-0600-00007A020000}"/>
            </a:ext>
          </a:extLst>
        </xdr:cNvPr>
        <xdr:cNvSpPr txBox="1"/>
      </xdr:nvSpPr>
      <xdr:spPr>
        <a:xfrm>
          <a:off x="16370300" y="12920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70157</xdr:rowOff>
    </xdr:from>
    <xdr:to>
      <xdr:col>81</xdr:col>
      <xdr:colOff>101600</xdr:colOff>
      <xdr:row>77</xdr:row>
      <xdr:rowOff>307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5430500" y="1310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16834</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181795" y="12875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97836</xdr:rowOff>
    </xdr:from>
    <xdr:to>
      <xdr:col>76</xdr:col>
      <xdr:colOff>165100</xdr:colOff>
      <xdr:row>77</xdr:row>
      <xdr:rowOff>27986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4541500" y="1312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44513</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292795" y="12903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124595</xdr:rowOff>
    </xdr:from>
    <xdr:to>
      <xdr:col>72</xdr:col>
      <xdr:colOff>38100</xdr:colOff>
      <xdr:row>77</xdr:row>
      <xdr:rowOff>54745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3652500" y="1315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71273</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03795" y="1293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166032</xdr:rowOff>
    </xdr:from>
    <xdr:to>
      <xdr:col>67</xdr:col>
      <xdr:colOff>101600</xdr:colOff>
      <xdr:row>77</xdr:row>
      <xdr:rowOff>96182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2763500" y="1319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112709</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14795" y="12971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160469</xdr:rowOff>
    </xdr:from>
    <xdr:to>
      <xdr:col>85</xdr:col>
      <xdr:colOff>127000</xdr:colOff>
      <xdr:row>99</xdr:row>
      <xdr:rowOff>75234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962569"/>
          <a:ext cx="838200" cy="8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7582</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3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66681</xdr:rowOff>
    </xdr:from>
    <xdr:to>
      <xdr:col>81</xdr:col>
      <xdr:colOff>50800</xdr:colOff>
      <xdr:row>99</xdr:row>
      <xdr:rowOff>75234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7040231"/>
          <a:ext cx="889000" cy="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93972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55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68295</xdr:rowOff>
    </xdr:from>
    <xdr:to>
      <xdr:col>76</xdr:col>
      <xdr:colOff>114300</xdr:colOff>
      <xdr:row>99</xdr:row>
      <xdr:rowOff>66681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870395"/>
          <a:ext cx="889000" cy="169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95209</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5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68295</xdr:rowOff>
    </xdr:from>
    <xdr:to>
      <xdr:col>71</xdr:col>
      <xdr:colOff>177800</xdr:colOff>
      <xdr:row>99</xdr:row>
      <xdr:rowOff>66966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870395"/>
          <a:ext cx="889000" cy="17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76650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53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168978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109669</xdr:rowOff>
    </xdr:from>
    <xdr:to>
      <xdr:col>85</xdr:col>
      <xdr:colOff>177800</xdr:colOff>
      <xdr:row>99</xdr:row>
      <xdr:rowOff>39819</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91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24596</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82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24434</xdr:rowOff>
    </xdr:from>
    <xdr:to>
      <xdr:col>81</xdr:col>
      <xdr:colOff>101600</xdr:colOff>
      <xdr:row>99</xdr:row>
      <xdr:rowOff>126034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99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117161</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46428" y="1709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15881</xdr:rowOff>
    </xdr:from>
    <xdr:to>
      <xdr:col>76</xdr:col>
      <xdr:colOff>165100</xdr:colOff>
      <xdr:row>99</xdr:row>
      <xdr:rowOff>117481</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98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108608</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57428" y="17082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17495</xdr:rowOff>
    </xdr:from>
    <xdr:to>
      <xdr:col>72</xdr:col>
      <xdr:colOff>38100</xdr:colOff>
      <xdr:row>98</xdr:row>
      <xdr:rowOff>119095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81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110222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91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16166</xdr:rowOff>
    </xdr:from>
    <xdr:to>
      <xdr:col>67</xdr:col>
      <xdr:colOff>101600</xdr:colOff>
      <xdr:row>99</xdr:row>
      <xdr:rowOff>117766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98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108893</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7082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82626</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1323300" y="6597726"/>
          <a:ext cx="838200" cy="13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154373</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26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155478</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2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14012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5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28186</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84975</xdr:rowOff>
    </xdr:from>
    <xdr:to>
      <xdr:col>98</xdr:col>
      <xdr:colOff>38100</xdr:colOff>
      <xdr:row>39</xdr:row>
      <xdr:rowOff>15125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31653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31826</xdr:rowOff>
    </xdr:from>
    <xdr:to>
      <xdr:col>116</xdr:col>
      <xdr:colOff>114300</xdr:colOff>
      <xdr:row>38</xdr:row>
      <xdr:rowOff>133426</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54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10253</xdr:rowOff>
    </xdr:from>
    <xdr:ext cx="469744"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25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60536</xdr:rowOff>
    </xdr:from>
    <xdr:to>
      <xdr:col>116</xdr:col>
      <xdr:colOff>63500</xdr:colOff>
      <xdr:row>58</xdr:row>
      <xdr:rowOff>74664</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004636"/>
          <a:ext cx="838200" cy="1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26532</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79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60536</xdr:rowOff>
    </xdr:from>
    <xdr:to>
      <xdr:col>111</xdr:col>
      <xdr:colOff>177800</xdr:colOff>
      <xdr:row>58</xdr:row>
      <xdr:rowOff>63736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0434300" y="10004636"/>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58318</xdr:rowOff>
    </xdr:from>
    <xdr:to>
      <xdr:col>107</xdr:col>
      <xdr:colOff>50800</xdr:colOff>
      <xdr:row>58</xdr:row>
      <xdr:rowOff>63736</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10002418"/>
          <a:ext cx="889000" cy="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52901</xdr:rowOff>
    </xdr:from>
    <xdr:to>
      <xdr:col>102</xdr:col>
      <xdr:colOff>114300</xdr:colOff>
      <xdr:row>58</xdr:row>
      <xdr:rowOff>58318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9997001"/>
          <a:ext cx="889000" cy="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101297</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1004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23864</xdr:rowOff>
    </xdr:from>
    <xdr:to>
      <xdr:col>116</xdr:col>
      <xdr:colOff>114300</xdr:colOff>
      <xdr:row>58</xdr:row>
      <xdr:rowOff>125464</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996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153533</xdr:rowOff>
    </xdr:from>
    <xdr:ext cx="469744"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926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9736</xdr:rowOff>
    </xdr:from>
    <xdr:to>
      <xdr:col>112</xdr:col>
      <xdr:colOff>38100</xdr:colOff>
      <xdr:row>58</xdr:row>
      <xdr:rowOff>111336</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995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102463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1004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12936</xdr:rowOff>
    </xdr:from>
    <xdr:to>
      <xdr:col>107</xdr:col>
      <xdr:colOff>101600</xdr:colOff>
      <xdr:row>58</xdr:row>
      <xdr:rowOff>114536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995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105663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49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7518</xdr:rowOff>
    </xdr:from>
    <xdr:to>
      <xdr:col>102</xdr:col>
      <xdr:colOff>165100</xdr:colOff>
      <xdr:row>58</xdr:row>
      <xdr:rowOff>109118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995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100245</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1004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2101</xdr:rowOff>
    </xdr:from>
    <xdr:to>
      <xdr:col>98</xdr:col>
      <xdr:colOff>38100</xdr:colOff>
      <xdr:row>58</xdr:row>
      <xdr:rowOff>103701</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994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120228</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721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68459</xdr:rowOff>
    </xdr:from>
    <xdr:to>
      <xdr:col>116</xdr:col>
      <xdr:colOff>63500</xdr:colOff>
      <xdr:row>75</xdr:row>
      <xdr:rowOff>78762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2927209"/>
          <a:ext cx="838200" cy="10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16561</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875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78762</xdr:rowOff>
    </xdr:from>
    <xdr:to>
      <xdr:col>111</xdr:col>
      <xdr:colOff>177800</xdr:colOff>
      <xdr:row>76</xdr:row>
      <xdr:rowOff>21693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2937512"/>
          <a:ext cx="889000" cy="11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141664</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48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139716</xdr:rowOff>
    </xdr:from>
    <xdr:to>
      <xdr:col>107</xdr:col>
      <xdr:colOff>50800</xdr:colOff>
      <xdr:row>76</xdr:row>
      <xdr:rowOff>21693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2998466"/>
          <a:ext cx="889000" cy="5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142627</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48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133756</xdr:rowOff>
    </xdr:from>
    <xdr:to>
      <xdr:col>102</xdr:col>
      <xdr:colOff>114300</xdr:colOff>
      <xdr:row>75</xdr:row>
      <xdr:rowOff>139716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2992506"/>
          <a:ext cx="889000" cy="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167822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5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118624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4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17659</xdr:rowOff>
    </xdr:from>
    <xdr:to>
      <xdr:col>116</xdr:col>
      <xdr:colOff>114300</xdr:colOff>
      <xdr:row>75</xdr:row>
      <xdr:rowOff>119259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87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40536</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72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27962</xdr:rowOff>
    </xdr:from>
    <xdr:to>
      <xdr:col>112</xdr:col>
      <xdr:colOff>38100</xdr:colOff>
      <xdr:row>75</xdr:row>
      <xdr:rowOff>129562</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88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120688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7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142343</xdr:rowOff>
    </xdr:from>
    <xdr:to>
      <xdr:col>107</xdr:col>
      <xdr:colOff>101600</xdr:colOff>
      <xdr:row>76</xdr:row>
      <xdr:rowOff>72493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00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63620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09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88916</xdr:rowOff>
    </xdr:from>
    <xdr:to>
      <xdr:col>102</xdr:col>
      <xdr:colOff>165100</xdr:colOff>
      <xdr:row>76</xdr:row>
      <xdr:rowOff>19066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294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10194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0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82956</xdr:rowOff>
    </xdr:from>
    <xdr:to>
      <xdr:col>98</xdr:col>
      <xdr:colOff>38100</xdr:colOff>
      <xdr:row>76</xdr:row>
      <xdr:rowOff>13106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294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4233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03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・復興関連事業がおおむね終了したことにより、普通建設事業費は平均値程度まで下がってきている。</a:t>
          </a:r>
          <a:r>
            <a:rPr kumimoji="1" lang="en-US" altLang="ja-JP" sz="1100">
              <a:solidFill>
                <a:schemeClr val="dk1"/>
              </a:solidFill>
              <a:effectLst/>
              <a:latin typeface="+mn-lt"/>
              <a:ea typeface="+mn-ea"/>
              <a:cs typeface="+mn-cs"/>
            </a:rPr>
            <a:t>R6</a:t>
          </a:r>
          <a:r>
            <a:rPr kumimoji="1" lang="ja-JP" altLang="en-US" sz="1100">
              <a:solidFill>
                <a:schemeClr val="dk1"/>
              </a:solidFill>
              <a:effectLst/>
              <a:latin typeface="+mn-lt"/>
              <a:ea typeface="+mn-ea"/>
              <a:cs typeface="+mn-cs"/>
            </a:rPr>
            <a:t>年度は火山博物館リニューアルがあったため増額した。</a:t>
          </a:r>
          <a:endParaRPr lang="ja-JP" altLang="ja-JP" sz="1400">
            <a:effectLst/>
          </a:endParaRPr>
        </a:p>
        <a:p>
          <a:r>
            <a:rPr kumimoji="1" lang="ja-JP" altLang="ja-JP" sz="1100">
              <a:solidFill>
                <a:schemeClr val="dk1"/>
              </a:solidFill>
              <a:effectLst/>
              <a:latin typeface="+mn-lt"/>
              <a:ea typeface="+mn-ea"/>
              <a:cs typeface="+mn-cs"/>
            </a:rPr>
            <a:t>・普通建設事業が終了し、公債費の償還が開始となったため数値が上昇傾向にある。</a:t>
          </a:r>
          <a:endParaRPr lang="ja-JP" altLang="ja-JP" sz="1400">
            <a:effectLst/>
          </a:endParaRPr>
        </a:p>
        <a:p>
          <a:r>
            <a:rPr kumimoji="1" lang="ja-JP" altLang="ja-JP" sz="1100">
              <a:solidFill>
                <a:schemeClr val="dk1"/>
              </a:solidFill>
              <a:effectLst/>
              <a:latin typeface="+mn-lt"/>
              <a:ea typeface="+mn-ea"/>
              <a:cs typeface="+mn-cs"/>
            </a:rPr>
            <a:t>・物件費、人件費は依然として高い数値で推移しているため、施設の集約や削減について早急に検討していく。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6,813
6,665
90.76
9,891,013
9,754,237
136,776
3,962,435
8,000,381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77.3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99441</xdr:rowOff>
    </xdr:from>
    <xdr:to>
      <xdr:col>24</xdr:col>
      <xdr:colOff>63500</xdr:colOff>
      <xdr:row>35</xdr:row>
      <xdr:rowOff>136525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00191"/>
          <a:ext cx="8382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136525</xdr:rowOff>
    </xdr:from>
    <xdr:to>
      <xdr:col>19</xdr:col>
      <xdr:colOff>177800</xdr:colOff>
      <xdr:row>35</xdr:row>
      <xdr:rowOff>161290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3727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161290</xdr:rowOff>
    </xdr:from>
    <xdr:to>
      <xdr:col>15</xdr:col>
      <xdr:colOff>50800</xdr:colOff>
      <xdr:row>36</xdr:row>
      <xdr:rowOff>7747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62040"/>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5351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4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7747</xdr:rowOff>
    </xdr:from>
    <xdr:to>
      <xdr:col>10</xdr:col>
      <xdr:colOff>114300</xdr:colOff>
      <xdr:row>36</xdr:row>
      <xdr:rowOff>33782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79947"/>
          <a:ext cx="889000" cy="2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8907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48641</xdr:rowOff>
    </xdr:from>
    <xdr:to>
      <xdr:col>24</xdr:col>
      <xdr:colOff>114300</xdr:colOff>
      <xdr:row>35</xdr:row>
      <xdr:rowOff>150241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71518</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0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85725</xdr:rowOff>
    </xdr:from>
    <xdr:to>
      <xdr:col>20</xdr:col>
      <xdr:colOff>38100</xdr:colOff>
      <xdr:row>36</xdr:row>
      <xdr:rowOff>15875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32402</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861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110490</xdr:rowOff>
    </xdr:from>
    <xdr:to>
      <xdr:col>15</xdr:col>
      <xdr:colOff>101600</xdr:colOff>
      <xdr:row>36</xdr:row>
      <xdr:rowOff>40640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57167</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88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128397</xdr:rowOff>
    </xdr:from>
    <xdr:to>
      <xdr:col>10</xdr:col>
      <xdr:colOff>165100</xdr:colOff>
      <xdr:row>36</xdr:row>
      <xdr:rowOff>58547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2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75074</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9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154432</xdr:rowOff>
    </xdr:from>
    <xdr:to>
      <xdr:col>6</xdr:col>
      <xdr:colOff>38100</xdr:colOff>
      <xdr:row>36</xdr:row>
      <xdr:rowOff>84582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5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101109</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93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98972</xdr:rowOff>
    </xdr:from>
    <xdr:to>
      <xdr:col>24</xdr:col>
      <xdr:colOff>63500</xdr:colOff>
      <xdr:row>58</xdr:row>
      <xdr:rowOff>7333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71622"/>
          <a:ext cx="838200" cy="7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66147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7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162717</xdr:rowOff>
    </xdr:from>
    <xdr:to>
      <xdr:col>19</xdr:col>
      <xdr:colOff>177800</xdr:colOff>
      <xdr:row>58</xdr:row>
      <xdr:rowOff>7333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35367"/>
          <a:ext cx="889000" cy="16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114583</xdr:rowOff>
    </xdr:from>
    <xdr:to>
      <xdr:col>15</xdr:col>
      <xdr:colOff>50800</xdr:colOff>
      <xdr:row>57</xdr:row>
      <xdr:rowOff>162717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87233"/>
          <a:ext cx="889000" cy="4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55080</xdr:rowOff>
    </xdr:from>
    <xdr:to>
      <xdr:col>10</xdr:col>
      <xdr:colOff>114300</xdr:colOff>
      <xdr:row>57</xdr:row>
      <xdr:rowOff>114583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27730"/>
          <a:ext cx="889000" cy="59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89777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51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48172</xdr:rowOff>
    </xdr:from>
    <xdr:to>
      <xdr:col>24</xdr:col>
      <xdr:colOff>114300</xdr:colOff>
      <xdr:row>57</xdr:row>
      <xdr:rowOff>149772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2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26599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9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127983</xdr:rowOff>
    </xdr:from>
    <xdr:to>
      <xdr:col>20</xdr:col>
      <xdr:colOff>38100</xdr:colOff>
      <xdr:row>58</xdr:row>
      <xdr:rowOff>58133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0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49260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993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111917</xdr:rowOff>
    </xdr:from>
    <xdr:to>
      <xdr:col>15</xdr:col>
      <xdr:colOff>101600</xdr:colOff>
      <xdr:row>58</xdr:row>
      <xdr:rowOff>42067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8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33194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977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63783</xdr:rowOff>
    </xdr:from>
    <xdr:to>
      <xdr:col>10</xdr:col>
      <xdr:colOff>165100</xdr:colOff>
      <xdr:row>57</xdr:row>
      <xdr:rowOff>165383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3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156510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2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4280</xdr:rowOff>
    </xdr:from>
    <xdr:to>
      <xdr:col>6</xdr:col>
      <xdr:colOff>38100</xdr:colOff>
      <xdr:row>57</xdr:row>
      <xdr:rowOff>105880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7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97007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69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104175</xdr:rowOff>
    </xdr:from>
    <xdr:to>
      <xdr:col>24</xdr:col>
      <xdr:colOff>63500</xdr:colOff>
      <xdr:row>76</xdr:row>
      <xdr:rowOff>111723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134375"/>
          <a:ext cx="838200" cy="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72797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104175</xdr:rowOff>
    </xdr:from>
    <xdr:to>
      <xdr:col>19</xdr:col>
      <xdr:colOff>177800</xdr:colOff>
      <xdr:row>76</xdr:row>
      <xdr:rowOff>111666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34375"/>
          <a:ext cx="889000" cy="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17276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18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109841</xdr:rowOff>
    </xdr:from>
    <xdr:to>
      <xdr:col>15</xdr:col>
      <xdr:colOff>50800</xdr:colOff>
      <xdr:row>76</xdr:row>
      <xdr:rowOff>111666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797141"/>
          <a:ext cx="889000" cy="34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69384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71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109841</xdr:rowOff>
    </xdr:from>
    <xdr:to>
      <xdr:col>10</xdr:col>
      <xdr:colOff>114300</xdr:colOff>
      <xdr:row>77</xdr:row>
      <xdr:rowOff>37447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797141"/>
          <a:ext cx="889000" cy="44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36211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147921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60923</xdr:rowOff>
    </xdr:from>
    <xdr:to>
      <xdr:col>24</xdr:col>
      <xdr:colOff>114300</xdr:colOff>
      <xdr:row>76</xdr:row>
      <xdr:rowOff>162523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9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39350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6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53375</xdr:rowOff>
    </xdr:from>
    <xdr:to>
      <xdr:col>20</xdr:col>
      <xdr:colOff>38100</xdr:colOff>
      <xdr:row>76</xdr:row>
      <xdr:rowOff>154975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8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858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60866</xdr:rowOff>
    </xdr:from>
    <xdr:to>
      <xdr:col>15</xdr:col>
      <xdr:colOff>101600</xdr:colOff>
      <xdr:row>76</xdr:row>
      <xdr:rowOff>162466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7543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66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59041</xdr:rowOff>
    </xdr:from>
    <xdr:to>
      <xdr:col>10</xdr:col>
      <xdr:colOff>165100</xdr:colOff>
      <xdr:row>74</xdr:row>
      <xdr:rowOff>160641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4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5718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521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158097</xdr:rowOff>
    </xdr:from>
    <xdr:to>
      <xdr:col>6</xdr:col>
      <xdr:colOff>38100</xdr:colOff>
      <xdr:row>77</xdr:row>
      <xdr:rowOff>88247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8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104774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63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46631</xdr:rowOff>
    </xdr:from>
    <xdr:to>
      <xdr:col>24</xdr:col>
      <xdr:colOff>63500</xdr:colOff>
      <xdr:row>98</xdr:row>
      <xdr:rowOff>47636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48731"/>
          <a:ext cx="8382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286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802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46631</xdr:rowOff>
    </xdr:from>
    <xdr:to>
      <xdr:col>19</xdr:col>
      <xdr:colOff>177800</xdr:colOff>
      <xdr:row>98</xdr:row>
      <xdr:rowOff>48067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848731"/>
          <a:ext cx="8890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127947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930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48067</xdr:rowOff>
    </xdr:from>
    <xdr:to>
      <xdr:col>15</xdr:col>
      <xdr:colOff>50800</xdr:colOff>
      <xdr:row>98</xdr:row>
      <xdr:rowOff>61857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50167"/>
          <a:ext cx="889000" cy="1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138757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94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44904</xdr:rowOff>
    </xdr:from>
    <xdr:to>
      <xdr:col>10</xdr:col>
      <xdr:colOff>114300</xdr:colOff>
      <xdr:row>98</xdr:row>
      <xdr:rowOff>61857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847004"/>
          <a:ext cx="889000" cy="1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142090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94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146530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4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168286</xdr:rowOff>
    </xdr:from>
    <xdr:to>
      <xdr:col>24</xdr:col>
      <xdr:colOff>114300</xdr:colOff>
      <xdr:row>98</xdr:row>
      <xdr:rowOff>98436</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79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127663</xdr:rowOff>
    </xdr:from>
    <xdr:ext cx="599010"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86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167281</xdr:rowOff>
    </xdr:from>
    <xdr:to>
      <xdr:col>20</xdr:col>
      <xdr:colOff>38100</xdr:colOff>
      <xdr:row>98</xdr:row>
      <xdr:rowOff>97431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9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113958</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497795" y="16573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168717</xdr:rowOff>
    </xdr:from>
    <xdr:to>
      <xdr:col>15</xdr:col>
      <xdr:colOff>101600</xdr:colOff>
      <xdr:row>98</xdr:row>
      <xdr:rowOff>98867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9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115394</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08795" y="16574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11057</xdr:rowOff>
    </xdr:from>
    <xdr:to>
      <xdr:col>10</xdr:col>
      <xdr:colOff>165100</xdr:colOff>
      <xdr:row>98</xdr:row>
      <xdr:rowOff>112657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1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129184</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19795" y="16588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165554</xdr:rowOff>
    </xdr:from>
    <xdr:to>
      <xdr:col>6</xdr:col>
      <xdr:colOff>38100</xdr:colOff>
      <xdr:row>98</xdr:row>
      <xdr:rowOff>95704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79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112231</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30795" y="1657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23480</xdr:rowOff>
    </xdr:from>
    <xdr:to>
      <xdr:col>55</xdr:col>
      <xdr:colOff>0</xdr:colOff>
      <xdr:row>37</xdr:row>
      <xdr:rowOff>25674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367130"/>
          <a:ext cx="838200" cy="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22567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537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25674</xdr:rowOff>
    </xdr:from>
    <xdr:to>
      <xdr:col>50</xdr:col>
      <xdr:colOff>114300</xdr:colOff>
      <xdr:row>37</xdr:row>
      <xdr:rowOff>32989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369324"/>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140342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655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144272</xdr:rowOff>
    </xdr:from>
    <xdr:to>
      <xdr:col>45</xdr:col>
      <xdr:colOff>177800</xdr:colOff>
      <xdr:row>37</xdr:row>
      <xdr:rowOff>32989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316472"/>
          <a:ext cx="889000" cy="6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135450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650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103124</xdr:rowOff>
    </xdr:from>
    <xdr:to>
      <xdr:col>41</xdr:col>
      <xdr:colOff>50800</xdr:colOff>
      <xdr:row>36</xdr:row>
      <xdr:rowOff>144272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2753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143725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658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134261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6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144130</xdr:rowOff>
    </xdr:from>
    <xdr:to>
      <xdr:col>55</xdr:col>
      <xdr:colOff>50800</xdr:colOff>
      <xdr:row>37</xdr:row>
      <xdr:rowOff>74280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31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167007</xdr:rowOff>
    </xdr:from>
    <xdr:ext cx="469744"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167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146324</xdr:rowOff>
    </xdr:from>
    <xdr:to>
      <xdr:col>50</xdr:col>
      <xdr:colOff>165100</xdr:colOff>
      <xdr:row>37</xdr:row>
      <xdr:rowOff>76474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31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93001</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04428" y="6093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153639</xdr:rowOff>
    </xdr:from>
    <xdr:to>
      <xdr:col>46</xdr:col>
      <xdr:colOff>38100</xdr:colOff>
      <xdr:row>37</xdr:row>
      <xdr:rowOff>83789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32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100316</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5428" y="610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93472</xdr:rowOff>
    </xdr:from>
    <xdr:to>
      <xdr:col>41</xdr:col>
      <xdr:colOff>101600</xdr:colOff>
      <xdr:row>37</xdr:row>
      <xdr:rowOff>23622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26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40149</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26428" y="6040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52324</xdr:rowOff>
    </xdr:from>
    <xdr:to>
      <xdr:col>36</xdr:col>
      <xdr:colOff>165100</xdr:colOff>
      <xdr:row>36</xdr:row>
      <xdr:rowOff>153924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22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170451</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37428" y="599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152517</xdr:rowOff>
    </xdr:from>
    <xdr:to>
      <xdr:col>55</xdr:col>
      <xdr:colOff>0</xdr:colOff>
      <xdr:row>57</xdr:row>
      <xdr:rowOff>124673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9753717"/>
          <a:ext cx="838200" cy="14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108319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880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152517</xdr:rowOff>
    </xdr:from>
    <xdr:to>
      <xdr:col>50</xdr:col>
      <xdr:colOff>114300</xdr:colOff>
      <xdr:row>57</xdr:row>
      <xdr:rowOff>129733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753717"/>
          <a:ext cx="889000" cy="14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61162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1000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129733</xdr:rowOff>
    </xdr:from>
    <xdr:to>
      <xdr:col>45</xdr:col>
      <xdr:colOff>177800</xdr:colOff>
      <xdr:row>57</xdr:row>
      <xdr:rowOff>162506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9902383"/>
          <a:ext cx="889000" cy="3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76303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1002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162506</xdr:rowOff>
    </xdr:from>
    <xdr:to>
      <xdr:col>41</xdr:col>
      <xdr:colOff>50800</xdr:colOff>
      <xdr:row>57</xdr:row>
      <xdr:rowOff>167658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935156"/>
          <a:ext cx="889000" cy="5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64466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1000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87730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1003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73873</xdr:rowOff>
    </xdr:from>
    <xdr:to>
      <xdr:col>55</xdr:col>
      <xdr:colOff>50800</xdr:colOff>
      <xdr:row>58</xdr:row>
      <xdr:rowOff>4023</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84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96750</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69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101717</xdr:rowOff>
    </xdr:from>
    <xdr:to>
      <xdr:col>50</xdr:col>
      <xdr:colOff>165100</xdr:colOff>
      <xdr:row>57</xdr:row>
      <xdr:rowOff>31867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702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48394</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39795" y="947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78933</xdr:rowOff>
    </xdr:from>
    <xdr:to>
      <xdr:col>46</xdr:col>
      <xdr:colOff>38100</xdr:colOff>
      <xdr:row>58</xdr:row>
      <xdr:rowOff>9083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85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25610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62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111706</xdr:rowOff>
    </xdr:from>
    <xdr:to>
      <xdr:col>41</xdr:col>
      <xdr:colOff>101600</xdr:colOff>
      <xdr:row>58</xdr:row>
      <xdr:rowOff>41856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88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58383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965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116858</xdr:rowOff>
    </xdr:from>
    <xdr:to>
      <xdr:col>36</xdr:col>
      <xdr:colOff>165100</xdr:colOff>
      <xdr:row>58</xdr:row>
      <xdr:rowOff>47008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88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63535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66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86368</xdr:rowOff>
    </xdr:from>
    <xdr:to>
      <xdr:col>55</xdr:col>
      <xdr:colOff>0</xdr:colOff>
      <xdr:row>77</xdr:row>
      <xdr:rowOff>35691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2773668"/>
          <a:ext cx="838200" cy="46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139572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341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35691</xdr:rowOff>
    </xdr:from>
    <xdr:to>
      <xdr:col>50</xdr:col>
      <xdr:colOff>114300</xdr:colOff>
      <xdr:row>77</xdr:row>
      <xdr:rowOff>83400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237341"/>
          <a:ext cx="889000" cy="4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93887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46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83400</xdr:rowOff>
    </xdr:from>
    <xdr:to>
      <xdr:col>45</xdr:col>
      <xdr:colOff>177800</xdr:colOff>
      <xdr:row>77</xdr:row>
      <xdr:rowOff>141067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285050"/>
          <a:ext cx="889000" cy="5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83512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45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128849</xdr:rowOff>
    </xdr:from>
    <xdr:to>
      <xdr:col>41</xdr:col>
      <xdr:colOff>50800</xdr:colOff>
      <xdr:row>77</xdr:row>
      <xdr:rowOff>141067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330499"/>
          <a:ext cx="889000" cy="1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103686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47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106828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47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35568</xdr:rowOff>
    </xdr:from>
    <xdr:to>
      <xdr:col>55</xdr:col>
      <xdr:colOff>50800</xdr:colOff>
      <xdr:row>74</xdr:row>
      <xdr:rowOff>137168</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272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58445</xdr:rowOff>
    </xdr:from>
    <xdr:ext cx="599010"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2574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156341</xdr:rowOff>
    </xdr:from>
    <xdr:to>
      <xdr:col>50</xdr:col>
      <xdr:colOff>165100</xdr:colOff>
      <xdr:row>77</xdr:row>
      <xdr:rowOff>86491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18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103018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296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32600</xdr:rowOff>
    </xdr:from>
    <xdr:to>
      <xdr:col>46</xdr:col>
      <xdr:colOff>38100</xdr:colOff>
      <xdr:row>77</xdr:row>
      <xdr:rowOff>134200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23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150727</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00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90267</xdr:rowOff>
    </xdr:from>
    <xdr:to>
      <xdr:col>41</xdr:col>
      <xdr:colOff>101600</xdr:colOff>
      <xdr:row>78</xdr:row>
      <xdr:rowOff>20417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29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36944</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06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78049</xdr:rowOff>
    </xdr:from>
    <xdr:to>
      <xdr:col>36</xdr:col>
      <xdr:colOff>165100</xdr:colOff>
      <xdr:row>78</xdr:row>
      <xdr:rowOff>8199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27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24726</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05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83610</xdr:rowOff>
    </xdr:from>
    <xdr:to>
      <xdr:col>55</xdr:col>
      <xdr:colOff>0</xdr:colOff>
      <xdr:row>95</xdr:row>
      <xdr:rowOff>129513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371360"/>
          <a:ext cx="838200" cy="4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37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44315</xdr:rowOff>
    </xdr:from>
    <xdr:to>
      <xdr:col>50</xdr:col>
      <xdr:colOff>114300</xdr:colOff>
      <xdr:row>95</xdr:row>
      <xdr:rowOff>83610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332065"/>
          <a:ext cx="889000" cy="39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124125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58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44315</xdr:rowOff>
    </xdr:from>
    <xdr:to>
      <xdr:col>45</xdr:col>
      <xdr:colOff>177800</xdr:colOff>
      <xdr:row>95</xdr:row>
      <xdr:rowOff>66708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332065"/>
          <a:ext cx="889000" cy="2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149747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6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5553</xdr:rowOff>
    </xdr:from>
    <xdr:to>
      <xdr:col>41</xdr:col>
      <xdr:colOff>50800</xdr:colOff>
      <xdr:row>95</xdr:row>
      <xdr:rowOff>66708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6972300" y="16121853"/>
          <a:ext cx="889000" cy="23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146121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166371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78713</xdr:rowOff>
    </xdr:from>
    <xdr:to>
      <xdr:col>55</xdr:col>
      <xdr:colOff>50800</xdr:colOff>
      <xdr:row>96</xdr:row>
      <xdr:rowOff>8863</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36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101590</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21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32810</xdr:rowOff>
    </xdr:from>
    <xdr:to>
      <xdr:col>50</xdr:col>
      <xdr:colOff>165100</xdr:colOff>
      <xdr:row>95</xdr:row>
      <xdr:rowOff>134410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3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150937</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6095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164965</xdr:rowOff>
    </xdr:from>
    <xdr:to>
      <xdr:col>46</xdr:col>
      <xdr:colOff>38100</xdr:colOff>
      <xdr:row>95</xdr:row>
      <xdr:rowOff>95115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28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111642</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6056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15908</xdr:rowOff>
    </xdr:from>
    <xdr:to>
      <xdr:col>41</xdr:col>
      <xdr:colOff>101600</xdr:colOff>
      <xdr:row>95</xdr:row>
      <xdr:rowOff>117508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30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134035</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607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126203</xdr:rowOff>
    </xdr:from>
    <xdr:to>
      <xdr:col>36</xdr:col>
      <xdr:colOff>165100</xdr:colOff>
      <xdr:row>94</xdr:row>
      <xdr:rowOff>56353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07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92</xdr:row>
      <xdr:rowOff>72880</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58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69378</xdr:rowOff>
    </xdr:from>
    <xdr:to>
      <xdr:col>85</xdr:col>
      <xdr:colOff>127000</xdr:colOff>
      <xdr:row>36</xdr:row>
      <xdr:rowOff>151054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241578"/>
          <a:ext cx="838200" cy="8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75099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47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151054</xdr:rowOff>
    </xdr:from>
    <xdr:to>
      <xdr:col>81</xdr:col>
      <xdr:colOff>50800</xdr:colOff>
      <xdr:row>36</xdr:row>
      <xdr:rowOff>157857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323254"/>
          <a:ext cx="889000" cy="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53655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39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157857</xdr:rowOff>
    </xdr:from>
    <xdr:to>
      <xdr:col>76</xdr:col>
      <xdr:colOff>114300</xdr:colOff>
      <xdr:row>37</xdr:row>
      <xdr:rowOff>40041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330057"/>
          <a:ext cx="889000" cy="5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62570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40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36155</xdr:rowOff>
    </xdr:from>
    <xdr:to>
      <xdr:col>71</xdr:col>
      <xdr:colOff>177800</xdr:colOff>
      <xdr:row>37</xdr:row>
      <xdr:rowOff>40041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379805"/>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96515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09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82875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08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18578</xdr:rowOff>
    </xdr:from>
    <xdr:to>
      <xdr:col>85</xdr:col>
      <xdr:colOff>177800</xdr:colOff>
      <xdr:row>36</xdr:row>
      <xdr:rowOff>120178</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19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41455</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04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100254</xdr:rowOff>
    </xdr:from>
    <xdr:to>
      <xdr:col>81</xdr:col>
      <xdr:colOff>101600</xdr:colOff>
      <xdr:row>37</xdr:row>
      <xdr:rowOff>30404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27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46931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04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107057</xdr:rowOff>
    </xdr:from>
    <xdr:to>
      <xdr:col>76</xdr:col>
      <xdr:colOff>165100</xdr:colOff>
      <xdr:row>37</xdr:row>
      <xdr:rowOff>37207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27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53734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05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160691</xdr:rowOff>
    </xdr:from>
    <xdr:to>
      <xdr:col>72</xdr:col>
      <xdr:colOff>38100</xdr:colOff>
      <xdr:row>37</xdr:row>
      <xdr:rowOff>90841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3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81968</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42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156805</xdr:rowOff>
    </xdr:from>
    <xdr:to>
      <xdr:col>67</xdr:col>
      <xdr:colOff>101600</xdr:colOff>
      <xdr:row>37</xdr:row>
      <xdr:rowOff>86955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2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78082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421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125821</xdr:rowOff>
    </xdr:from>
    <xdr:to>
      <xdr:col>85</xdr:col>
      <xdr:colOff>127000</xdr:colOff>
      <xdr:row>57</xdr:row>
      <xdr:rowOff>119331</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727021"/>
          <a:ext cx="838200" cy="16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35131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807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119331</xdr:rowOff>
    </xdr:from>
    <xdr:to>
      <xdr:col>81</xdr:col>
      <xdr:colOff>50800</xdr:colOff>
      <xdr:row>57</xdr:row>
      <xdr:rowOff>136526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891981"/>
          <a:ext cx="889000" cy="17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16205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9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136526</xdr:rowOff>
    </xdr:from>
    <xdr:to>
      <xdr:col>76</xdr:col>
      <xdr:colOff>114300</xdr:colOff>
      <xdr:row>58</xdr:row>
      <xdr:rowOff>6616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909176"/>
          <a:ext cx="889000" cy="41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20852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9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151953</xdr:rowOff>
    </xdr:from>
    <xdr:to>
      <xdr:col>71</xdr:col>
      <xdr:colOff>177800</xdr:colOff>
      <xdr:row>58</xdr:row>
      <xdr:rowOff>6616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9581703"/>
          <a:ext cx="889000" cy="36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48670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99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32309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97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75021</xdr:rowOff>
    </xdr:from>
    <xdr:to>
      <xdr:col>85</xdr:col>
      <xdr:colOff>177800</xdr:colOff>
      <xdr:row>57</xdr:row>
      <xdr:rowOff>5171</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67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97898</xdr:rowOff>
    </xdr:from>
    <xdr:ext cx="599010"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52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68531</xdr:rowOff>
    </xdr:from>
    <xdr:to>
      <xdr:col>81</xdr:col>
      <xdr:colOff>101600</xdr:colOff>
      <xdr:row>57</xdr:row>
      <xdr:rowOff>170131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84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15208</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61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85726</xdr:rowOff>
    </xdr:from>
    <xdr:to>
      <xdr:col>76</xdr:col>
      <xdr:colOff>165100</xdr:colOff>
      <xdr:row>58</xdr:row>
      <xdr:rowOff>15876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85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32403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63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127266</xdr:rowOff>
    </xdr:from>
    <xdr:to>
      <xdr:col>72</xdr:col>
      <xdr:colOff>38100</xdr:colOff>
      <xdr:row>58</xdr:row>
      <xdr:rowOff>57416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89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73943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67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101153</xdr:rowOff>
    </xdr:from>
    <xdr:to>
      <xdr:col>67</xdr:col>
      <xdr:colOff>101600</xdr:colOff>
      <xdr:row>56</xdr:row>
      <xdr:rowOff>31303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53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47830</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14795" y="9306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51317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5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135750</xdr:rowOff>
    </xdr:from>
    <xdr:to>
      <xdr:col>81</xdr:col>
      <xdr:colOff>50800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508850"/>
          <a:ext cx="889000" cy="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153782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134978</xdr:rowOff>
    </xdr:from>
    <xdr:to>
      <xdr:col>76</xdr:col>
      <xdr:colOff>114300</xdr:colOff>
      <xdr:row>78</xdr:row>
      <xdr:rowOff>135750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508078"/>
          <a:ext cx="889000" cy="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168924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19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41461</xdr:rowOff>
    </xdr:from>
    <xdr:to>
      <xdr:col>71</xdr:col>
      <xdr:colOff>177800</xdr:colOff>
      <xdr:row>78</xdr:row>
      <xdr:rowOff>134978</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414561"/>
          <a:ext cx="889000" cy="9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160909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9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121455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49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6867</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79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84950</xdr:rowOff>
    </xdr:from>
    <xdr:to>
      <xdr:col>76</xdr:col>
      <xdr:colOff>165100</xdr:colOff>
      <xdr:row>79</xdr:row>
      <xdr:rowOff>15100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5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6227</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3017" y="13550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84178</xdr:rowOff>
    </xdr:from>
    <xdr:to>
      <xdr:col>72</xdr:col>
      <xdr:colOff>38100</xdr:colOff>
      <xdr:row>79</xdr:row>
      <xdr:rowOff>14328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5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5455</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550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162111</xdr:rowOff>
    </xdr:from>
    <xdr:to>
      <xdr:col>67</xdr:col>
      <xdr:colOff>101600</xdr:colOff>
      <xdr:row>78</xdr:row>
      <xdr:rowOff>92261</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36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108788</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47111" y="1313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89877</xdr:rowOff>
    </xdr:from>
    <xdr:to>
      <xdr:col>85</xdr:col>
      <xdr:colOff>127000</xdr:colOff>
      <xdr:row>96</xdr:row>
      <xdr:rowOff>120957</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549077"/>
          <a:ext cx="838200" cy="31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26012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656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120957</xdr:rowOff>
    </xdr:from>
    <xdr:to>
      <xdr:col>81</xdr:col>
      <xdr:colOff>50800</xdr:colOff>
      <xdr:row>96</xdr:row>
      <xdr:rowOff>148636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580157"/>
          <a:ext cx="889000" cy="2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149021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77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148636</xdr:rowOff>
    </xdr:from>
    <xdr:to>
      <xdr:col>76</xdr:col>
      <xdr:colOff>114300</xdr:colOff>
      <xdr:row>97</xdr:row>
      <xdr:rowOff>3945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607836"/>
          <a:ext cx="889000" cy="2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153807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78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3945</xdr:rowOff>
    </xdr:from>
    <xdr:to>
      <xdr:col>71</xdr:col>
      <xdr:colOff>177800</xdr:colOff>
      <xdr:row>97</xdr:row>
      <xdr:rowOff>45382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634595"/>
          <a:ext cx="889000" cy="4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161213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79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81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39077</xdr:rowOff>
    </xdr:from>
    <xdr:to>
      <xdr:col>85</xdr:col>
      <xdr:colOff>177800</xdr:colOff>
      <xdr:row>96</xdr:row>
      <xdr:rowOff>140677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49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61954</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34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70157</xdr:rowOff>
    </xdr:from>
    <xdr:to>
      <xdr:col>81</xdr:col>
      <xdr:colOff>101600</xdr:colOff>
      <xdr:row>97</xdr:row>
      <xdr:rowOff>307</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52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16834</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6304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97836</xdr:rowOff>
    </xdr:from>
    <xdr:to>
      <xdr:col>76</xdr:col>
      <xdr:colOff>165100</xdr:colOff>
      <xdr:row>97</xdr:row>
      <xdr:rowOff>27986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55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44513</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92795" y="16332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124595</xdr:rowOff>
    </xdr:from>
    <xdr:to>
      <xdr:col>72</xdr:col>
      <xdr:colOff>38100</xdr:colOff>
      <xdr:row>97</xdr:row>
      <xdr:rowOff>54745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58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71272</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03795" y="16359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166032</xdr:rowOff>
    </xdr:from>
    <xdr:to>
      <xdr:col>67</xdr:col>
      <xdr:colOff>101600</xdr:colOff>
      <xdr:row>97</xdr:row>
      <xdr:rowOff>96182</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62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112709</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14795" y="1640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7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123444</xdr:rowOff>
    </xdr:from>
    <xdr:to>
      <xdr:col>98</xdr:col>
      <xdr:colOff>38100</xdr:colOff>
      <xdr:row>39</xdr:row>
      <xdr:rowOff>53594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70121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13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号災害からの復旧復興事業が落ち着いてきたこともあり、全体的に減となったものが多い。民生費については復興事業として保育園を建設したため、令和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年度の数値が大きくなっている。</a:t>
          </a:r>
          <a:r>
            <a:rPr kumimoji="1" lang="ja-JP" altLang="en-US" sz="1100">
              <a:solidFill>
                <a:schemeClr val="dk1"/>
              </a:solidFill>
              <a:effectLst/>
              <a:latin typeface="+mn-lt"/>
              <a:ea typeface="+mn-ea"/>
              <a:cs typeface="+mn-cs"/>
            </a:rPr>
            <a:t>令和６年度の商工費増加は火山博物館リニューアルによるもの。</a:t>
          </a:r>
          <a:endParaRPr lang="ja-JP" altLang="ja-JP" sz="1400">
            <a:effectLst/>
          </a:endParaRPr>
        </a:p>
        <a:p>
          <a:r>
            <a:rPr kumimoji="1" lang="ja-JP" altLang="ja-JP" sz="1100">
              <a:solidFill>
                <a:schemeClr val="dk1"/>
              </a:solidFill>
              <a:effectLst/>
              <a:latin typeface="+mn-lt"/>
              <a:ea typeface="+mn-ea"/>
              <a:cs typeface="+mn-cs"/>
            </a:rPr>
            <a:t>・町の事業にシルバー人材センターを積極的に活用していることから、令和３年度までは労働費が高止まりしていたが、人員不足による事業減により減少に転じている。</a:t>
          </a:r>
          <a:endParaRPr lang="ja-JP" altLang="ja-JP" sz="1400">
            <a:effectLst/>
          </a:endParaRPr>
        </a:p>
        <a:p>
          <a:r>
            <a:rPr kumimoji="1" lang="ja-JP" altLang="ja-JP" sz="1100">
              <a:solidFill>
                <a:schemeClr val="dk1"/>
              </a:solidFill>
              <a:effectLst/>
              <a:latin typeface="+mn-lt"/>
              <a:ea typeface="+mn-ea"/>
              <a:cs typeface="+mn-cs"/>
            </a:rPr>
            <a:t>・公債費については今後も復興関係の返済が開始となるため増加する見込み。</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財政調整基金については、令和３年度に４億円の積み立てをおこなったことにより、土砂災害前の基金残高に戻っている。今後も大規模な普通建設事業実施の見込みがあるため、残高が極端に減る事がないよう計画的な支出に努める。</a:t>
          </a:r>
          <a:endParaRPr lang="ja-JP" altLang="ja-JP" sz="1400">
            <a:effectLst/>
          </a:endParaRPr>
        </a:p>
        <a:p>
          <a:r>
            <a:rPr lang="ja-JP" altLang="ja-JP" sz="1100">
              <a:solidFill>
                <a:schemeClr val="dk1"/>
              </a:solidFill>
              <a:effectLst/>
              <a:latin typeface="+mn-lt"/>
              <a:ea typeface="+mn-ea"/>
              <a:cs typeface="+mn-cs"/>
            </a:rPr>
            <a:t>　実質収支における比率については、一般的には</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が適正とされており、基金への積み立てをおこなったことによりおおむね適正な数値となった。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a:solidFill>
                <a:schemeClr val="dk1"/>
              </a:solidFill>
              <a:effectLst/>
              <a:latin typeface="+mn-lt"/>
              <a:ea typeface="+mn-ea"/>
              <a:cs typeface="+mn-cs"/>
            </a:rPr>
            <a:t>　国民健康保険事業勘定については、平成元年度から平成</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年度まで累積赤字を抱えていたが、これは隠れ借金と同様であることから、将来の財政破たんを回避するため平成</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年度に解消した。以後単年度赤字については、当年度中に一般会計からの繰り入れにより解消している。保険料率は平成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年度に改定を実施した。当町の保険料率は標準保険料率を下回っているため、計画的に値上げを実施し、適正な歳入を確保していく予定である。</a:t>
          </a:r>
          <a:endParaRPr lang="ja-JP" altLang="ja-JP" sz="1400">
            <a:effectLst/>
          </a:endParaRPr>
        </a:p>
        <a:p>
          <a:pPr rtl="0" eaLnBrk="1" fontAlgn="auto" latinLnBrk="0" hangingPunct="1"/>
          <a:r>
            <a:rPr lang="ja-JP" altLang="ja-JP" sz="1100">
              <a:solidFill>
                <a:schemeClr val="dk1"/>
              </a:solidFill>
              <a:effectLst/>
              <a:latin typeface="+mn-lt"/>
              <a:ea typeface="+mn-ea"/>
              <a:cs typeface="+mn-cs"/>
            </a:rPr>
            <a:t>　水道事業においては多額の累積欠損金を抱えており、これを解消するため、平成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％の</a:t>
          </a:r>
          <a:r>
            <a:rPr lang="ja-JP" altLang="en-US" sz="1100">
              <a:solidFill>
                <a:schemeClr val="dk1"/>
              </a:solidFill>
              <a:effectLst/>
              <a:latin typeface="+mn-lt"/>
              <a:ea typeface="+mn-ea"/>
              <a:cs typeface="+mn-cs"/>
            </a:rPr>
            <a:t>使用料</a:t>
          </a:r>
          <a:r>
            <a:rPr lang="ja-JP" altLang="ja-JP" sz="1100">
              <a:solidFill>
                <a:schemeClr val="dk1"/>
              </a:solidFill>
              <a:effectLst/>
              <a:latin typeface="+mn-lt"/>
              <a:ea typeface="+mn-ea"/>
              <a:cs typeface="+mn-cs"/>
            </a:rPr>
            <a:t>値上げを実施した。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9891013</v>
      </c>
      <c r="BO4" s="358"/>
      <c r="BP4" s="358"/>
      <c r="BQ4" s="358"/>
      <c r="BR4" s="358"/>
      <c r="BS4" s="358"/>
      <c r="BT4" s="358"/>
      <c r="BU4" s="359"/>
      <c r="BV4" s="357">
        <v>8909990</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3.5</v>
      </c>
      <c r="CU4" s="364"/>
      <c r="CV4" s="364"/>
      <c r="CW4" s="364"/>
      <c r="CX4" s="364"/>
      <c r="CY4" s="364"/>
      <c r="CZ4" s="364"/>
      <c r="DA4" s="365"/>
      <c r="DB4" s="363">
        <v>6.1</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9754237</v>
      </c>
      <c r="BO5" s="395"/>
      <c r="BP5" s="395"/>
      <c r="BQ5" s="395"/>
      <c r="BR5" s="395"/>
      <c r="BS5" s="395"/>
      <c r="BT5" s="395"/>
      <c r="BU5" s="396"/>
      <c r="BV5" s="394">
        <v>8567822</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94.1</v>
      </c>
      <c r="CU5" s="392"/>
      <c r="CV5" s="392"/>
      <c r="CW5" s="392"/>
      <c r="CX5" s="392"/>
      <c r="CY5" s="392"/>
      <c r="CZ5" s="392"/>
      <c r="DA5" s="393"/>
      <c r="DB5" s="391">
        <v>96.7</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136776</v>
      </c>
      <c r="BO6" s="395"/>
      <c r="BP6" s="395"/>
      <c r="BQ6" s="395"/>
      <c r="BR6" s="395"/>
      <c r="BS6" s="395"/>
      <c r="BT6" s="395"/>
      <c r="BU6" s="396"/>
      <c r="BV6" s="394">
        <v>342168</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94.3</v>
      </c>
      <c r="CU6" s="432"/>
      <c r="CV6" s="432"/>
      <c r="CW6" s="432"/>
      <c r="CX6" s="432"/>
      <c r="CY6" s="432"/>
      <c r="CZ6" s="432"/>
      <c r="DA6" s="433"/>
      <c r="DB6" s="431">
        <v>97.2</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0</v>
      </c>
      <c r="BO7" s="395"/>
      <c r="BP7" s="395"/>
      <c r="BQ7" s="395"/>
      <c r="BR7" s="395"/>
      <c r="BS7" s="395"/>
      <c r="BT7" s="395"/>
      <c r="BU7" s="396"/>
      <c r="BV7" s="394">
        <v>106634</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3962435</v>
      </c>
      <c r="CU7" s="395"/>
      <c r="CV7" s="395"/>
      <c r="CW7" s="395"/>
      <c r="CX7" s="395"/>
      <c r="CY7" s="395"/>
      <c r="CZ7" s="395"/>
      <c r="DA7" s="396"/>
      <c r="DB7" s="394">
        <v>3851376</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136776</v>
      </c>
      <c r="BO8" s="395"/>
      <c r="BP8" s="395"/>
      <c r="BQ8" s="395"/>
      <c r="BR8" s="395"/>
      <c r="BS8" s="395"/>
      <c r="BT8" s="395"/>
      <c r="BU8" s="396"/>
      <c r="BV8" s="394">
        <v>235534</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0.27</v>
      </c>
      <c r="CU8" s="435"/>
      <c r="CV8" s="435"/>
      <c r="CW8" s="435"/>
      <c r="CX8" s="435"/>
      <c r="CY8" s="435"/>
      <c r="CZ8" s="435"/>
      <c r="DA8" s="436"/>
      <c r="DB8" s="434">
        <v>0.28000000000000003</v>
      </c>
      <c r="DC8" s="435"/>
      <c r="DD8" s="435"/>
      <c r="DE8" s="435"/>
      <c r="DF8" s="435"/>
      <c r="DG8" s="435"/>
      <c r="DH8" s="435"/>
      <c r="DI8" s="436"/>
    </row>
    <row r="9" spans="1:119" ht="18.75" customHeight="1" thickBot="1" x14ac:dyDescent="0.25">
      <c r="A9" s="163"/>
      <c r="B9" s="388" t="s">
        <v>106</v>
      </c>
      <c r="C9" s="389"/>
      <c r="D9" s="389"/>
      <c r="E9" s="389"/>
      <c r="F9" s="389"/>
      <c r="G9" s="389"/>
      <c r="H9" s="389"/>
      <c r="I9" s="389"/>
      <c r="J9" s="389"/>
      <c r="K9" s="437"/>
      <c r="L9" s="438" t="s">
        <v>107</v>
      </c>
      <c r="M9" s="439"/>
      <c r="N9" s="439"/>
      <c r="O9" s="439"/>
      <c r="P9" s="439"/>
      <c r="Q9" s="440"/>
      <c r="R9" s="441">
        <v>7102</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-98758</v>
      </c>
      <c r="BO9" s="395"/>
      <c r="BP9" s="395"/>
      <c r="BQ9" s="395"/>
      <c r="BR9" s="395"/>
      <c r="BS9" s="395"/>
      <c r="BT9" s="395"/>
      <c r="BU9" s="396"/>
      <c r="BV9" s="394">
        <v>145331</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24.2</v>
      </c>
      <c r="CU9" s="392"/>
      <c r="CV9" s="392"/>
      <c r="CW9" s="392"/>
      <c r="CX9" s="392"/>
      <c r="CY9" s="392"/>
      <c r="CZ9" s="392"/>
      <c r="DA9" s="393"/>
      <c r="DB9" s="391">
        <v>24.1</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112</v>
      </c>
      <c r="M10" s="424"/>
      <c r="N10" s="424"/>
      <c r="O10" s="424"/>
      <c r="P10" s="424"/>
      <c r="Q10" s="425"/>
      <c r="R10" s="445">
        <v>7884</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114</v>
      </c>
      <c r="AV10" s="427"/>
      <c r="AW10" s="427"/>
      <c r="AX10" s="427"/>
      <c r="AY10" s="428" t="s">
        <v>115</v>
      </c>
      <c r="AZ10" s="429"/>
      <c r="BA10" s="429"/>
      <c r="BB10" s="429"/>
      <c r="BC10" s="429"/>
      <c r="BD10" s="429"/>
      <c r="BE10" s="429"/>
      <c r="BF10" s="429"/>
      <c r="BG10" s="429"/>
      <c r="BH10" s="429"/>
      <c r="BI10" s="429"/>
      <c r="BJ10" s="429"/>
      <c r="BK10" s="429"/>
      <c r="BL10" s="429"/>
      <c r="BM10" s="430"/>
      <c r="BN10" s="394">
        <v>214402</v>
      </c>
      <c r="BO10" s="395"/>
      <c r="BP10" s="395"/>
      <c r="BQ10" s="395"/>
      <c r="BR10" s="395"/>
      <c r="BS10" s="395"/>
      <c r="BT10" s="395"/>
      <c r="BU10" s="396"/>
      <c r="BV10" s="394">
        <v>50064</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6813</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40000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6665</v>
      </c>
      <c r="S13" s="479"/>
      <c r="T13" s="479"/>
      <c r="U13" s="479"/>
      <c r="V13" s="480"/>
      <c r="W13" s="410" t="s">
        <v>131</v>
      </c>
      <c r="X13" s="411"/>
      <c r="Y13" s="411"/>
      <c r="Z13" s="411"/>
      <c r="AA13" s="411"/>
      <c r="AB13" s="401"/>
      <c r="AC13" s="445">
        <v>230</v>
      </c>
      <c r="AD13" s="446"/>
      <c r="AE13" s="446"/>
      <c r="AF13" s="446"/>
      <c r="AG13" s="488"/>
      <c r="AH13" s="445">
        <v>244</v>
      </c>
      <c r="AI13" s="446"/>
      <c r="AJ13" s="446"/>
      <c r="AK13" s="446"/>
      <c r="AL13" s="447"/>
      <c r="AM13" s="423" t="s">
        <v>132</v>
      </c>
      <c r="AN13" s="424"/>
      <c r="AO13" s="424"/>
      <c r="AP13" s="424"/>
      <c r="AQ13" s="424"/>
      <c r="AR13" s="424"/>
      <c r="AS13" s="424"/>
      <c r="AT13" s="425"/>
      <c r="AU13" s="426" t="s">
        <v>114</v>
      </c>
      <c r="AV13" s="427"/>
      <c r="AW13" s="427"/>
      <c r="AX13" s="427"/>
      <c r="AY13" s="428" t="s">
        <v>133</v>
      </c>
      <c r="AZ13" s="429"/>
      <c r="BA13" s="429"/>
      <c r="BB13" s="429"/>
      <c r="BC13" s="429"/>
      <c r="BD13" s="429"/>
      <c r="BE13" s="429"/>
      <c r="BF13" s="429"/>
      <c r="BG13" s="429"/>
      <c r="BH13" s="429"/>
      <c r="BI13" s="429"/>
      <c r="BJ13" s="429"/>
      <c r="BK13" s="429"/>
      <c r="BL13" s="429"/>
      <c r="BM13" s="430"/>
      <c r="BN13" s="394">
        <v>115644</v>
      </c>
      <c r="BO13" s="395"/>
      <c r="BP13" s="395"/>
      <c r="BQ13" s="395"/>
      <c r="BR13" s="395"/>
      <c r="BS13" s="395"/>
      <c r="BT13" s="395"/>
      <c r="BU13" s="396"/>
      <c r="BV13" s="394">
        <v>155395</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12.9</v>
      </c>
      <c r="CU13" s="392"/>
      <c r="CV13" s="392"/>
      <c r="CW13" s="392"/>
      <c r="CX13" s="392"/>
      <c r="CY13" s="392"/>
      <c r="CZ13" s="392"/>
      <c r="DA13" s="393"/>
      <c r="DB13" s="391">
        <v>12.9</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6982</v>
      </c>
      <c r="S14" s="479"/>
      <c r="T14" s="479"/>
      <c r="U14" s="479"/>
      <c r="V14" s="480"/>
      <c r="W14" s="384"/>
      <c r="X14" s="385"/>
      <c r="Y14" s="385"/>
      <c r="Z14" s="385"/>
      <c r="AA14" s="385"/>
      <c r="AB14" s="374"/>
      <c r="AC14" s="481">
        <v>6.3</v>
      </c>
      <c r="AD14" s="482"/>
      <c r="AE14" s="482"/>
      <c r="AF14" s="482"/>
      <c r="AG14" s="483"/>
      <c r="AH14" s="481">
        <v>6.1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77.3</v>
      </c>
      <c r="CU14" s="493"/>
      <c r="CV14" s="493"/>
      <c r="CW14" s="493"/>
      <c r="CX14" s="493"/>
      <c r="CY14" s="493"/>
      <c r="CZ14" s="493"/>
      <c r="DA14" s="494"/>
      <c r="DB14" s="492">
        <v>92.7</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6858</v>
      </c>
      <c r="S15" s="479"/>
      <c r="T15" s="479"/>
      <c r="U15" s="479"/>
      <c r="V15" s="480"/>
      <c r="W15" s="410" t="s">
        <v>137</v>
      </c>
      <c r="X15" s="411"/>
      <c r="Y15" s="411"/>
      <c r="Z15" s="411"/>
      <c r="AA15" s="411"/>
      <c r="AB15" s="401"/>
      <c r="AC15" s="445">
        <v>632</v>
      </c>
      <c r="AD15" s="446"/>
      <c r="AE15" s="446"/>
      <c r="AF15" s="446"/>
      <c r="AG15" s="488"/>
      <c r="AH15" s="445">
        <v>694</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993420</v>
      </c>
      <c r="BO15" s="358"/>
      <c r="BP15" s="358"/>
      <c r="BQ15" s="358"/>
      <c r="BR15" s="358"/>
      <c r="BS15" s="358"/>
      <c r="BT15" s="358"/>
      <c r="BU15" s="359"/>
      <c r="BV15" s="357">
        <v>991059</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17.2</v>
      </c>
      <c r="AD16" s="482"/>
      <c r="AE16" s="482"/>
      <c r="AF16" s="482"/>
      <c r="AG16" s="483"/>
      <c r="AH16" s="481">
        <v>17.399999999999999</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3701970</v>
      </c>
      <c r="BO16" s="395"/>
      <c r="BP16" s="395"/>
      <c r="BQ16" s="395"/>
      <c r="BR16" s="395"/>
      <c r="BS16" s="395"/>
      <c r="BT16" s="395"/>
      <c r="BU16" s="396"/>
      <c r="BV16" s="394">
        <v>3580589</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2808</v>
      </c>
      <c r="AD17" s="446"/>
      <c r="AE17" s="446"/>
      <c r="AF17" s="446"/>
      <c r="AG17" s="488"/>
      <c r="AH17" s="445">
        <v>3043</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1244975</v>
      </c>
      <c r="BO17" s="395"/>
      <c r="BP17" s="395"/>
      <c r="BQ17" s="395"/>
      <c r="BR17" s="395"/>
      <c r="BS17" s="395"/>
      <c r="BT17" s="395"/>
      <c r="BU17" s="396"/>
      <c r="BV17" s="394">
        <v>1243002</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9" t="s">
        <v>147</v>
      </c>
      <c r="C18" s="437"/>
      <c r="D18" s="437"/>
      <c r="E18" s="520"/>
      <c r="F18" s="520"/>
      <c r="G18" s="520"/>
      <c r="H18" s="520"/>
      <c r="I18" s="520"/>
      <c r="J18" s="520"/>
      <c r="K18" s="520"/>
      <c r="L18" s="521">
        <v>90.76</v>
      </c>
      <c r="M18" s="521"/>
      <c r="N18" s="521"/>
      <c r="O18" s="521"/>
      <c r="P18" s="521"/>
      <c r="Q18" s="521"/>
      <c r="R18" s="522"/>
      <c r="S18" s="522"/>
      <c r="T18" s="522"/>
      <c r="U18" s="522"/>
      <c r="V18" s="523"/>
      <c r="W18" s="412"/>
      <c r="X18" s="413"/>
      <c r="Y18" s="413"/>
      <c r="Z18" s="413"/>
      <c r="AA18" s="413"/>
      <c r="AB18" s="404"/>
      <c r="AC18" s="524">
        <v>76.5</v>
      </c>
      <c r="AD18" s="525"/>
      <c r="AE18" s="525"/>
      <c r="AF18" s="525"/>
      <c r="AG18" s="526"/>
      <c r="AH18" s="524">
        <v>76.400000000000006</v>
      </c>
      <c r="AI18" s="525"/>
      <c r="AJ18" s="525"/>
      <c r="AK18" s="525"/>
      <c r="AL18" s="527"/>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3780423</v>
      </c>
      <c r="BO18" s="395"/>
      <c r="BP18" s="395"/>
      <c r="BQ18" s="395"/>
      <c r="BR18" s="395"/>
      <c r="BS18" s="395"/>
      <c r="BT18" s="395"/>
      <c r="BU18" s="396"/>
      <c r="BV18" s="394">
        <v>3732935</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9" t="s">
        <v>149</v>
      </c>
      <c r="C19" s="437"/>
      <c r="D19" s="437"/>
      <c r="E19" s="520"/>
      <c r="F19" s="520"/>
      <c r="G19" s="520"/>
      <c r="H19" s="520"/>
      <c r="I19" s="520"/>
      <c r="J19" s="520"/>
      <c r="K19" s="520"/>
      <c r="L19" s="528">
        <v>78</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4665286</v>
      </c>
      <c r="BO19" s="395"/>
      <c r="BP19" s="395"/>
      <c r="BQ19" s="395"/>
      <c r="BR19" s="395"/>
      <c r="BS19" s="395"/>
      <c r="BT19" s="395"/>
      <c r="BU19" s="396"/>
      <c r="BV19" s="394">
        <v>4582409</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9" t="s">
        <v>151</v>
      </c>
      <c r="C20" s="437"/>
      <c r="D20" s="437"/>
      <c r="E20" s="520"/>
      <c r="F20" s="520"/>
      <c r="G20" s="520"/>
      <c r="H20" s="520"/>
      <c r="I20" s="520"/>
      <c r="J20" s="520"/>
      <c r="K20" s="520"/>
      <c r="L20" s="528">
        <v>3712</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10" t="s">
        <v>152</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8000381</v>
      </c>
      <c r="BO22" s="358"/>
      <c r="BP22" s="358"/>
      <c r="BQ22" s="358"/>
      <c r="BR22" s="358"/>
      <c r="BS22" s="358"/>
      <c r="BT22" s="358"/>
      <c r="BU22" s="359"/>
      <c r="BV22" s="357">
        <v>8433838</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6990710</v>
      </c>
      <c r="BO23" s="395"/>
      <c r="BP23" s="395"/>
      <c r="BQ23" s="395"/>
      <c r="BR23" s="395"/>
      <c r="BS23" s="395"/>
      <c r="BT23" s="395"/>
      <c r="BU23" s="396"/>
      <c r="BV23" s="394">
        <v>7329992</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8000</v>
      </c>
      <c r="R24" s="446"/>
      <c r="S24" s="446"/>
      <c r="T24" s="446"/>
      <c r="U24" s="446"/>
      <c r="V24" s="488"/>
      <c r="W24" s="540"/>
      <c r="X24" s="541"/>
      <c r="Y24" s="542"/>
      <c r="Z24" s="444" t="s">
        <v>162</v>
      </c>
      <c r="AA24" s="424"/>
      <c r="AB24" s="424"/>
      <c r="AC24" s="424"/>
      <c r="AD24" s="424"/>
      <c r="AE24" s="424"/>
      <c r="AF24" s="424"/>
      <c r="AG24" s="425"/>
      <c r="AH24" s="445">
        <v>135</v>
      </c>
      <c r="AI24" s="446"/>
      <c r="AJ24" s="446"/>
      <c r="AK24" s="446"/>
      <c r="AL24" s="488"/>
      <c r="AM24" s="445">
        <v>391365</v>
      </c>
      <c r="AN24" s="446"/>
      <c r="AO24" s="446"/>
      <c r="AP24" s="446"/>
      <c r="AQ24" s="446"/>
      <c r="AR24" s="488"/>
      <c r="AS24" s="445">
        <v>2899</v>
      </c>
      <c r="AT24" s="446"/>
      <c r="AU24" s="446"/>
      <c r="AV24" s="446"/>
      <c r="AW24" s="446"/>
      <c r="AX24" s="447"/>
      <c r="AY24" s="513" t="s">
        <v>163</v>
      </c>
      <c r="AZ24" s="514"/>
      <c r="BA24" s="514"/>
      <c r="BB24" s="514"/>
      <c r="BC24" s="514"/>
      <c r="BD24" s="514"/>
      <c r="BE24" s="514"/>
      <c r="BF24" s="514"/>
      <c r="BG24" s="514"/>
      <c r="BH24" s="514"/>
      <c r="BI24" s="514"/>
      <c r="BJ24" s="514"/>
      <c r="BK24" s="514"/>
      <c r="BL24" s="514"/>
      <c r="BM24" s="515"/>
      <c r="BN24" s="394">
        <v>6373449</v>
      </c>
      <c r="BO24" s="395"/>
      <c r="BP24" s="395"/>
      <c r="BQ24" s="395"/>
      <c r="BR24" s="395"/>
      <c r="BS24" s="395"/>
      <c r="BT24" s="395"/>
      <c r="BU24" s="396"/>
      <c r="BV24" s="394">
        <v>6629806</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6900</v>
      </c>
      <c r="R25" s="446"/>
      <c r="S25" s="446"/>
      <c r="T25" s="446"/>
      <c r="U25" s="446"/>
      <c r="V25" s="488"/>
      <c r="W25" s="540"/>
      <c r="X25" s="541"/>
      <c r="Y25" s="542"/>
      <c r="Z25" s="444" t="s">
        <v>165</v>
      </c>
      <c r="AA25" s="424"/>
      <c r="AB25" s="424"/>
      <c r="AC25" s="424"/>
      <c r="AD25" s="424"/>
      <c r="AE25" s="424"/>
      <c r="AF25" s="424"/>
      <c r="AG25" s="425"/>
      <c r="AH25" s="445">
        <v>20</v>
      </c>
      <c r="AI25" s="446"/>
      <c r="AJ25" s="446"/>
      <c r="AK25" s="446"/>
      <c r="AL25" s="488"/>
      <c r="AM25" s="445">
        <v>58140</v>
      </c>
      <c r="AN25" s="446"/>
      <c r="AO25" s="446"/>
      <c r="AP25" s="446"/>
      <c r="AQ25" s="446"/>
      <c r="AR25" s="488"/>
      <c r="AS25" s="445">
        <v>2907</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93218</v>
      </c>
      <c r="BO25" s="358"/>
      <c r="BP25" s="358"/>
      <c r="BQ25" s="358"/>
      <c r="BR25" s="358"/>
      <c r="BS25" s="358"/>
      <c r="BT25" s="358"/>
      <c r="BU25" s="359"/>
      <c r="BV25" s="357" t="s">
        <v>122</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6400</v>
      </c>
      <c r="R26" s="446"/>
      <c r="S26" s="446"/>
      <c r="T26" s="446"/>
      <c r="U26" s="446"/>
      <c r="V26" s="488"/>
      <c r="W26" s="540"/>
      <c r="X26" s="541"/>
      <c r="Y26" s="542"/>
      <c r="Z26" s="444" t="s">
        <v>168</v>
      </c>
      <c r="AA26" s="546"/>
      <c r="AB26" s="546"/>
      <c r="AC26" s="546"/>
      <c r="AD26" s="546"/>
      <c r="AE26" s="546"/>
      <c r="AF26" s="546"/>
      <c r="AG26" s="547"/>
      <c r="AH26" s="445">
        <v>1</v>
      </c>
      <c r="AI26" s="446"/>
      <c r="AJ26" s="446"/>
      <c r="AK26" s="446"/>
      <c r="AL26" s="488"/>
      <c r="AM26" s="445" t="s">
        <v>169</v>
      </c>
      <c r="AN26" s="446"/>
      <c r="AO26" s="446"/>
      <c r="AP26" s="446"/>
      <c r="AQ26" s="446"/>
      <c r="AR26" s="488"/>
      <c r="AS26" s="445" t="s">
        <v>169</v>
      </c>
      <c r="AT26" s="446"/>
      <c r="AU26" s="446"/>
      <c r="AV26" s="446"/>
      <c r="AW26" s="446"/>
      <c r="AX26" s="447"/>
      <c r="AY26" s="397" t="s">
        <v>170</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171</v>
      </c>
      <c r="F27" s="424"/>
      <c r="G27" s="424"/>
      <c r="H27" s="424"/>
      <c r="I27" s="424"/>
      <c r="J27" s="424"/>
      <c r="K27" s="425"/>
      <c r="L27" s="445">
        <v>1</v>
      </c>
      <c r="M27" s="446"/>
      <c r="N27" s="446"/>
      <c r="O27" s="446"/>
      <c r="P27" s="488"/>
      <c r="Q27" s="445">
        <v>3000</v>
      </c>
      <c r="R27" s="446"/>
      <c r="S27" s="446"/>
      <c r="T27" s="446"/>
      <c r="U27" s="446"/>
      <c r="V27" s="488"/>
      <c r="W27" s="540"/>
      <c r="X27" s="541"/>
      <c r="Y27" s="542"/>
      <c r="Z27" s="444" t="s">
        <v>172</v>
      </c>
      <c r="AA27" s="424"/>
      <c r="AB27" s="424"/>
      <c r="AC27" s="424"/>
      <c r="AD27" s="424"/>
      <c r="AE27" s="424"/>
      <c r="AF27" s="424"/>
      <c r="AG27" s="425"/>
      <c r="AH27" s="445" t="s">
        <v>122</v>
      </c>
      <c r="AI27" s="446"/>
      <c r="AJ27" s="446"/>
      <c r="AK27" s="446"/>
      <c r="AL27" s="488"/>
      <c r="AM27" s="445" t="s">
        <v>122</v>
      </c>
      <c r="AN27" s="446"/>
      <c r="AO27" s="446"/>
      <c r="AP27" s="446"/>
      <c r="AQ27" s="446"/>
      <c r="AR27" s="488"/>
      <c r="AS27" s="445" t="s">
        <v>122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6" t="s">
        <v>122</v>
      </c>
      <c r="BO27" s="517"/>
      <c r="BP27" s="517"/>
      <c r="BQ27" s="517"/>
      <c r="BR27" s="517"/>
      <c r="BS27" s="517"/>
      <c r="BT27" s="517"/>
      <c r="BU27" s="518"/>
      <c r="BV27" s="516" t="s">
        <v>122</v>
      </c>
      <c r="BW27" s="517"/>
      <c r="BX27" s="517"/>
      <c r="BY27" s="517"/>
      <c r="BZ27" s="517"/>
      <c r="CA27" s="517"/>
      <c r="CB27" s="517"/>
      <c r="CC27" s="518"/>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2200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1002687</v>
      </c>
      <c r="BO28" s="358"/>
      <c r="BP28" s="358"/>
      <c r="BQ28" s="358"/>
      <c r="BR28" s="358"/>
      <c r="BS28" s="358"/>
      <c r="BT28" s="358"/>
      <c r="BU28" s="359"/>
      <c r="BV28" s="357">
        <v>788286</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12</v>
      </c>
      <c r="M29" s="446"/>
      <c r="N29" s="446"/>
      <c r="O29" s="446"/>
      <c r="P29" s="488"/>
      <c r="Q29" s="445">
        <v>2000</v>
      </c>
      <c r="R29" s="446"/>
      <c r="S29" s="446"/>
      <c r="T29" s="446"/>
      <c r="U29" s="446"/>
      <c r="V29" s="488"/>
      <c r="W29" s="543"/>
      <c r="X29" s="544"/>
      <c r="Y29" s="545"/>
      <c r="Z29" s="444" t="s">
        <v>178</v>
      </c>
      <c r="AA29" s="424"/>
      <c r="AB29" s="424"/>
      <c r="AC29" s="424"/>
      <c r="AD29" s="424"/>
      <c r="AE29" s="424"/>
      <c r="AF29" s="424"/>
      <c r="AG29" s="425"/>
      <c r="AH29" s="445">
        <v>135</v>
      </c>
      <c r="AI29" s="446"/>
      <c r="AJ29" s="446"/>
      <c r="AK29" s="446"/>
      <c r="AL29" s="488"/>
      <c r="AM29" s="445">
        <v>391365</v>
      </c>
      <c r="AN29" s="446"/>
      <c r="AO29" s="446"/>
      <c r="AP29" s="446"/>
      <c r="AQ29" s="446"/>
      <c r="AR29" s="488"/>
      <c r="AS29" s="445">
        <v>2899</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330178</v>
      </c>
      <c r="BO29" s="395"/>
      <c r="BP29" s="395"/>
      <c r="BQ29" s="395"/>
      <c r="BR29" s="395"/>
      <c r="BS29" s="395"/>
      <c r="BT29" s="395"/>
      <c r="BU29" s="396"/>
      <c r="BV29" s="394">
        <v>323027</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4">
        <v>91.2</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344551</v>
      </c>
      <c r="BO30" s="517"/>
      <c r="BP30" s="517"/>
      <c r="BQ30" s="517"/>
      <c r="BR30" s="517"/>
      <c r="BS30" s="517"/>
      <c r="BT30" s="517"/>
      <c r="BU30" s="518"/>
      <c r="BV30" s="516">
        <v>480814</v>
      </c>
      <c r="BW30" s="517"/>
      <c r="BX30" s="517"/>
      <c r="BY30" s="517"/>
      <c r="BZ30" s="517"/>
      <c r="CA30" s="517"/>
      <c r="CB30" s="517"/>
      <c r="CC30" s="518"/>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187</v>
      </c>
      <c r="D33" s="418"/>
      <c r="E33" s="383" t="s">
        <v>188</v>
      </c>
      <c r="F33" s="383"/>
      <c r="G33" s="383"/>
      <c r="H33" s="383"/>
      <c r="I33" s="383"/>
      <c r="J33" s="383"/>
      <c r="K33" s="383"/>
      <c r="L33" s="383"/>
      <c r="M33" s="383"/>
      <c r="N33" s="383"/>
      <c r="O33" s="383"/>
      <c r="P33" s="383"/>
      <c r="Q33" s="383"/>
      <c r="R33" s="383"/>
      <c r="S33" s="383"/>
      <c r="T33" s="188"/>
      <c r="U33" s="418" t="s">
        <v>187</v>
      </c>
      <c r="V33" s="418"/>
      <c r="W33" s="383" t="s">
        <v>188</v>
      </c>
      <c r="X33" s="383"/>
      <c r="Y33" s="383"/>
      <c r="Z33" s="383"/>
      <c r="AA33" s="383"/>
      <c r="AB33" s="383"/>
      <c r="AC33" s="383"/>
      <c r="AD33" s="383"/>
      <c r="AE33" s="383"/>
      <c r="AF33" s="383"/>
      <c r="AG33" s="383"/>
      <c r="AH33" s="383"/>
      <c r="AI33" s="383"/>
      <c r="AJ33" s="383"/>
      <c r="AK33" s="383"/>
      <c r="AL33" s="188"/>
      <c r="AM33" s="418" t="s">
        <v>187</v>
      </c>
      <c r="AN33" s="418"/>
      <c r="AO33" s="383" t="s">
        <v>188</v>
      </c>
      <c r="AP33" s="383"/>
      <c r="AQ33" s="383"/>
      <c r="AR33" s="383"/>
      <c r="AS33" s="383"/>
      <c r="AT33" s="383"/>
      <c r="AU33" s="383"/>
      <c r="AV33" s="383"/>
      <c r="AW33" s="383"/>
      <c r="AX33" s="383"/>
      <c r="AY33" s="383"/>
      <c r="AZ33" s="383"/>
      <c r="BA33" s="383"/>
      <c r="BB33" s="383"/>
      <c r="BC33" s="383"/>
      <c r="BD33" s="189"/>
      <c r="BE33" s="383" t="s">
        <v>189</v>
      </c>
      <c r="BF33" s="383"/>
      <c r="BG33" s="383" t="s">
        <v>190</v>
      </c>
      <c r="BH33" s="383"/>
      <c r="BI33" s="383"/>
      <c r="BJ33" s="383"/>
      <c r="BK33" s="383"/>
      <c r="BL33" s="383"/>
      <c r="BM33" s="383"/>
      <c r="BN33" s="383"/>
      <c r="BO33" s="383"/>
      <c r="BP33" s="383"/>
      <c r="BQ33" s="383"/>
      <c r="BR33" s="383"/>
      <c r="BS33" s="383"/>
      <c r="BT33" s="383"/>
      <c r="BU33" s="383"/>
      <c r="BV33" s="189"/>
      <c r="BW33" s="418" t="s">
        <v>189</v>
      </c>
      <c r="BX33" s="418"/>
      <c r="BY33" s="383" t="s">
        <v>191</v>
      </c>
      <c r="BZ33" s="383"/>
      <c r="CA33" s="383"/>
      <c r="CB33" s="383"/>
      <c r="CC33" s="383"/>
      <c r="CD33" s="383"/>
      <c r="CE33" s="383"/>
      <c r="CF33" s="383"/>
      <c r="CG33" s="383"/>
      <c r="CH33" s="383"/>
      <c r="CI33" s="383"/>
      <c r="CJ33" s="383"/>
      <c r="CK33" s="383"/>
      <c r="CL33" s="383"/>
      <c r="CM33" s="383"/>
      <c r="CN33" s="188"/>
      <c r="CO33" s="418" t="s">
        <v>187</v>
      </c>
      <c r="CP33" s="418"/>
      <c r="CQ33" s="383" t="s">
        <v>192</v>
      </c>
      <c r="CR33" s="383"/>
      <c r="CS33" s="383"/>
      <c r="CT33" s="383"/>
      <c r="CU33" s="383"/>
      <c r="CV33" s="383"/>
      <c r="CW33" s="383"/>
      <c r="CX33" s="383"/>
      <c r="CY33" s="383"/>
      <c r="CZ33" s="383"/>
      <c r="DA33" s="383"/>
      <c r="DB33" s="383"/>
      <c r="DC33" s="383"/>
      <c r="DD33" s="383"/>
      <c r="DE33" s="383"/>
      <c r="DF33" s="188"/>
      <c r="DG33" s="583" t="s">
        <v>193</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国民健康保険事業勘定</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水道事業</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東京都島嶼町村一部事務組合</v>
      </c>
      <c r="BZ34" s="585"/>
      <c r="CA34" s="585"/>
      <c r="CB34" s="585"/>
      <c r="CC34" s="585"/>
      <c r="CD34" s="585"/>
      <c r="CE34" s="585"/>
      <c r="CF34" s="585"/>
      <c r="CG34" s="585"/>
      <c r="CH34" s="585"/>
      <c r="CI34" s="585"/>
      <c r="CJ34" s="585"/>
      <c r="CK34" s="585"/>
      <c r="CL34" s="585"/>
      <c r="CM34" s="585"/>
      <c r="CN34" s="163"/>
      <c r="CO34" s="584" t="str">
        <f>IF(CQ34="","",MAX(C34:D43,U34:V43,AM34:AN43,BE34:BF43,BW34:BX43)+1)</f>
        <v/>
      </c>
      <c r="CP34" s="584"/>
      <c r="CQ34" s="585" t="str">
        <f>IF('各会計、関係団体の財政状況及び健全化判断比率'!BS7="","",'各会計、関係団体の財政状況及び健全化判断比率'!BS7)</f>
        <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介護保険事業勘定</v>
      </c>
      <c r="X35" s="585"/>
      <c r="Y35" s="585"/>
      <c r="Z35" s="585"/>
      <c r="AA35" s="585"/>
      <c r="AB35" s="585"/>
      <c r="AC35" s="585"/>
      <c r="AD35" s="585"/>
      <c r="AE35" s="585"/>
      <c r="AF35" s="585"/>
      <c r="AG35" s="585"/>
      <c r="AH35" s="585"/>
      <c r="AI35" s="585"/>
      <c r="AJ35" s="585"/>
      <c r="AK35" s="585"/>
      <c r="AL35" s="163"/>
      <c r="AM35" s="584">
        <f t="shared" ref="AM35:AM43" si="0">IF(AO35="","",AM34+1)</f>
        <v>6</v>
      </c>
      <c r="AN35" s="584"/>
      <c r="AO35" s="585" t="str">
        <f>IF('各会計、関係団体の財政状況及び健全化判断比率'!B32="","",'各会計、関係団体の財政状況及び健全化判断比率'!B32)</f>
        <v>公共浄化槽整備推進事業</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東京市町村総合事務組合（一般会計）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後期高齢者医療事業</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東京市町村総合事務組合（共済特会）</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東京都市町村職員退職手当組合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東京都市町村議会議員公務災害補償等組合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12</v>
      </c>
      <c r="BX39" s="584"/>
      <c r="BY39" s="585" t="str">
        <f>IF('各会計、関係団体の財政状況及び健全化判断比率'!B73="","",'各会計、関係団体の財政状況及び健全化判断比率'!B73)</f>
        <v>東京都後期高齢者医療広域連合（一般会計）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13</v>
      </c>
      <c r="BX40" s="584"/>
      <c r="BY40" s="585" t="str">
        <f>IF('各会計、関係団体の財政状況及び健全化判断比率'!B74="","",'各会計、関係団体の財政状況及び健全化判断比率'!B74)</f>
        <v>東京都後期高齢者医療広域連合（後期特会）</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Y5ay91MXfsd1aL8O+JNqyQ53rUoBYLdWNbLD2M62KLtuesnSKbS9KHCKyEUwdFcfXq/3V0OMpuwYxA4iFkb0mg==" saltValue="j+1Jz9W8jU0cxGdkGVrtR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531</v>
      </c>
      <c r="D34" s="1136"/>
      <c r="E34" s="1137"/>
      <c r="F34" s="32">
        <v>6.31</v>
      </c>
      <c r="G34" s="33">
        <v>5.04</v>
      </c>
      <c r="H34" s="33">
        <v>2.37</v>
      </c>
      <c r="I34" s="33">
        <v>6.11</v>
      </c>
      <c r="J34" s="34">
        <v>3.45</v>
      </c>
      <c r="K34" s="22"/>
      <c r="L34" s="22"/>
      <c r="M34" s="22"/>
      <c r="N34" s="22"/>
      <c r="O34" s="22"/>
      <c r="P34" s="22"/>
    </row>
    <row r="35" spans="1:16" ht="39" customHeight="1" x14ac:dyDescent="0.2">
      <c r="A35" s="22"/>
      <c r="B35" s="35"/>
      <c r="C35" s="1132" t="s">
        <v>532</v>
      </c>
      <c r="D35" s="1132"/>
      <c r="E35" s="1133"/>
      <c r="F35" s="36" t="s">
        <v>486</v>
      </c>
      <c r="G35" s="37">
        <v>1.1200000000000001</v>
      </c>
      <c r="H35" s="37">
        <v>1.44</v>
      </c>
      <c r="I35" s="37">
        <v>1.41</v>
      </c>
      <c r="J35" s="38">
        <v>0.65</v>
      </c>
      <c r="K35" s="22"/>
      <c r="L35" s="22"/>
      <c r="M35" s="22"/>
      <c r="N35" s="22"/>
      <c r="O35" s="22"/>
      <c r="P35" s="22"/>
    </row>
    <row r="36" spans="1:16" ht="39" customHeight="1" x14ac:dyDescent="0.2">
      <c r="A36" s="22"/>
      <c r="B36" s="35"/>
      <c r="C36" s="1132" t="s">
        <v>533</v>
      </c>
      <c r="D36" s="1132"/>
      <c r="E36" s="1133"/>
      <c r="F36" s="36">
        <v>0.53</v>
      </c>
      <c r="G36" s="37">
        <v>0.46</v>
      </c>
      <c r="H36" s="37">
        <v>1.1100000000000001</v>
      </c>
      <c r="I36" s="37">
        <v>1.43</v>
      </c>
      <c r="J36" s="38">
        <v>0.61</v>
      </c>
      <c r="K36" s="22"/>
      <c r="L36" s="22"/>
      <c r="M36" s="22"/>
      <c r="N36" s="22"/>
      <c r="O36" s="22"/>
      <c r="P36" s="22"/>
    </row>
    <row r="37" spans="1:16" ht="39" customHeight="1" x14ac:dyDescent="0.2">
      <c r="A37" s="22"/>
      <c r="B37" s="35"/>
      <c r="C37" s="1132" t="s">
        <v>534</v>
      </c>
      <c r="D37" s="1132"/>
      <c r="E37" s="1133"/>
      <c r="F37" s="36">
        <v>0.82</v>
      </c>
      <c r="G37" s="37">
        <v>0.67</v>
      </c>
      <c r="H37" s="37">
        <v>0.64</v>
      </c>
      <c r="I37" s="37">
        <v>0.74</v>
      </c>
      <c r="J37" s="38">
        <v>0.6</v>
      </c>
      <c r="K37" s="22"/>
      <c r="L37" s="22"/>
      <c r="M37" s="22"/>
      <c r="N37" s="22"/>
      <c r="O37" s="22"/>
      <c r="P37" s="22"/>
    </row>
    <row r="38" spans="1:16" ht="39" customHeight="1" x14ac:dyDescent="0.2">
      <c r="A38" s="22"/>
      <c r="B38" s="35"/>
      <c r="C38" s="1132" t="s">
        <v>535</v>
      </c>
      <c r="D38" s="1132"/>
      <c r="E38" s="1133"/>
      <c r="F38" s="36">
        <v>0.05</v>
      </c>
      <c r="G38" s="37">
        <v>0.05</v>
      </c>
      <c r="H38" s="37">
        <v>0.04</v>
      </c>
      <c r="I38" s="37">
        <v>0.02</v>
      </c>
      <c r="J38" s="38">
        <v>0.03</v>
      </c>
      <c r="K38" s="22"/>
      <c r="L38" s="22"/>
      <c r="M38" s="22"/>
      <c r="N38" s="22"/>
      <c r="O38" s="22"/>
      <c r="P38" s="22"/>
    </row>
    <row r="39" spans="1:16" ht="39" customHeight="1" x14ac:dyDescent="0.2">
      <c r="A39" s="22"/>
      <c r="B39" s="35"/>
      <c r="C39" s="1132" t="s">
        <v>536</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537</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538</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AXZhp5FtfsSZdeXO1tFTv/e3HJx0q0wDPq96+ieVbUJefqnIUDFvuxtajWBFPw79PdVCC46vcRCidQSJsBsjw==" saltValue="wKlQ6/PDio1WzuyQUbwnk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862</v>
      </c>
      <c r="L45" s="58">
        <v>976</v>
      </c>
      <c r="M45" s="58">
        <v>1044</v>
      </c>
      <c r="N45" s="58">
        <v>1104</v>
      </c>
      <c r="O45" s="59">
        <v>1169</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2">
      <c r="A48" s="46"/>
      <c r="B48" s="1140"/>
      <c r="C48" s="1141"/>
      <c r="D48" s="60"/>
      <c r="E48" s="1146" t="s">
        <v>13</v>
      </c>
      <c r="F48" s="1146"/>
      <c r="G48" s="1146"/>
      <c r="H48" s="1146"/>
      <c r="I48" s="1146"/>
      <c r="J48" s="1147"/>
      <c r="K48" s="61">
        <v>17</v>
      </c>
      <c r="L48" s="62">
        <v>16</v>
      </c>
      <c r="M48" s="62">
        <v>17</v>
      </c>
      <c r="N48" s="62">
        <v>17</v>
      </c>
      <c r="O48" s="63">
        <v>13</v>
      </c>
      <c r="P48" s="46"/>
      <c r="Q48" s="46"/>
      <c r="R48" s="46"/>
      <c r="S48" s="46"/>
      <c r="T48" s="46"/>
      <c r="U48" s="46"/>
    </row>
    <row r="49" spans="1:21" ht="30.75" customHeight="1" x14ac:dyDescent="0.2">
      <c r="A49" s="46"/>
      <c r="B49" s="1140"/>
      <c r="C49" s="1141"/>
      <c r="D49" s="60"/>
      <c r="E49" s="1146" t="s">
        <v>14</v>
      </c>
      <c r="F49" s="1146"/>
      <c r="G49" s="1146"/>
      <c r="H49" s="1146"/>
      <c r="I49" s="1146"/>
      <c r="J49" s="1147"/>
      <c r="K49" s="61">
        <v>51</v>
      </c>
      <c r="L49" s="62">
        <v>32</v>
      </c>
      <c r="M49" s="62">
        <v>32</v>
      </c>
      <c r="N49" s="62">
        <v>32</v>
      </c>
      <c r="O49" s="63">
        <v>32</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486</v>
      </c>
      <c r="L50" s="62" t="s">
        <v>486</v>
      </c>
      <c r="M50" s="62" t="s">
        <v>486</v>
      </c>
      <c r="N50" s="62" t="s">
        <v>486</v>
      </c>
      <c r="O50" s="63" t="s">
        <v>486</v>
      </c>
      <c r="P50" s="46"/>
      <c r="Q50" s="46"/>
      <c r="R50" s="46"/>
      <c r="S50" s="46"/>
      <c r="T50" s="46"/>
      <c r="U50" s="46"/>
    </row>
    <row r="51" spans="1:21" ht="30.75" customHeight="1" x14ac:dyDescent="0.2">
      <c r="A51" s="46"/>
      <c r="B51" s="1142"/>
      <c r="C51" s="1143"/>
      <c r="D51" s="64"/>
      <c r="E51" s="1146" t="s">
        <v>16</v>
      </c>
      <c r="F51" s="1146"/>
      <c r="G51" s="1146"/>
      <c r="H51" s="1146"/>
      <c r="I51" s="1146"/>
      <c r="J51" s="1147"/>
      <c r="K51" s="61">
        <v>0</v>
      </c>
      <c r="L51" s="62">
        <v>0</v>
      </c>
      <c r="M51" s="62">
        <v>0</v>
      </c>
      <c r="N51" s="62">
        <v>0</v>
      </c>
      <c r="O51" s="63">
        <v>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597</v>
      </c>
      <c r="L52" s="62">
        <v>636</v>
      </c>
      <c r="M52" s="62">
        <v>684</v>
      </c>
      <c r="N52" s="62">
        <v>727</v>
      </c>
      <c r="O52" s="63">
        <v>829</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333</v>
      </c>
      <c r="L53" s="67">
        <v>388</v>
      </c>
      <c r="M53" s="67">
        <v>409</v>
      </c>
      <c r="N53" s="67">
        <v>426</v>
      </c>
      <c r="O53" s="68">
        <v>387</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7BUHQMJ9p71u9wt20yFF2ZqG53UuhnHisVMSzs3RCsYlWamSF5JPh0uCzXKkdPPMkOM4o3ha5XFAYZw5ZL2Vyg==" saltValue="s9wNxv3Jqfb/tDTh3znWL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10022</v>
      </c>
      <c r="J41" s="331">
        <v>9831</v>
      </c>
      <c r="K41" s="331">
        <v>9101</v>
      </c>
      <c r="L41" s="331">
        <v>8434</v>
      </c>
      <c r="M41" s="332">
        <v>8000</v>
      </c>
    </row>
    <row r="42" spans="2:13" ht="27.75" customHeight="1" x14ac:dyDescent="0.2">
      <c r="B42" s="1171"/>
      <c r="C42" s="1172"/>
      <c r="D42" s="104"/>
      <c r="E42" s="1177" t="s">
        <v>32</v>
      </c>
      <c r="F42" s="1177"/>
      <c r="G42" s="1177"/>
      <c r="H42" s="1178"/>
      <c r="I42" s="333" t="s">
        <v>486</v>
      </c>
      <c r="J42" s="334" t="s">
        <v>486</v>
      </c>
      <c r="K42" s="334" t="s">
        <v>486</v>
      </c>
      <c r="L42" s="334" t="s">
        <v>486</v>
      </c>
      <c r="M42" s="335" t="s">
        <v>486</v>
      </c>
    </row>
    <row r="43" spans="2:13" ht="27.75" customHeight="1" x14ac:dyDescent="0.2">
      <c r="B43" s="1171"/>
      <c r="C43" s="1172"/>
      <c r="D43" s="104"/>
      <c r="E43" s="1177" t="s">
        <v>33</v>
      </c>
      <c r="F43" s="1177"/>
      <c r="G43" s="1177"/>
      <c r="H43" s="1178"/>
      <c r="I43" s="333">
        <v>291</v>
      </c>
      <c r="J43" s="334">
        <v>282</v>
      </c>
      <c r="K43" s="334">
        <v>304</v>
      </c>
      <c r="L43" s="334">
        <v>323</v>
      </c>
      <c r="M43" s="335">
        <v>387</v>
      </c>
    </row>
    <row r="44" spans="2:13" ht="27.75" customHeight="1" x14ac:dyDescent="0.2">
      <c r="B44" s="1171"/>
      <c r="C44" s="1172"/>
      <c r="D44" s="104"/>
      <c r="E44" s="1177" t="s">
        <v>34</v>
      </c>
      <c r="F44" s="1177"/>
      <c r="G44" s="1177"/>
      <c r="H44" s="1178"/>
      <c r="I44" s="333">
        <v>194</v>
      </c>
      <c r="J44" s="334">
        <v>163</v>
      </c>
      <c r="K44" s="334">
        <v>131</v>
      </c>
      <c r="L44" s="334">
        <v>100</v>
      </c>
      <c r="M44" s="335">
        <v>69</v>
      </c>
    </row>
    <row r="45" spans="2:13" ht="27.75" customHeight="1" x14ac:dyDescent="0.2">
      <c r="B45" s="1171"/>
      <c r="C45" s="1172"/>
      <c r="D45" s="104"/>
      <c r="E45" s="1177" t="s">
        <v>35</v>
      </c>
      <c r="F45" s="1177"/>
      <c r="G45" s="1177"/>
      <c r="H45" s="1178"/>
      <c r="I45" s="333">
        <v>1333</v>
      </c>
      <c r="J45" s="334">
        <v>1305</v>
      </c>
      <c r="K45" s="334">
        <v>1325</v>
      </c>
      <c r="L45" s="334">
        <v>1297</v>
      </c>
      <c r="M45" s="335">
        <v>1286</v>
      </c>
    </row>
    <row r="46" spans="2:13" ht="27.75" customHeight="1" x14ac:dyDescent="0.2">
      <c r="B46" s="1171"/>
      <c r="C46" s="1172"/>
      <c r="D46" s="105"/>
      <c r="E46" s="1177" t="s">
        <v>36</v>
      </c>
      <c r="F46" s="1177"/>
      <c r="G46" s="1177"/>
      <c r="H46" s="1178"/>
      <c r="I46" s="333" t="s">
        <v>486</v>
      </c>
      <c r="J46" s="334" t="s">
        <v>486</v>
      </c>
      <c r="K46" s="334" t="s">
        <v>486</v>
      </c>
      <c r="L46" s="334" t="s">
        <v>486</v>
      </c>
      <c r="M46" s="335" t="s">
        <v>486</v>
      </c>
    </row>
    <row r="47" spans="2:13" ht="27.75" customHeight="1" x14ac:dyDescent="0.2">
      <c r="B47" s="1171"/>
      <c r="C47" s="1172"/>
      <c r="D47" s="106"/>
      <c r="E47" s="1179" t="s">
        <v>37</v>
      </c>
      <c r="F47" s="1180"/>
      <c r="G47" s="1180"/>
      <c r="H47" s="1181"/>
      <c r="I47" s="333" t="s">
        <v>486</v>
      </c>
      <c r="J47" s="334" t="s">
        <v>486</v>
      </c>
      <c r="K47" s="334" t="s">
        <v>486</v>
      </c>
      <c r="L47" s="334" t="s">
        <v>486</v>
      </c>
      <c r="M47" s="335" t="s">
        <v>486</v>
      </c>
    </row>
    <row r="48" spans="2:13" ht="27.75" customHeight="1" x14ac:dyDescent="0.2">
      <c r="B48" s="1171"/>
      <c r="C48" s="1172"/>
      <c r="D48" s="104"/>
      <c r="E48" s="1177" t="s">
        <v>38</v>
      </c>
      <c r="F48" s="1177"/>
      <c r="G48" s="1177"/>
      <c r="H48" s="1178"/>
      <c r="I48" s="333" t="s">
        <v>486</v>
      </c>
      <c r="J48" s="334" t="s">
        <v>486</v>
      </c>
      <c r="K48" s="334" t="s">
        <v>486</v>
      </c>
      <c r="L48" s="334" t="s">
        <v>486</v>
      </c>
      <c r="M48" s="335" t="s">
        <v>486</v>
      </c>
    </row>
    <row r="49" spans="2:13" ht="27.75" customHeight="1" x14ac:dyDescent="0.2">
      <c r="B49" s="1173"/>
      <c r="C49" s="1174"/>
      <c r="D49" s="104"/>
      <c r="E49" s="1177" t="s">
        <v>39</v>
      </c>
      <c r="F49" s="1177"/>
      <c r="G49" s="1177"/>
      <c r="H49" s="1178"/>
      <c r="I49" s="333" t="s">
        <v>486</v>
      </c>
      <c r="J49" s="334" t="s">
        <v>486</v>
      </c>
      <c r="K49" s="334" t="s">
        <v>486</v>
      </c>
      <c r="L49" s="334" t="s">
        <v>486</v>
      </c>
      <c r="M49" s="335" t="s">
        <v>486</v>
      </c>
    </row>
    <row r="50" spans="2:13" ht="27.75" customHeight="1" x14ac:dyDescent="0.2">
      <c r="B50" s="1182" t="s">
        <v>40</v>
      </c>
      <c r="C50" s="1183"/>
      <c r="D50" s="107"/>
      <c r="E50" s="1177" t="s">
        <v>41</v>
      </c>
      <c r="F50" s="1177"/>
      <c r="G50" s="1177"/>
      <c r="H50" s="1178"/>
      <c r="I50" s="333">
        <v>1122</v>
      </c>
      <c r="J50" s="334">
        <v>1534</v>
      </c>
      <c r="K50" s="334">
        <v>1563</v>
      </c>
      <c r="L50" s="334">
        <v>1506</v>
      </c>
      <c r="M50" s="335">
        <v>1657</v>
      </c>
    </row>
    <row r="51" spans="2:13" ht="27.75" customHeight="1" x14ac:dyDescent="0.2">
      <c r="B51" s="1171"/>
      <c r="C51" s="1172"/>
      <c r="D51" s="104"/>
      <c r="E51" s="1177" t="s">
        <v>42</v>
      </c>
      <c r="F51" s="1177"/>
      <c r="G51" s="1177"/>
      <c r="H51" s="1178"/>
      <c r="I51" s="333">
        <v>473</v>
      </c>
      <c r="J51" s="334">
        <v>312</v>
      </c>
      <c r="K51" s="334">
        <v>150</v>
      </c>
      <c r="L51" s="334">
        <v>13</v>
      </c>
      <c r="M51" s="335">
        <v>153</v>
      </c>
    </row>
    <row r="52" spans="2:13" ht="27.75" customHeight="1" x14ac:dyDescent="0.2">
      <c r="B52" s="1173"/>
      <c r="C52" s="1174"/>
      <c r="D52" s="104"/>
      <c r="E52" s="1177" t="s">
        <v>43</v>
      </c>
      <c r="F52" s="1177"/>
      <c r="G52" s="1177"/>
      <c r="H52" s="1178"/>
      <c r="I52" s="333">
        <v>6673</v>
      </c>
      <c r="J52" s="334">
        <v>6650</v>
      </c>
      <c r="K52" s="334">
        <v>6183</v>
      </c>
      <c r="L52" s="334">
        <v>5737</v>
      </c>
      <c r="M52" s="335">
        <v>5472</v>
      </c>
    </row>
    <row r="53" spans="2:13" ht="27.75" customHeight="1" thickBot="1" x14ac:dyDescent="0.25">
      <c r="B53" s="1184" t="s">
        <v>19</v>
      </c>
      <c r="C53" s="1185"/>
      <c r="D53" s="108"/>
      <c r="E53" s="1186" t="s">
        <v>44</v>
      </c>
      <c r="F53" s="1186"/>
      <c r="G53" s="1186"/>
      <c r="H53" s="1187"/>
      <c r="I53" s="336">
        <v>3573</v>
      </c>
      <c r="J53" s="337">
        <v>3084</v>
      </c>
      <c r="K53" s="337">
        <v>2966</v>
      </c>
      <c r="L53" s="337">
        <v>2898</v>
      </c>
      <c r="M53" s="338">
        <v>2461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udenmNSG4G/N8hPCy5w0PjCShd2Tg2hl6cazEWHhQohwbkpintsSMD1rxcjI080OUQpy/gnc6OX83re1QxZh0g==" saltValue="PgUErlX4DIYRMRwE+xdlu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778</v>
      </c>
      <c r="G55" s="339">
        <v>788</v>
      </c>
      <c r="H55" s="340">
        <v>1003</v>
      </c>
    </row>
    <row r="56" spans="2:8" ht="52.5" customHeight="1" x14ac:dyDescent="0.2">
      <c r="B56" s="120"/>
      <c r="C56" s="1198" t="s">
        <v>47</v>
      </c>
      <c r="D56" s="1198"/>
      <c r="E56" s="1199"/>
      <c r="F56" s="341">
        <v>323</v>
      </c>
      <c r="G56" s="341">
        <v>323</v>
      </c>
      <c r="H56" s="342">
        <v>330</v>
      </c>
    </row>
    <row r="57" spans="2:8" ht="53.25" customHeight="1" x14ac:dyDescent="0.2">
      <c r="B57" s="120"/>
      <c r="C57" s="1200" t="s">
        <v>48</v>
      </c>
      <c r="D57" s="1200"/>
      <c r="E57" s="1201"/>
      <c r="F57" s="343">
        <v>562</v>
      </c>
      <c r="G57" s="343">
        <v>481</v>
      </c>
      <c r="H57" s="344">
        <v>345</v>
      </c>
    </row>
    <row r="58" spans="2:8" ht="45.75" customHeight="1" x14ac:dyDescent="0.2">
      <c r="B58" s="121"/>
      <c r="C58" s="1188" t="s">
        <v>551</v>
      </c>
      <c r="D58" s="1189"/>
      <c r="E58" s="1190"/>
      <c r="F58" s="345">
        <v>255</v>
      </c>
      <c r="G58" s="345">
        <v>217</v>
      </c>
      <c r="H58" s="346">
        <v>175</v>
      </c>
    </row>
    <row r="59" spans="2:8" ht="45.75" customHeight="1" x14ac:dyDescent="0.2">
      <c r="B59" s="121"/>
      <c r="C59" s="1188" t="s">
        <v>552</v>
      </c>
      <c r="D59" s="1189"/>
      <c r="E59" s="1190"/>
      <c r="F59" s="345">
        <v>70</v>
      </c>
      <c r="G59" s="345">
        <v>69</v>
      </c>
      <c r="H59" s="346">
        <v>68</v>
      </c>
    </row>
    <row r="60" spans="2:8" ht="45.75" customHeight="1" x14ac:dyDescent="0.2">
      <c r="B60" s="121"/>
      <c r="C60" s="1188" t="s">
        <v>553</v>
      </c>
      <c r="D60" s="1189"/>
      <c r="E60" s="1190"/>
      <c r="F60" s="345">
        <v>90</v>
      </c>
      <c r="G60" s="345">
        <v>62</v>
      </c>
      <c r="H60" s="346">
        <v>34</v>
      </c>
    </row>
    <row r="61" spans="2:8" ht="45.75" customHeight="1" x14ac:dyDescent="0.2">
      <c r="B61" s="121"/>
      <c r="C61" s="1188" t="s">
        <v>554</v>
      </c>
      <c r="D61" s="1189"/>
      <c r="E61" s="1190"/>
      <c r="F61" s="345">
        <v>24</v>
      </c>
      <c r="G61" s="345">
        <v>24</v>
      </c>
      <c r="H61" s="346">
        <v>24</v>
      </c>
    </row>
    <row r="62" spans="2:8" ht="45.75" customHeight="1" thickBot="1" x14ac:dyDescent="0.25">
      <c r="B62" s="122"/>
      <c r="C62" s="1191" t="s">
        <v>555</v>
      </c>
      <c r="D62" s="1192"/>
      <c r="E62" s="1193"/>
      <c r="F62" s="347">
        <v>102</v>
      </c>
      <c r="G62" s="347">
        <v>86</v>
      </c>
      <c r="H62" s="348">
        <v>21</v>
      </c>
    </row>
    <row r="63" spans="2:8" ht="52.5" customHeight="1" thickBot="1" x14ac:dyDescent="0.25">
      <c r="B63" s="123"/>
      <c r="C63" s="1194" t="s">
        <v>49</v>
      </c>
      <c r="D63" s="1194"/>
      <c r="E63" s="1195"/>
      <c r="F63" s="349">
        <v>1664</v>
      </c>
      <c r="G63" s="349">
        <v>1592</v>
      </c>
      <c r="H63" s="350">
        <v>1677</v>
      </c>
    </row>
    <row r="64" spans="2:8" ht="13.2" x14ac:dyDescent="0.2"/>
  </sheetData>
  <sheetProtection algorithmName="SHA-512" hashValue="M1vkuTB1Q+fk6eCF+0cIhYVM6GnoiMLORRAkftvkXQhXYNilXW6UJivtQV1w0IHGtT1kkwh+0OYkCvSoj66Tdw==" saltValue="p18X/FXizEg69HqZ/XSY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339566</v>
      </c>
      <c r="E3" s="142"/>
      <c r="F3" s="143">
        <v>125391</v>
      </c>
      <c r="G3" s="144"/>
      <c r="H3" s="145"/>
    </row>
    <row r="4" spans="1:8" x14ac:dyDescent="0.2">
      <c r="A4" s="146"/>
      <c r="B4" s="147"/>
      <c r="C4" s="148"/>
      <c r="D4" s="149">
        <v>221396</v>
      </c>
      <c r="E4" s="150"/>
      <c r="F4" s="151">
        <v>68516</v>
      </c>
      <c r="G4" s="152"/>
      <c r="H4" s="153"/>
    </row>
    <row r="5" spans="1:8" x14ac:dyDescent="0.2">
      <c r="A5" s="134" t="s">
        <v>519</v>
      </c>
      <c r="B5" s="139"/>
      <c r="C5" s="140"/>
      <c r="D5" s="141">
        <v>257373</v>
      </c>
      <c r="E5" s="142"/>
      <c r="F5" s="143">
        <v>138402</v>
      </c>
      <c r="G5" s="144"/>
      <c r="H5" s="145"/>
    </row>
    <row r="6" spans="1:8" x14ac:dyDescent="0.2">
      <c r="A6" s="146"/>
      <c r="B6" s="147"/>
      <c r="C6" s="148"/>
      <c r="D6" s="149">
        <v>192090</v>
      </c>
      <c r="E6" s="150"/>
      <c r="F6" s="151">
        <v>70652</v>
      </c>
      <c r="G6" s="152"/>
      <c r="H6" s="153"/>
    </row>
    <row r="7" spans="1:8" x14ac:dyDescent="0.2">
      <c r="A7" s="134" t="s">
        <v>520</v>
      </c>
      <c r="B7" s="139"/>
      <c r="C7" s="140"/>
      <c r="D7" s="141">
        <v>214509</v>
      </c>
      <c r="E7" s="142"/>
      <c r="F7" s="143">
        <v>146367</v>
      </c>
      <c r="G7" s="144"/>
      <c r="H7" s="145"/>
    </row>
    <row r="8" spans="1:8" x14ac:dyDescent="0.2">
      <c r="A8" s="146"/>
      <c r="B8" s="147"/>
      <c r="C8" s="148"/>
      <c r="D8" s="149">
        <v>124618</v>
      </c>
      <c r="E8" s="150"/>
      <c r="F8" s="151">
        <v>79441</v>
      </c>
      <c r="G8" s="152"/>
      <c r="H8" s="153"/>
    </row>
    <row r="9" spans="1:8" x14ac:dyDescent="0.2">
      <c r="A9" s="134" t="s">
        <v>521</v>
      </c>
      <c r="B9" s="139"/>
      <c r="C9" s="140"/>
      <c r="D9" s="141">
        <v>255377</v>
      </c>
      <c r="E9" s="142"/>
      <c r="F9" s="143">
        <v>165181</v>
      </c>
      <c r="G9" s="144"/>
      <c r="H9" s="145"/>
    </row>
    <row r="10" spans="1:8" x14ac:dyDescent="0.2">
      <c r="A10" s="146"/>
      <c r="B10" s="147"/>
      <c r="C10" s="148"/>
      <c r="D10" s="149">
        <v>179142</v>
      </c>
      <c r="E10" s="150"/>
      <c r="F10" s="151">
        <v>82246</v>
      </c>
      <c r="G10" s="152"/>
      <c r="H10" s="153"/>
    </row>
    <row r="11" spans="1:8" x14ac:dyDescent="0.2">
      <c r="A11" s="134" t="s">
        <v>522</v>
      </c>
      <c r="B11" s="139"/>
      <c r="C11" s="140"/>
      <c r="D11" s="141">
        <v>382843</v>
      </c>
      <c r="E11" s="142"/>
      <c r="F11" s="143">
        <v>166234</v>
      </c>
      <c r="G11" s="144"/>
      <c r="H11" s="145"/>
    </row>
    <row r="12" spans="1:8" x14ac:dyDescent="0.2">
      <c r="A12" s="146"/>
      <c r="B12" s="147"/>
      <c r="C12" s="154"/>
      <c r="D12" s="149">
        <v>277958</v>
      </c>
      <c r="E12" s="150"/>
      <c r="F12" s="151">
        <v>89789</v>
      </c>
      <c r="G12" s="152"/>
      <c r="H12" s="153"/>
    </row>
    <row r="13" spans="1:8" x14ac:dyDescent="0.2">
      <c r="A13" s="134"/>
      <c r="B13" s="139"/>
      <c r="C13" s="140"/>
      <c r="D13" s="141">
        <v>289934</v>
      </c>
      <c r="E13" s="142"/>
      <c r="F13" s="143">
        <v>148315</v>
      </c>
      <c r="G13" s="155"/>
      <c r="H13" s="145"/>
    </row>
    <row r="14" spans="1:8" x14ac:dyDescent="0.2">
      <c r="A14" s="146"/>
      <c r="B14" s="147"/>
      <c r="C14" s="148"/>
      <c r="D14" s="149">
        <v>199041</v>
      </c>
      <c r="E14" s="150"/>
      <c r="F14" s="151">
        <v>78129</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6.31</v>
      </c>
      <c r="C19" s="156">
        <f>ROUND(VALUE(SUBSTITUTE(実質収支比率等に係る経年分析!G$48,"▲","-")),2)</f>
        <v>5.05</v>
      </c>
      <c r="D19" s="156">
        <f>ROUND(VALUE(SUBSTITUTE(実質収支比率等に係る経年分析!H$48,"▲","-")),2)</f>
        <v>2.38</v>
      </c>
      <c r="E19" s="156">
        <f>ROUND(VALUE(SUBSTITUTE(実質収支比率等に係る経年分析!I$48,"▲","-")),2)</f>
        <v>6.12</v>
      </c>
      <c r="F19" s="156">
        <f>ROUND(VALUE(SUBSTITUTE(実質収支比率等に係る経年分析!J$48,"▲","-")),2)</f>
        <v>3.45</v>
      </c>
    </row>
    <row r="20" spans="1:11" x14ac:dyDescent="0.2">
      <c r="A20" s="156" t="s">
        <v>53</v>
      </c>
      <c r="B20" s="156">
        <f>ROUND(VALUE(SUBSTITUTE(実質収支比率等に係る経年分析!F$47,"▲","-")),2)</f>
        <v>8.68</v>
      </c>
      <c r="C20" s="156">
        <f>ROUND(VALUE(SUBSTITUTE(実質収支比率等に係る経年分析!G$47,"▲","-")),2)</f>
        <v>18.329999999999998</v>
      </c>
      <c r="D20" s="156">
        <f>ROUND(VALUE(SUBSTITUTE(実質収支比率等に係る経年分析!H$47,"▲","-")),2)</f>
        <v>20.5</v>
      </c>
      <c r="E20" s="156">
        <f>ROUND(VALUE(SUBSTITUTE(実質収支比率等に係る経年分析!I$47,"▲","-")),2)</f>
        <v>20.47</v>
      </c>
      <c r="F20" s="156">
        <f>ROUND(VALUE(SUBSTITUTE(実質収支比率等に係る経年分析!J$47,"▲","-")),2)</f>
        <v>25.3</v>
      </c>
    </row>
    <row r="21" spans="1:11" x14ac:dyDescent="0.2">
      <c r="A21" s="156" t="s">
        <v>54</v>
      </c>
      <c r="B21" s="156">
        <f>IF(ISNUMBER(VALUE(SUBSTITUTE(実質収支比率等に係る経年分析!F$49,"▲","-"))),ROUND(VALUE(SUBSTITUTE(実質収支比率等に係る経年分析!F$49,"▲","-")),2),NA())</f>
        <v>4.8</v>
      </c>
      <c r="C21" s="156">
        <f>IF(ISNUMBER(VALUE(SUBSTITUTE(実質収支比率等に係る経年分析!G$49,"▲","-"))),ROUND(VALUE(SUBSTITUTE(実質収支比率等に係る経年分析!G$49,"▲","-")),2),NA())</f>
        <v>9.83</v>
      </c>
      <c r="D21" s="156">
        <f>IF(ISNUMBER(VALUE(SUBSTITUTE(実質収支比率等に係る経年分析!H$49,"▲","-"))),ROUND(VALUE(SUBSTITUTE(実質収支比率等に係る経年分析!H$49,"▲","-")),2),NA())</f>
        <v>-0.92</v>
      </c>
      <c r="E21" s="156">
        <f>IF(ISNUMBER(VALUE(SUBSTITUTE(実質収支比率等に係る経年分析!I$49,"▲","-"))),ROUND(VALUE(SUBSTITUTE(実質収支比率等に係る経年分析!I$49,"▲","-")),2),NA())</f>
        <v>4.03</v>
      </c>
      <c r="F21" s="156">
        <f>IF(ISNUMBER(VALUE(SUBSTITUTE(実質収支比率等に係る経年分析!J$49,"▲","-"))),ROUND(VALUE(SUBSTITUTE(実質収支比率等に係る経年分析!J$49,"▲","-")),2),NA())</f>
        <v>2.92</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水道事業</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後期高齢者医療事業</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0.05</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0.04</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0.02</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0.03</v>
      </c>
    </row>
    <row r="33" spans="1:16" x14ac:dyDescent="0.2">
      <c r="A33" s="157" t="str">
        <f>IF(連結実質赤字比率に係る赤字・黒字の構成分析!C$37="",NA(),連結実質赤字比率に係る赤字・黒字の構成分析!C$37)</f>
        <v>国民健康保険事業勘定</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0.82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0.67</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0.64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0.74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0.6</v>
      </c>
    </row>
    <row r="34" spans="1:16" x14ac:dyDescent="0.2">
      <c r="A34" s="157" t="str">
        <f>IF(連結実質赤字比率に係る赤字・黒字の構成分析!C$36="",NA(),連結実質赤字比率に係る赤字・黒字の構成分析!C$36)</f>
        <v>介護保険事業勘定</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0.53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0.46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1.1100000000000001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1.43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0.61</v>
      </c>
    </row>
    <row r="35" spans="1:16" x14ac:dyDescent="0.2">
      <c r="A35" s="157" t="str">
        <f>IF(連結実質赤字比率に係る赤字・黒字の構成分析!C$35="",NA(),連結実質赤字比率に係る赤字・黒字の構成分析!C$35)</f>
        <v>公共浄化槽整備推進事業</v>
      </c>
      <c r="B35" s="157" t="e">
        <f>IF(ROUND(VALUE(SUBSTITUTE(連結実質赤字比率に係る赤字・黒字の構成分析!F$35,"▲", "-")), 2) &lt; 0, ABS(ROUND(VALUE(SUBSTITUTE(連結実質赤字比率に係る赤字・黒字の構成分析!F$35,"▲", "-")), 2)), NA())</f>
        <v>#VALUE!</v>
      </c>
      <c r="C35" s="157" t="e">
        <f>IF(ROUND(VALUE(SUBSTITUTE(連結実質赤字比率に係る赤字・黒字の構成分析!F$35,"▲", "-")), 2) &gt;= 0, ABS(ROUND(VALUE(SUBSTITUTE(連結実質赤字比率に係る赤字・黒字の構成分析!F$35,"▲", "-")), 2)), NA())</f>
        <v>#VALUE!</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1.1200000000000001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1.44</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1.41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0.65</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6.31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5.04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2.37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6.11</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3.45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597</v>
      </c>
      <c r="E42" s="158"/>
      <c r="F42" s="158"/>
      <c r="G42" s="158">
        <f>'実質公債費比率（分子）の構造'!L$52</f>
        <v>636</v>
      </c>
      <c r="H42" s="158"/>
      <c r="I42" s="158"/>
      <c r="J42" s="158">
        <f>'実質公債費比率（分子）の構造'!M$52</f>
        <v>684</v>
      </c>
      <c r="K42" s="158"/>
      <c r="L42" s="158"/>
      <c r="M42" s="158">
        <f>'実質公債費比率（分子）の構造'!N$52</f>
        <v>727</v>
      </c>
      <c r="N42" s="158"/>
      <c r="O42" s="158"/>
      <c r="P42" s="158">
        <f>'実質公債費比率（分子）の構造'!O$52</f>
        <v>829</v>
      </c>
    </row>
    <row r="43" spans="1:16" x14ac:dyDescent="0.2">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f>'実質公債費比率（分子）の構造'!O$51</f>
        <v>2</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51</v>
      </c>
      <c r="C45" s="158"/>
      <c r="D45" s="158"/>
      <c r="E45" s="158">
        <f>'実質公債費比率（分子）の構造'!L$49</f>
        <v>32</v>
      </c>
      <c r="F45" s="158"/>
      <c r="G45" s="158"/>
      <c r="H45" s="158">
        <f>'実質公債費比率（分子）の構造'!M$49</f>
        <v>32</v>
      </c>
      <c r="I45" s="158"/>
      <c r="J45" s="158"/>
      <c r="K45" s="158">
        <f>'実質公債費比率（分子）の構造'!N$49</f>
        <v>32</v>
      </c>
      <c r="L45" s="158"/>
      <c r="M45" s="158"/>
      <c r="N45" s="158">
        <f>'実質公債費比率（分子）の構造'!O$49</f>
        <v>32</v>
      </c>
      <c r="O45" s="158"/>
      <c r="P45" s="158"/>
    </row>
    <row r="46" spans="1:16" x14ac:dyDescent="0.2">
      <c r="A46" s="158" t="s">
        <v>64</v>
      </c>
      <c r="B46" s="158">
        <f>'実質公債費比率（分子）の構造'!K$48</f>
        <v>17</v>
      </c>
      <c r="C46" s="158"/>
      <c r="D46" s="158"/>
      <c r="E46" s="158">
        <f>'実質公債費比率（分子）の構造'!L$48</f>
        <v>16</v>
      </c>
      <c r="F46" s="158"/>
      <c r="G46" s="158"/>
      <c r="H46" s="158">
        <f>'実質公債費比率（分子）の構造'!M$48</f>
        <v>17</v>
      </c>
      <c r="I46" s="158"/>
      <c r="J46" s="158"/>
      <c r="K46" s="158">
        <f>'実質公債費比率（分子）の構造'!N$48</f>
        <v>17</v>
      </c>
      <c r="L46" s="158"/>
      <c r="M46" s="158"/>
      <c r="N46" s="158">
        <f>'実質公債費比率（分子）の構造'!O$48</f>
        <v>13</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862</v>
      </c>
      <c r="C49" s="158"/>
      <c r="D49" s="158"/>
      <c r="E49" s="158">
        <f>'実質公債費比率（分子）の構造'!L$45</f>
        <v>976</v>
      </c>
      <c r="F49" s="158"/>
      <c r="G49" s="158"/>
      <c r="H49" s="158">
        <f>'実質公債費比率（分子）の構造'!M$45</f>
        <v>1044</v>
      </c>
      <c r="I49" s="158"/>
      <c r="J49" s="158"/>
      <c r="K49" s="158">
        <f>'実質公債費比率（分子）の構造'!N$45</f>
        <v>1104</v>
      </c>
      <c r="L49" s="158"/>
      <c r="M49" s="158"/>
      <c r="N49" s="158">
        <f>'実質公債費比率（分子）の構造'!O$45</f>
        <v>1169</v>
      </c>
      <c r="O49" s="158"/>
      <c r="P49" s="158"/>
    </row>
    <row r="50" spans="1:16" x14ac:dyDescent="0.2">
      <c r="A50" s="158" t="s">
        <v>67</v>
      </c>
      <c r="B50" s="158" t="e">
        <f>NA()</f>
        <v>#N/A</v>
      </c>
      <c r="C50" s="158">
        <f>IF(ISNUMBER('実質公債費比率（分子）の構造'!K$53),'実質公債費比率（分子）の構造'!K$53,NA())</f>
        <v>333</v>
      </c>
      <c r="D50" s="158" t="e">
        <f>NA()</f>
        <v>#N/A</v>
      </c>
      <c r="E50" s="158" t="e">
        <f>NA()</f>
        <v>#N/A</v>
      </c>
      <c r="F50" s="158">
        <f>IF(ISNUMBER('実質公債費比率（分子）の構造'!L$53),'実質公債費比率（分子）の構造'!L$53,NA())</f>
        <v>388</v>
      </c>
      <c r="G50" s="158" t="e">
        <f>NA()</f>
        <v>#N/A</v>
      </c>
      <c r="H50" s="158" t="e">
        <f>NA()</f>
        <v>#N/A</v>
      </c>
      <c r="I50" s="158">
        <f>IF(ISNUMBER('実質公債費比率（分子）の構造'!M$53),'実質公債費比率（分子）の構造'!M$53,NA())</f>
        <v>409</v>
      </c>
      <c r="J50" s="158" t="e">
        <f>NA()</f>
        <v>#N/A</v>
      </c>
      <c r="K50" s="158" t="e">
        <f>NA()</f>
        <v>#N/A</v>
      </c>
      <c r="L50" s="158">
        <f>IF(ISNUMBER('実質公債費比率（分子）の構造'!N$53),'実質公債費比率（分子）の構造'!N$53,NA())</f>
        <v>426</v>
      </c>
      <c r="M50" s="158" t="e">
        <f>NA()</f>
        <v>#N/A</v>
      </c>
      <c r="N50" s="158" t="e">
        <f>NA()</f>
        <v>#N/A</v>
      </c>
      <c r="O50" s="158">
        <f>IF(ISNUMBER('実質公債費比率（分子）の構造'!O$53),'実質公債費比率（分子）の構造'!O$53,NA())</f>
        <v>387</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6673</v>
      </c>
      <c r="E56" s="157"/>
      <c r="F56" s="157"/>
      <c r="G56" s="157">
        <f>'将来負担比率（分子）の構造'!J$52</f>
        <v>6650</v>
      </c>
      <c r="H56" s="157"/>
      <c r="I56" s="157"/>
      <c r="J56" s="157">
        <f>'将来負担比率（分子）の構造'!K$52</f>
        <v>6183</v>
      </c>
      <c r="K56" s="157"/>
      <c r="L56" s="157"/>
      <c r="M56" s="157">
        <f>'将来負担比率（分子）の構造'!L$52</f>
        <v>5737</v>
      </c>
      <c r="N56" s="157"/>
      <c r="O56" s="157"/>
      <c r="P56" s="157">
        <f>'将来負担比率（分子）の構造'!M$52</f>
        <v>5472</v>
      </c>
    </row>
    <row r="57" spans="1:16" x14ac:dyDescent="0.2">
      <c r="A57" s="157" t="s">
        <v>42</v>
      </c>
      <c r="B57" s="157"/>
      <c r="C57" s="157"/>
      <c r="D57" s="157">
        <f>'将来負担比率（分子）の構造'!I$51</f>
        <v>473</v>
      </c>
      <c r="E57" s="157"/>
      <c r="F57" s="157"/>
      <c r="G57" s="157">
        <f>'将来負担比率（分子）の構造'!J$51</f>
        <v>312</v>
      </c>
      <c r="H57" s="157"/>
      <c r="I57" s="157"/>
      <c r="J57" s="157">
        <f>'将来負担比率（分子）の構造'!K$51</f>
        <v>150</v>
      </c>
      <c r="K57" s="157"/>
      <c r="L57" s="157"/>
      <c r="M57" s="157">
        <f>'将来負担比率（分子）の構造'!L$51</f>
        <v>13</v>
      </c>
      <c r="N57" s="157"/>
      <c r="O57" s="157"/>
      <c r="P57" s="157">
        <f>'将来負担比率（分子）の構造'!M$51</f>
        <v>153</v>
      </c>
    </row>
    <row r="58" spans="1:16" x14ac:dyDescent="0.2">
      <c r="A58" s="157" t="s">
        <v>41</v>
      </c>
      <c r="B58" s="157"/>
      <c r="C58" s="157"/>
      <c r="D58" s="157">
        <f>'将来負担比率（分子）の構造'!I$50</f>
        <v>1122</v>
      </c>
      <c r="E58" s="157"/>
      <c r="F58" s="157"/>
      <c r="G58" s="157">
        <f>'将来負担比率（分子）の構造'!J$50</f>
        <v>1534</v>
      </c>
      <c r="H58" s="157"/>
      <c r="I58" s="157"/>
      <c r="J58" s="157">
        <f>'将来負担比率（分子）の構造'!K$50</f>
        <v>1563</v>
      </c>
      <c r="K58" s="157"/>
      <c r="L58" s="157"/>
      <c r="M58" s="157">
        <f>'将来負担比率（分子）の構造'!L$50</f>
        <v>1506</v>
      </c>
      <c r="N58" s="157"/>
      <c r="O58" s="157"/>
      <c r="P58" s="157">
        <f>'将来負担比率（分子）の構造'!M$50</f>
        <v>1657</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1333</v>
      </c>
      <c r="C62" s="157"/>
      <c r="D62" s="157"/>
      <c r="E62" s="157">
        <f>'将来負担比率（分子）の構造'!J$45</f>
        <v>1305</v>
      </c>
      <c r="F62" s="157"/>
      <c r="G62" s="157"/>
      <c r="H62" s="157">
        <f>'将来負担比率（分子）の構造'!K$45</f>
        <v>1325</v>
      </c>
      <c r="I62" s="157"/>
      <c r="J62" s="157"/>
      <c r="K62" s="157">
        <f>'将来負担比率（分子）の構造'!L$45</f>
        <v>1297</v>
      </c>
      <c r="L62" s="157"/>
      <c r="M62" s="157"/>
      <c r="N62" s="157">
        <f>'将来負担比率（分子）の構造'!M$45</f>
        <v>1286</v>
      </c>
      <c r="O62" s="157"/>
      <c r="P62" s="157"/>
    </row>
    <row r="63" spans="1:16" x14ac:dyDescent="0.2">
      <c r="A63" s="157" t="s">
        <v>34</v>
      </c>
      <c r="B63" s="157">
        <f>'将来負担比率（分子）の構造'!I$44</f>
        <v>194</v>
      </c>
      <c r="C63" s="157"/>
      <c r="D63" s="157"/>
      <c r="E63" s="157">
        <f>'将来負担比率（分子）の構造'!J$44</f>
        <v>163</v>
      </c>
      <c r="F63" s="157"/>
      <c r="G63" s="157"/>
      <c r="H63" s="157">
        <f>'将来負担比率（分子）の構造'!K$44</f>
        <v>131</v>
      </c>
      <c r="I63" s="157"/>
      <c r="J63" s="157"/>
      <c r="K63" s="157">
        <f>'将来負担比率（分子）の構造'!L$44</f>
        <v>100</v>
      </c>
      <c r="L63" s="157"/>
      <c r="M63" s="157"/>
      <c r="N63" s="157">
        <f>'将来負担比率（分子）の構造'!M$44</f>
        <v>69</v>
      </c>
      <c r="O63" s="157"/>
      <c r="P63" s="157"/>
    </row>
    <row r="64" spans="1:16" x14ac:dyDescent="0.2">
      <c r="A64" s="157" t="s">
        <v>33</v>
      </c>
      <c r="B64" s="157">
        <f>'将来負担比率（分子）の構造'!I$43</f>
        <v>291</v>
      </c>
      <c r="C64" s="157"/>
      <c r="D64" s="157"/>
      <c r="E64" s="157">
        <f>'将来負担比率（分子）の構造'!J$43</f>
        <v>282</v>
      </c>
      <c r="F64" s="157"/>
      <c r="G64" s="157"/>
      <c r="H64" s="157">
        <f>'将来負担比率（分子）の構造'!K$43</f>
        <v>304</v>
      </c>
      <c r="I64" s="157"/>
      <c r="J64" s="157"/>
      <c r="K64" s="157">
        <f>'将来負担比率（分子）の構造'!L$43</f>
        <v>323</v>
      </c>
      <c r="L64" s="157"/>
      <c r="M64" s="157"/>
      <c r="N64" s="157">
        <f>'将来負担比率（分子）の構造'!M$43</f>
        <v>387</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10022</v>
      </c>
      <c r="C66" s="157"/>
      <c r="D66" s="157"/>
      <c r="E66" s="157">
        <f>'将来負担比率（分子）の構造'!J$41</f>
        <v>9831</v>
      </c>
      <c r="F66" s="157"/>
      <c r="G66" s="157"/>
      <c r="H66" s="157">
        <f>'将来負担比率（分子）の構造'!K$41</f>
        <v>9101</v>
      </c>
      <c r="I66" s="157"/>
      <c r="J66" s="157"/>
      <c r="K66" s="157">
        <f>'将来負担比率（分子）の構造'!L$41</f>
        <v>8434</v>
      </c>
      <c r="L66" s="157"/>
      <c r="M66" s="157"/>
      <c r="N66" s="157">
        <f>'将来負担比率（分子）の構造'!M$41</f>
        <v>8000</v>
      </c>
      <c r="O66" s="157"/>
      <c r="P66" s="157"/>
    </row>
    <row r="67" spans="1:16" x14ac:dyDescent="0.2">
      <c r="A67" s="157" t="s">
        <v>71</v>
      </c>
      <c r="B67" s="157" t="e">
        <f>NA()</f>
        <v>#N/A</v>
      </c>
      <c r="C67" s="157">
        <f>IF(ISNUMBER('将来負担比率（分子）の構造'!I$53), IF('将来負担比率（分子）の構造'!I$53 &lt; 0, 0, '将来負担比率（分子）の構造'!I$53), NA())</f>
        <v>3573</v>
      </c>
      <c r="D67" s="157" t="e">
        <f>NA()</f>
        <v>#N/A</v>
      </c>
      <c r="E67" s="157" t="e">
        <f>NA()</f>
        <v>#N/A</v>
      </c>
      <c r="F67" s="157">
        <f>IF(ISNUMBER('将来負担比率（分子）の構造'!J$53), IF('将来負担比率（分子）の構造'!J$53 &lt; 0, 0, '将来負担比率（分子）の構造'!J$53), NA())</f>
        <v>3084</v>
      </c>
      <c r="G67" s="157" t="e">
        <f>NA()</f>
        <v>#N/A</v>
      </c>
      <c r="H67" s="157" t="e">
        <f>NA()</f>
        <v>#N/A</v>
      </c>
      <c r="I67" s="157">
        <f>IF(ISNUMBER('将来負担比率（分子）の構造'!K$53), IF('将来負担比率（分子）の構造'!K$53 &lt; 0, 0, '将来負担比率（分子）の構造'!K$53), NA())</f>
        <v>2966</v>
      </c>
      <c r="J67" s="157" t="e">
        <f>NA()</f>
        <v>#N/A</v>
      </c>
      <c r="K67" s="157" t="e">
        <f>NA()</f>
        <v>#N/A</v>
      </c>
      <c r="L67" s="157">
        <f>IF(ISNUMBER('将来負担比率（分子）の構造'!L$53), IF('将来負担比率（分子）の構造'!L$53 &lt; 0, 0, '将来負担比率（分子）の構造'!L$53), NA())</f>
        <v>2898</v>
      </c>
      <c r="M67" s="157" t="e">
        <f>NA()</f>
        <v>#N/A</v>
      </c>
      <c r="N67" s="157" t="e">
        <f>NA()</f>
        <v>#N/A</v>
      </c>
      <c r="O67" s="157">
        <f>IF(ISNUMBER('将来負担比率（分子）の構造'!M$53), IF('将来負担比率（分子）の構造'!M$53 &lt; 0, 0, '将来負担比率（分子）の構造'!M$53), NA())</f>
        <v>2461</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778</v>
      </c>
      <c r="C72" s="161">
        <f>基金残高に係る経年分析!G55</f>
        <v>788</v>
      </c>
      <c r="D72" s="161">
        <f>基金残高に係る経年分析!H55</f>
        <v>1003</v>
      </c>
    </row>
    <row r="73" spans="1:16" x14ac:dyDescent="0.2">
      <c r="A73" s="160" t="s">
        <v>74</v>
      </c>
      <c r="B73" s="161">
        <f>基金残高に係る経年分析!F56</f>
        <v>323</v>
      </c>
      <c r="C73" s="161">
        <f>基金残高に係る経年分析!G56</f>
        <v>323</v>
      </c>
      <c r="D73" s="161">
        <f>基金残高に係る経年分析!H56</f>
        <v>330</v>
      </c>
    </row>
    <row r="74" spans="1:16" x14ac:dyDescent="0.2">
      <c r="A74" s="160" t="s">
        <v>75</v>
      </c>
      <c r="B74" s="161">
        <f>基金残高に係る経年分析!F57</f>
        <v>562</v>
      </c>
      <c r="C74" s="161">
        <f>基金残高に係る経年分析!G57</f>
        <v>481</v>
      </c>
      <c r="D74" s="161">
        <f>基金残高に係る経年分析!H57</f>
        <v>345</v>
      </c>
    </row>
  </sheetData>
  <sheetProtection algorithmName="SHA-512" hashValue="y/0watn8pI/BRMx58O1mDnbwQ+ml3SB17Uz7wpVp0eRhxRdqzn5q46NEJDvikOjXX+GcxnKyJ8Akln3RFwIEtg==" saltValue="lkQM3CMHXOrFtRF2pGQqr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920888</v>
      </c>
      <c r="S5" s="600"/>
      <c r="T5" s="600"/>
      <c r="U5" s="600"/>
      <c r="V5" s="600"/>
      <c r="W5" s="600"/>
      <c r="X5" s="600"/>
      <c r="Y5" s="601"/>
      <c r="Z5" s="602">
        <v>9.3000000000000007</v>
      </c>
      <c r="AA5" s="602"/>
      <c r="AB5" s="602"/>
      <c r="AC5" s="602"/>
      <c r="AD5" s="603">
        <v>920888</v>
      </c>
      <c r="AE5" s="603"/>
      <c r="AF5" s="603"/>
      <c r="AG5" s="603"/>
      <c r="AH5" s="603"/>
      <c r="AI5" s="603"/>
      <c r="AJ5" s="603"/>
      <c r="AK5" s="603"/>
      <c r="AL5" s="604">
        <v>23</v>
      </c>
      <c r="AM5" s="605"/>
      <c r="AN5" s="605"/>
      <c r="AO5" s="606"/>
      <c r="AP5" s="596" t="s">
        <v>217</v>
      </c>
      <c r="AQ5" s="597"/>
      <c r="AR5" s="597"/>
      <c r="AS5" s="597"/>
      <c r="AT5" s="597"/>
      <c r="AU5" s="597"/>
      <c r="AV5" s="597"/>
      <c r="AW5" s="597"/>
      <c r="AX5" s="597"/>
      <c r="AY5" s="597"/>
      <c r="AZ5" s="597"/>
      <c r="BA5" s="597"/>
      <c r="BB5" s="597"/>
      <c r="BC5" s="597"/>
      <c r="BD5" s="597"/>
      <c r="BE5" s="597"/>
      <c r="BF5" s="598"/>
      <c r="BG5" s="610">
        <v>915588</v>
      </c>
      <c r="BH5" s="611"/>
      <c r="BI5" s="611"/>
      <c r="BJ5" s="611"/>
      <c r="BK5" s="611"/>
      <c r="BL5" s="611"/>
      <c r="BM5" s="611"/>
      <c r="BN5" s="612"/>
      <c r="BO5" s="613">
        <v>99.4</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62153</v>
      </c>
      <c r="S6" s="611"/>
      <c r="T6" s="611"/>
      <c r="U6" s="611"/>
      <c r="V6" s="611"/>
      <c r="W6" s="611"/>
      <c r="X6" s="611"/>
      <c r="Y6" s="612"/>
      <c r="Z6" s="613">
        <v>0.6</v>
      </c>
      <c r="AA6" s="613"/>
      <c r="AB6" s="613"/>
      <c r="AC6" s="613"/>
      <c r="AD6" s="614">
        <v>62153</v>
      </c>
      <c r="AE6" s="614"/>
      <c r="AF6" s="614"/>
      <c r="AG6" s="614"/>
      <c r="AH6" s="614"/>
      <c r="AI6" s="614"/>
      <c r="AJ6" s="614"/>
      <c r="AK6" s="614"/>
      <c r="AL6" s="615">
        <v>1.5</v>
      </c>
      <c r="AM6" s="616"/>
      <c r="AN6" s="616"/>
      <c r="AO6" s="617"/>
      <c r="AP6" s="607" t="s">
        <v>222</v>
      </c>
      <c r="AQ6" s="608"/>
      <c r="AR6" s="608"/>
      <c r="AS6" s="608"/>
      <c r="AT6" s="608"/>
      <c r="AU6" s="608"/>
      <c r="AV6" s="608"/>
      <c r="AW6" s="608"/>
      <c r="AX6" s="608"/>
      <c r="AY6" s="608"/>
      <c r="AZ6" s="608"/>
      <c r="BA6" s="608"/>
      <c r="BB6" s="608"/>
      <c r="BC6" s="608"/>
      <c r="BD6" s="608"/>
      <c r="BE6" s="608"/>
      <c r="BF6" s="609"/>
      <c r="BG6" s="610">
        <v>915588</v>
      </c>
      <c r="BH6" s="611"/>
      <c r="BI6" s="611"/>
      <c r="BJ6" s="611"/>
      <c r="BK6" s="611"/>
      <c r="BL6" s="611"/>
      <c r="BM6" s="611"/>
      <c r="BN6" s="612"/>
      <c r="BO6" s="613">
        <v>99.4</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74720</v>
      </c>
      <c r="CS6" s="611"/>
      <c r="CT6" s="611"/>
      <c r="CU6" s="611"/>
      <c r="CV6" s="611"/>
      <c r="CW6" s="611"/>
      <c r="CX6" s="611"/>
      <c r="CY6" s="612"/>
      <c r="CZ6" s="604">
        <v>0.8</v>
      </c>
      <c r="DA6" s="605"/>
      <c r="DB6" s="605"/>
      <c r="DC6" s="621"/>
      <c r="DD6" s="619" t="s">
        <v>122</v>
      </c>
      <c r="DE6" s="611"/>
      <c r="DF6" s="611"/>
      <c r="DG6" s="611"/>
      <c r="DH6" s="611"/>
      <c r="DI6" s="611"/>
      <c r="DJ6" s="611"/>
      <c r="DK6" s="611"/>
      <c r="DL6" s="611"/>
      <c r="DM6" s="611"/>
      <c r="DN6" s="611"/>
      <c r="DO6" s="611"/>
      <c r="DP6" s="612"/>
      <c r="DQ6" s="619">
        <v>74720</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2233</v>
      </c>
      <c r="S7" s="611"/>
      <c r="T7" s="611"/>
      <c r="U7" s="611"/>
      <c r="V7" s="611"/>
      <c r="W7" s="611"/>
      <c r="X7" s="611"/>
      <c r="Y7" s="612"/>
      <c r="Z7" s="613">
        <v>0</v>
      </c>
      <c r="AA7" s="613"/>
      <c r="AB7" s="613"/>
      <c r="AC7" s="613"/>
      <c r="AD7" s="614">
        <v>2233</v>
      </c>
      <c r="AE7" s="614"/>
      <c r="AF7" s="614"/>
      <c r="AG7" s="614"/>
      <c r="AH7" s="614"/>
      <c r="AI7" s="614"/>
      <c r="AJ7" s="614"/>
      <c r="AK7" s="614"/>
      <c r="AL7" s="615">
        <v>0.1</v>
      </c>
      <c r="AM7" s="616"/>
      <c r="AN7" s="616"/>
      <c r="AO7" s="617"/>
      <c r="AP7" s="607" t="s">
        <v>225</v>
      </c>
      <c r="AQ7" s="608"/>
      <c r="AR7" s="608"/>
      <c r="AS7" s="608"/>
      <c r="AT7" s="608"/>
      <c r="AU7" s="608"/>
      <c r="AV7" s="608"/>
      <c r="AW7" s="608"/>
      <c r="AX7" s="608"/>
      <c r="AY7" s="608"/>
      <c r="AZ7" s="608"/>
      <c r="BA7" s="608"/>
      <c r="BB7" s="608"/>
      <c r="BC7" s="608"/>
      <c r="BD7" s="608"/>
      <c r="BE7" s="608"/>
      <c r="BF7" s="609"/>
      <c r="BG7" s="610">
        <v>395733</v>
      </c>
      <c r="BH7" s="611"/>
      <c r="BI7" s="611"/>
      <c r="BJ7" s="611"/>
      <c r="BK7" s="611"/>
      <c r="BL7" s="611"/>
      <c r="BM7" s="611"/>
      <c r="BN7" s="612"/>
      <c r="BO7" s="613">
        <v>43</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1547023</v>
      </c>
      <c r="CS7" s="611"/>
      <c r="CT7" s="611"/>
      <c r="CU7" s="611"/>
      <c r="CV7" s="611"/>
      <c r="CW7" s="611"/>
      <c r="CX7" s="611"/>
      <c r="CY7" s="612"/>
      <c r="CZ7" s="613">
        <v>15.9</v>
      </c>
      <c r="DA7" s="613"/>
      <c r="DB7" s="613"/>
      <c r="DC7" s="613"/>
      <c r="DD7" s="619">
        <v>137810</v>
      </c>
      <c r="DE7" s="611"/>
      <c r="DF7" s="611"/>
      <c r="DG7" s="611"/>
      <c r="DH7" s="611"/>
      <c r="DI7" s="611"/>
      <c r="DJ7" s="611"/>
      <c r="DK7" s="611"/>
      <c r="DL7" s="611"/>
      <c r="DM7" s="611"/>
      <c r="DN7" s="611"/>
      <c r="DO7" s="611"/>
      <c r="DP7" s="612"/>
      <c r="DQ7" s="619">
        <v>1084564</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11452</v>
      </c>
      <c r="S8" s="611"/>
      <c r="T8" s="611"/>
      <c r="U8" s="611"/>
      <c r="V8" s="611"/>
      <c r="W8" s="611"/>
      <c r="X8" s="611"/>
      <c r="Y8" s="612"/>
      <c r="Z8" s="613">
        <v>0.1</v>
      </c>
      <c r="AA8" s="613"/>
      <c r="AB8" s="613"/>
      <c r="AC8" s="613"/>
      <c r="AD8" s="614">
        <v>11452</v>
      </c>
      <c r="AE8" s="614"/>
      <c r="AF8" s="614"/>
      <c r="AG8" s="614"/>
      <c r="AH8" s="614"/>
      <c r="AI8" s="614"/>
      <c r="AJ8" s="614"/>
      <c r="AK8" s="614"/>
      <c r="AL8" s="615">
        <v>0.3</v>
      </c>
      <c r="AM8" s="616"/>
      <c r="AN8" s="616"/>
      <c r="AO8" s="617"/>
      <c r="AP8" s="607" t="s">
        <v>228</v>
      </c>
      <c r="AQ8" s="608"/>
      <c r="AR8" s="608"/>
      <c r="AS8" s="608"/>
      <c r="AT8" s="608"/>
      <c r="AU8" s="608"/>
      <c r="AV8" s="608"/>
      <c r="AW8" s="608"/>
      <c r="AX8" s="608"/>
      <c r="AY8" s="608"/>
      <c r="AZ8" s="608"/>
      <c r="BA8" s="608"/>
      <c r="BB8" s="608"/>
      <c r="BC8" s="608"/>
      <c r="BD8" s="608"/>
      <c r="BE8" s="608"/>
      <c r="BF8" s="609"/>
      <c r="BG8" s="610">
        <v>11463</v>
      </c>
      <c r="BH8" s="611"/>
      <c r="BI8" s="611"/>
      <c r="BJ8" s="611"/>
      <c r="BK8" s="611"/>
      <c r="BL8" s="611"/>
      <c r="BM8" s="611"/>
      <c r="BN8" s="612"/>
      <c r="BO8" s="613">
        <v>1.2</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1480755</v>
      </c>
      <c r="CS8" s="611"/>
      <c r="CT8" s="611"/>
      <c r="CU8" s="611"/>
      <c r="CV8" s="611"/>
      <c r="CW8" s="611"/>
      <c r="CX8" s="611"/>
      <c r="CY8" s="612"/>
      <c r="CZ8" s="613">
        <v>15.2</v>
      </c>
      <c r="DA8" s="613"/>
      <c r="DB8" s="613"/>
      <c r="DC8" s="613"/>
      <c r="DD8" s="619">
        <v>1538</v>
      </c>
      <c r="DE8" s="611"/>
      <c r="DF8" s="611"/>
      <c r="DG8" s="611"/>
      <c r="DH8" s="611"/>
      <c r="DI8" s="611"/>
      <c r="DJ8" s="611"/>
      <c r="DK8" s="611"/>
      <c r="DL8" s="611"/>
      <c r="DM8" s="611"/>
      <c r="DN8" s="611"/>
      <c r="DO8" s="611"/>
      <c r="DP8" s="612"/>
      <c r="DQ8" s="619">
        <v>515383</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16636</v>
      </c>
      <c r="S9" s="611"/>
      <c r="T9" s="611"/>
      <c r="U9" s="611"/>
      <c r="V9" s="611"/>
      <c r="W9" s="611"/>
      <c r="X9" s="611"/>
      <c r="Y9" s="612"/>
      <c r="Z9" s="613">
        <v>0.2</v>
      </c>
      <c r="AA9" s="613"/>
      <c r="AB9" s="613"/>
      <c r="AC9" s="613"/>
      <c r="AD9" s="614">
        <v>16636</v>
      </c>
      <c r="AE9" s="614"/>
      <c r="AF9" s="614"/>
      <c r="AG9" s="614"/>
      <c r="AH9" s="614"/>
      <c r="AI9" s="614"/>
      <c r="AJ9" s="614"/>
      <c r="AK9" s="614"/>
      <c r="AL9" s="615">
        <v>0.4</v>
      </c>
      <c r="AM9" s="616"/>
      <c r="AN9" s="616"/>
      <c r="AO9" s="617"/>
      <c r="AP9" s="607" t="s">
        <v>231</v>
      </c>
      <c r="AQ9" s="608"/>
      <c r="AR9" s="608"/>
      <c r="AS9" s="608"/>
      <c r="AT9" s="608"/>
      <c r="AU9" s="608"/>
      <c r="AV9" s="608"/>
      <c r="AW9" s="608"/>
      <c r="AX9" s="608"/>
      <c r="AY9" s="608"/>
      <c r="AZ9" s="608"/>
      <c r="BA9" s="608"/>
      <c r="BB9" s="608"/>
      <c r="BC9" s="608"/>
      <c r="BD9" s="608"/>
      <c r="BE9" s="608"/>
      <c r="BF9" s="609"/>
      <c r="BG9" s="610">
        <v>349212</v>
      </c>
      <c r="BH9" s="611"/>
      <c r="BI9" s="611"/>
      <c r="BJ9" s="611"/>
      <c r="BK9" s="611"/>
      <c r="BL9" s="611"/>
      <c r="BM9" s="611"/>
      <c r="BN9" s="612"/>
      <c r="BO9" s="613">
        <v>37.9</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1371897</v>
      </c>
      <c r="CS9" s="611"/>
      <c r="CT9" s="611"/>
      <c r="CU9" s="611"/>
      <c r="CV9" s="611"/>
      <c r="CW9" s="611"/>
      <c r="CX9" s="611"/>
      <c r="CY9" s="612"/>
      <c r="CZ9" s="613">
        <v>14.1</v>
      </c>
      <c r="DA9" s="613"/>
      <c r="DB9" s="613"/>
      <c r="DC9" s="613"/>
      <c r="DD9" s="619">
        <v>274731</v>
      </c>
      <c r="DE9" s="611"/>
      <c r="DF9" s="611"/>
      <c r="DG9" s="611"/>
      <c r="DH9" s="611"/>
      <c r="DI9" s="611"/>
      <c r="DJ9" s="611"/>
      <c r="DK9" s="611"/>
      <c r="DL9" s="611"/>
      <c r="DM9" s="611"/>
      <c r="DN9" s="611"/>
      <c r="DO9" s="611"/>
      <c r="DP9" s="612"/>
      <c r="DQ9" s="619">
        <v>571066</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22479</v>
      </c>
      <c r="BH10" s="611"/>
      <c r="BI10" s="611"/>
      <c r="BJ10" s="611"/>
      <c r="BK10" s="611"/>
      <c r="BL10" s="611"/>
      <c r="BM10" s="611"/>
      <c r="BN10" s="612"/>
      <c r="BO10" s="613">
        <v>2.4</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42864</v>
      </c>
      <c r="CS10" s="611"/>
      <c r="CT10" s="611"/>
      <c r="CU10" s="611"/>
      <c r="CV10" s="611"/>
      <c r="CW10" s="611"/>
      <c r="CX10" s="611"/>
      <c r="CY10" s="612"/>
      <c r="CZ10" s="613">
        <v>0.4</v>
      </c>
      <c r="DA10" s="613"/>
      <c r="DB10" s="613"/>
      <c r="DC10" s="613"/>
      <c r="DD10" s="619" t="s">
        <v>122</v>
      </c>
      <c r="DE10" s="611"/>
      <c r="DF10" s="611"/>
      <c r="DG10" s="611"/>
      <c r="DH10" s="611"/>
      <c r="DI10" s="611"/>
      <c r="DJ10" s="611"/>
      <c r="DK10" s="611"/>
      <c r="DL10" s="611"/>
      <c r="DM10" s="611"/>
      <c r="DN10" s="611"/>
      <c r="DO10" s="611"/>
      <c r="DP10" s="612"/>
      <c r="DQ10" s="619">
        <v>40178</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182531</v>
      </c>
      <c r="S11" s="611"/>
      <c r="T11" s="611"/>
      <c r="U11" s="611"/>
      <c r="V11" s="611"/>
      <c r="W11" s="611"/>
      <c r="X11" s="611"/>
      <c r="Y11" s="612"/>
      <c r="Z11" s="615">
        <v>1.8</v>
      </c>
      <c r="AA11" s="616"/>
      <c r="AB11" s="616"/>
      <c r="AC11" s="622"/>
      <c r="AD11" s="619">
        <v>182531</v>
      </c>
      <c r="AE11" s="611"/>
      <c r="AF11" s="611"/>
      <c r="AG11" s="611"/>
      <c r="AH11" s="611"/>
      <c r="AI11" s="611"/>
      <c r="AJ11" s="611"/>
      <c r="AK11" s="612"/>
      <c r="AL11" s="615">
        <v>4.5999999999999996</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12579</v>
      </c>
      <c r="BH11" s="611"/>
      <c r="BI11" s="611"/>
      <c r="BJ11" s="611"/>
      <c r="BK11" s="611"/>
      <c r="BL11" s="611"/>
      <c r="BM11" s="611"/>
      <c r="BN11" s="612"/>
      <c r="BO11" s="613">
        <v>1.4</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469713</v>
      </c>
      <c r="CS11" s="611"/>
      <c r="CT11" s="611"/>
      <c r="CU11" s="611"/>
      <c r="CV11" s="611"/>
      <c r="CW11" s="611"/>
      <c r="CX11" s="611"/>
      <c r="CY11" s="612"/>
      <c r="CZ11" s="613">
        <v>4.8</v>
      </c>
      <c r="DA11" s="613"/>
      <c r="DB11" s="613"/>
      <c r="DC11" s="613"/>
      <c r="DD11" s="619">
        <v>186301</v>
      </c>
      <c r="DE11" s="611"/>
      <c r="DF11" s="611"/>
      <c r="DG11" s="611"/>
      <c r="DH11" s="611"/>
      <c r="DI11" s="611"/>
      <c r="DJ11" s="611"/>
      <c r="DK11" s="611"/>
      <c r="DL11" s="611"/>
      <c r="DM11" s="611"/>
      <c r="DN11" s="611"/>
      <c r="DO11" s="611"/>
      <c r="DP11" s="612"/>
      <c r="DQ11" s="619">
        <v>109325</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v>499</v>
      </c>
      <c r="S12" s="611"/>
      <c r="T12" s="611"/>
      <c r="U12" s="611"/>
      <c r="V12" s="611"/>
      <c r="W12" s="611"/>
      <c r="X12" s="611"/>
      <c r="Y12" s="612"/>
      <c r="Z12" s="613">
        <v>0</v>
      </c>
      <c r="AA12" s="613"/>
      <c r="AB12" s="613"/>
      <c r="AC12" s="613"/>
      <c r="AD12" s="614">
        <v>499</v>
      </c>
      <c r="AE12" s="614"/>
      <c r="AF12" s="614"/>
      <c r="AG12" s="614"/>
      <c r="AH12" s="614"/>
      <c r="AI12" s="614"/>
      <c r="AJ12" s="614"/>
      <c r="AK12" s="614"/>
      <c r="AL12" s="615">
        <v>0</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402971</v>
      </c>
      <c r="BH12" s="611"/>
      <c r="BI12" s="611"/>
      <c r="BJ12" s="611"/>
      <c r="BK12" s="611"/>
      <c r="BL12" s="611"/>
      <c r="BM12" s="611"/>
      <c r="BN12" s="612"/>
      <c r="BO12" s="613">
        <v>43.8</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1457968</v>
      </c>
      <c r="CS12" s="611"/>
      <c r="CT12" s="611"/>
      <c r="CU12" s="611"/>
      <c r="CV12" s="611"/>
      <c r="CW12" s="611"/>
      <c r="CX12" s="611"/>
      <c r="CY12" s="612"/>
      <c r="CZ12" s="613">
        <v>14.9</v>
      </c>
      <c r="DA12" s="613"/>
      <c r="DB12" s="613"/>
      <c r="DC12" s="613"/>
      <c r="DD12" s="619">
        <v>989690</v>
      </c>
      <c r="DE12" s="611"/>
      <c r="DF12" s="611"/>
      <c r="DG12" s="611"/>
      <c r="DH12" s="611"/>
      <c r="DI12" s="611"/>
      <c r="DJ12" s="611"/>
      <c r="DK12" s="611"/>
      <c r="DL12" s="611"/>
      <c r="DM12" s="611"/>
      <c r="DN12" s="611"/>
      <c r="DO12" s="611"/>
      <c r="DP12" s="612"/>
      <c r="DQ12" s="619">
        <v>118726</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v>217</v>
      </c>
      <c r="S13" s="611"/>
      <c r="T13" s="611"/>
      <c r="U13" s="611"/>
      <c r="V13" s="611"/>
      <c r="W13" s="611"/>
      <c r="X13" s="611"/>
      <c r="Y13" s="612"/>
      <c r="Z13" s="613">
        <v>0</v>
      </c>
      <c r="AA13" s="613"/>
      <c r="AB13" s="613"/>
      <c r="AC13" s="613"/>
      <c r="AD13" s="614">
        <v>217</v>
      </c>
      <c r="AE13" s="614"/>
      <c r="AF13" s="614"/>
      <c r="AG13" s="614"/>
      <c r="AH13" s="614"/>
      <c r="AI13" s="614"/>
      <c r="AJ13" s="614"/>
      <c r="AK13" s="614"/>
      <c r="AL13" s="615">
        <v>0</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330518</v>
      </c>
      <c r="BH13" s="611"/>
      <c r="BI13" s="611"/>
      <c r="BJ13" s="611"/>
      <c r="BK13" s="611"/>
      <c r="BL13" s="611"/>
      <c r="BM13" s="611"/>
      <c r="BN13" s="612"/>
      <c r="BO13" s="613">
        <v>35.9</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781639</v>
      </c>
      <c r="CS13" s="611"/>
      <c r="CT13" s="611"/>
      <c r="CU13" s="611"/>
      <c r="CV13" s="611"/>
      <c r="CW13" s="611"/>
      <c r="CX13" s="611"/>
      <c r="CY13" s="612"/>
      <c r="CZ13" s="613">
        <v>8</v>
      </c>
      <c r="DA13" s="613"/>
      <c r="DB13" s="613"/>
      <c r="DC13" s="613"/>
      <c r="DD13" s="619">
        <v>566767</v>
      </c>
      <c r="DE13" s="611"/>
      <c r="DF13" s="611"/>
      <c r="DG13" s="611"/>
      <c r="DH13" s="611"/>
      <c r="DI13" s="611"/>
      <c r="DJ13" s="611"/>
      <c r="DK13" s="611"/>
      <c r="DL13" s="611"/>
      <c r="DM13" s="611"/>
      <c r="DN13" s="611"/>
      <c r="DO13" s="611"/>
      <c r="DP13" s="612"/>
      <c r="DQ13" s="619">
        <v>310041</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49530</v>
      </c>
      <c r="BH14" s="611"/>
      <c r="BI14" s="611"/>
      <c r="BJ14" s="611"/>
      <c r="BK14" s="611"/>
      <c r="BL14" s="611"/>
      <c r="BM14" s="611"/>
      <c r="BN14" s="612"/>
      <c r="BO14" s="613">
        <v>5.4</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340380</v>
      </c>
      <c r="CS14" s="611"/>
      <c r="CT14" s="611"/>
      <c r="CU14" s="611"/>
      <c r="CV14" s="611"/>
      <c r="CW14" s="611"/>
      <c r="CX14" s="611"/>
      <c r="CY14" s="612"/>
      <c r="CZ14" s="613">
        <v>3.5</v>
      </c>
      <c r="DA14" s="613"/>
      <c r="DB14" s="613"/>
      <c r="DC14" s="613"/>
      <c r="DD14" s="619">
        <v>85696</v>
      </c>
      <c r="DE14" s="611"/>
      <c r="DF14" s="611"/>
      <c r="DG14" s="611"/>
      <c r="DH14" s="611"/>
      <c r="DI14" s="611"/>
      <c r="DJ14" s="611"/>
      <c r="DK14" s="611"/>
      <c r="DL14" s="611"/>
      <c r="DM14" s="611"/>
      <c r="DN14" s="611"/>
      <c r="DO14" s="611"/>
      <c r="DP14" s="612"/>
      <c r="DQ14" s="619">
        <v>161417</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23372</v>
      </c>
      <c r="S15" s="611"/>
      <c r="T15" s="611"/>
      <c r="U15" s="611"/>
      <c r="V15" s="611"/>
      <c r="W15" s="611"/>
      <c r="X15" s="611"/>
      <c r="Y15" s="612"/>
      <c r="Z15" s="613">
        <v>0.2</v>
      </c>
      <c r="AA15" s="613"/>
      <c r="AB15" s="613"/>
      <c r="AC15" s="613"/>
      <c r="AD15" s="614">
        <v>23372</v>
      </c>
      <c r="AE15" s="614"/>
      <c r="AF15" s="614"/>
      <c r="AG15" s="614"/>
      <c r="AH15" s="614"/>
      <c r="AI15" s="614"/>
      <c r="AJ15" s="614"/>
      <c r="AK15" s="614"/>
      <c r="AL15" s="615">
        <v>0.6</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67354</v>
      </c>
      <c r="BH15" s="611"/>
      <c r="BI15" s="611"/>
      <c r="BJ15" s="611"/>
      <c r="BK15" s="611"/>
      <c r="BL15" s="611"/>
      <c r="BM15" s="611"/>
      <c r="BN15" s="612"/>
      <c r="BO15" s="613">
        <v>7.3</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1016837</v>
      </c>
      <c r="CS15" s="611"/>
      <c r="CT15" s="611"/>
      <c r="CU15" s="611"/>
      <c r="CV15" s="611"/>
      <c r="CW15" s="611"/>
      <c r="CX15" s="611"/>
      <c r="CY15" s="612"/>
      <c r="CZ15" s="613">
        <v>10.4</v>
      </c>
      <c r="DA15" s="613"/>
      <c r="DB15" s="613"/>
      <c r="DC15" s="613"/>
      <c r="DD15" s="619">
        <v>365777</v>
      </c>
      <c r="DE15" s="611"/>
      <c r="DF15" s="611"/>
      <c r="DG15" s="611"/>
      <c r="DH15" s="611"/>
      <c r="DI15" s="611"/>
      <c r="DJ15" s="611"/>
      <c r="DK15" s="611"/>
      <c r="DL15" s="611"/>
      <c r="DM15" s="611"/>
      <c r="DN15" s="611"/>
      <c r="DO15" s="611"/>
      <c r="DP15" s="612"/>
      <c r="DQ15" s="619">
        <v>413791</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38517</v>
      </c>
      <c r="S16" s="611"/>
      <c r="T16" s="611"/>
      <c r="U16" s="611"/>
      <c r="V16" s="611"/>
      <c r="W16" s="611"/>
      <c r="X16" s="611"/>
      <c r="Y16" s="612"/>
      <c r="Z16" s="613">
        <v>0.4</v>
      </c>
      <c r="AA16" s="613"/>
      <c r="AB16" s="613"/>
      <c r="AC16" s="613"/>
      <c r="AD16" s="614">
        <v>38517</v>
      </c>
      <c r="AE16" s="614"/>
      <c r="AF16" s="614"/>
      <c r="AG16" s="614"/>
      <c r="AH16" s="614"/>
      <c r="AI16" s="614"/>
      <c r="AJ16" s="614"/>
      <c r="AK16" s="614"/>
      <c r="AL16" s="615">
        <v>1</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29876</v>
      </c>
      <c r="S17" s="611"/>
      <c r="T17" s="611"/>
      <c r="U17" s="611"/>
      <c r="V17" s="611"/>
      <c r="W17" s="611"/>
      <c r="X17" s="611"/>
      <c r="Y17" s="612"/>
      <c r="Z17" s="613">
        <v>0.3</v>
      </c>
      <c r="AA17" s="613"/>
      <c r="AB17" s="613"/>
      <c r="AC17" s="613"/>
      <c r="AD17" s="614">
        <v>29876</v>
      </c>
      <c r="AE17" s="614"/>
      <c r="AF17" s="614"/>
      <c r="AG17" s="614"/>
      <c r="AH17" s="614"/>
      <c r="AI17" s="614"/>
      <c r="AJ17" s="614"/>
      <c r="AK17" s="614"/>
      <c r="AL17" s="615">
        <v>0.7</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1170441</v>
      </c>
      <c r="CS17" s="611"/>
      <c r="CT17" s="611"/>
      <c r="CU17" s="611"/>
      <c r="CV17" s="611"/>
      <c r="CW17" s="611"/>
      <c r="CX17" s="611"/>
      <c r="CY17" s="612"/>
      <c r="CZ17" s="613">
        <v>12</v>
      </c>
      <c r="DA17" s="613"/>
      <c r="DB17" s="613"/>
      <c r="DC17" s="613"/>
      <c r="DD17" s="619" t="s">
        <v>122</v>
      </c>
      <c r="DE17" s="611"/>
      <c r="DF17" s="611"/>
      <c r="DG17" s="611"/>
      <c r="DH17" s="611"/>
      <c r="DI17" s="611"/>
      <c r="DJ17" s="611"/>
      <c r="DK17" s="611"/>
      <c r="DL17" s="611"/>
      <c r="DM17" s="611"/>
      <c r="DN17" s="611"/>
      <c r="DO17" s="611"/>
      <c r="DP17" s="612"/>
      <c r="DQ17" s="619">
        <v>1129299</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1805</v>
      </c>
      <c r="S18" s="611"/>
      <c r="T18" s="611"/>
      <c r="U18" s="611"/>
      <c r="V18" s="611"/>
      <c r="W18" s="611"/>
      <c r="X18" s="611"/>
      <c r="Y18" s="612"/>
      <c r="Z18" s="613">
        <v>0</v>
      </c>
      <c r="AA18" s="613"/>
      <c r="AB18" s="613"/>
      <c r="AC18" s="613"/>
      <c r="AD18" s="614">
        <v>1805</v>
      </c>
      <c r="AE18" s="614"/>
      <c r="AF18" s="614"/>
      <c r="AG18" s="614"/>
      <c r="AH18" s="614"/>
      <c r="AI18" s="614"/>
      <c r="AJ18" s="614"/>
      <c r="AK18" s="614"/>
      <c r="AL18" s="615">
        <v>0</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28071</v>
      </c>
      <c r="S19" s="611"/>
      <c r="T19" s="611"/>
      <c r="U19" s="611"/>
      <c r="V19" s="611"/>
      <c r="W19" s="611"/>
      <c r="X19" s="611"/>
      <c r="Y19" s="612"/>
      <c r="Z19" s="613">
        <v>0.3</v>
      </c>
      <c r="AA19" s="613"/>
      <c r="AB19" s="613"/>
      <c r="AC19" s="613"/>
      <c r="AD19" s="614">
        <v>28071</v>
      </c>
      <c r="AE19" s="614"/>
      <c r="AF19" s="614"/>
      <c r="AG19" s="614"/>
      <c r="AH19" s="614"/>
      <c r="AI19" s="614"/>
      <c r="AJ19" s="614"/>
      <c r="AK19" s="614"/>
      <c r="AL19" s="615">
        <v>0.7</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5300</v>
      </c>
      <c r="BH19" s="611"/>
      <c r="BI19" s="611"/>
      <c r="BJ19" s="611"/>
      <c r="BK19" s="611"/>
      <c r="BL19" s="611"/>
      <c r="BM19" s="611"/>
      <c r="BN19" s="612"/>
      <c r="BO19" s="613">
        <v>0.6</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5300</v>
      </c>
      <c r="BH20" s="611"/>
      <c r="BI20" s="611"/>
      <c r="BJ20" s="611"/>
      <c r="BK20" s="611"/>
      <c r="BL20" s="611"/>
      <c r="BM20" s="611"/>
      <c r="BN20" s="612"/>
      <c r="BO20" s="613">
        <v>0.6</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9754237</v>
      </c>
      <c r="CS20" s="611"/>
      <c r="CT20" s="611"/>
      <c r="CU20" s="611"/>
      <c r="CV20" s="611"/>
      <c r="CW20" s="611"/>
      <c r="CX20" s="611"/>
      <c r="CY20" s="612"/>
      <c r="CZ20" s="613">
        <v>100</v>
      </c>
      <c r="DA20" s="613"/>
      <c r="DB20" s="613"/>
      <c r="DC20" s="613"/>
      <c r="DD20" s="619">
        <v>2608310</v>
      </c>
      <c r="DE20" s="611"/>
      <c r="DF20" s="611"/>
      <c r="DG20" s="611"/>
      <c r="DH20" s="611"/>
      <c r="DI20" s="611"/>
      <c r="DJ20" s="611"/>
      <c r="DK20" s="611"/>
      <c r="DL20" s="611"/>
      <c r="DM20" s="611"/>
      <c r="DN20" s="611"/>
      <c r="DO20" s="611"/>
      <c r="DP20" s="612"/>
      <c r="DQ20" s="619">
        <v>4528510</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2907642</v>
      </c>
      <c r="S21" s="611"/>
      <c r="T21" s="611"/>
      <c r="U21" s="611"/>
      <c r="V21" s="611"/>
      <c r="W21" s="611"/>
      <c r="X21" s="611"/>
      <c r="Y21" s="612"/>
      <c r="Z21" s="613">
        <v>29.4</v>
      </c>
      <c r="AA21" s="613"/>
      <c r="AB21" s="613"/>
      <c r="AC21" s="613"/>
      <c r="AD21" s="614">
        <v>2708680</v>
      </c>
      <c r="AE21" s="614"/>
      <c r="AF21" s="614"/>
      <c r="AG21" s="614"/>
      <c r="AH21" s="614"/>
      <c r="AI21" s="614"/>
      <c r="AJ21" s="614"/>
      <c r="AK21" s="614"/>
      <c r="AL21" s="615">
        <v>67.5</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v>5300</v>
      </c>
      <c r="BH21" s="611"/>
      <c r="BI21" s="611"/>
      <c r="BJ21" s="611"/>
      <c r="BK21" s="611"/>
      <c r="BL21" s="611"/>
      <c r="BM21" s="611"/>
      <c r="BN21" s="612"/>
      <c r="BO21" s="613">
        <v>0.6</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2708680</v>
      </c>
      <c r="S22" s="611"/>
      <c r="T22" s="611"/>
      <c r="U22" s="611"/>
      <c r="V22" s="611"/>
      <c r="W22" s="611"/>
      <c r="X22" s="611"/>
      <c r="Y22" s="612"/>
      <c r="Z22" s="613">
        <v>27.4</v>
      </c>
      <c r="AA22" s="613"/>
      <c r="AB22" s="613"/>
      <c r="AC22" s="613"/>
      <c r="AD22" s="614">
        <v>2708680</v>
      </c>
      <c r="AE22" s="614"/>
      <c r="AF22" s="614"/>
      <c r="AG22" s="614"/>
      <c r="AH22" s="614"/>
      <c r="AI22" s="614"/>
      <c r="AJ22" s="614"/>
      <c r="AK22" s="614"/>
      <c r="AL22" s="615">
        <v>67.5</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198962</v>
      </c>
      <c r="S23" s="611"/>
      <c r="T23" s="611"/>
      <c r="U23" s="611"/>
      <c r="V23" s="611"/>
      <c r="W23" s="611"/>
      <c r="X23" s="611"/>
      <c r="Y23" s="612"/>
      <c r="Z23" s="613">
        <v>2</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2984024</v>
      </c>
      <c r="CS24" s="600"/>
      <c r="CT24" s="600"/>
      <c r="CU24" s="600"/>
      <c r="CV24" s="600"/>
      <c r="CW24" s="600"/>
      <c r="CX24" s="600"/>
      <c r="CY24" s="601"/>
      <c r="CZ24" s="604">
        <v>30.6</v>
      </c>
      <c r="DA24" s="605"/>
      <c r="DB24" s="605"/>
      <c r="DC24" s="621"/>
      <c r="DD24" s="644">
        <v>2364284</v>
      </c>
      <c r="DE24" s="600"/>
      <c r="DF24" s="600"/>
      <c r="DG24" s="600"/>
      <c r="DH24" s="600"/>
      <c r="DI24" s="600"/>
      <c r="DJ24" s="600"/>
      <c r="DK24" s="601"/>
      <c r="DL24" s="644">
        <v>2364135</v>
      </c>
      <c r="DM24" s="600"/>
      <c r="DN24" s="600"/>
      <c r="DO24" s="600"/>
      <c r="DP24" s="600"/>
      <c r="DQ24" s="600"/>
      <c r="DR24" s="600"/>
      <c r="DS24" s="600"/>
      <c r="DT24" s="600"/>
      <c r="DU24" s="600"/>
      <c r="DV24" s="601"/>
      <c r="DW24" s="604">
        <v>58.8</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4196016</v>
      </c>
      <c r="S25" s="611"/>
      <c r="T25" s="611"/>
      <c r="U25" s="611"/>
      <c r="V25" s="611"/>
      <c r="W25" s="611"/>
      <c r="X25" s="611"/>
      <c r="Y25" s="612"/>
      <c r="Z25" s="613">
        <v>42.4</v>
      </c>
      <c r="AA25" s="613"/>
      <c r="AB25" s="613"/>
      <c r="AC25" s="613"/>
      <c r="AD25" s="614">
        <v>3997054</v>
      </c>
      <c r="AE25" s="614"/>
      <c r="AF25" s="614"/>
      <c r="AG25" s="614"/>
      <c r="AH25" s="614"/>
      <c r="AI25" s="614"/>
      <c r="AJ25" s="614"/>
      <c r="AK25" s="614"/>
      <c r="AL25" s="615">
        <v>99.7</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1312770</v>
      </c>
      <c r="CS25" s="640"/>
      <c r="CT25" s="640"/>
      <c r="CU25" s="640"/>
      <c r="CV25" s="640"/>
      <c r="CW25" s="640"/>
      <c r="CX25" s="640"/>
      <c r="CY25" s="641"/>
      <c r="CZ25" s="615">
        <v>13.5</v>
      </c>
      <c r="DA25" s="642"/>
      <c r="DB25" s="642"/>
      <c r="DC25" s="645"/>
      <c r="DD25" s="619">
        <v>1110084</v>
      </c>
      <c r="DE25" s="640"/>
      <c r="DF25" s="640"/>
      <c r="DG25" s="640"/>
      <c r="DH25" s="640"/>
      <c r="DI25" s="640"/>
      <c r="DJ25" s="640"/>
      <c r="DK25" s="641"/>
      <c r="DL25" s="619">
        <v>1109935</v>
      </c>
      <c r="DM25" s="640"/>
      <c r="DN25" s="640"/>
      <c r="DO25" s="640"/>
      <c r="DP25" s="640"/>
      <c r="DQ25" s="640"/>
      <c r="DR25" s="640"/>
      <c r="DS25" s="640"/>
      <c r="DT25" s="640"/>
      <c r="DU25" s="640"/>
      <c r="DV25" s="641"/>
      <c r="DW25" s="615">
        <v>27.6</v>
      </c>
      <c r="DX25" s="642"/>
      <c r="DY25" s="642"/>
      <c r="DZ25" s="642"/>
      <c r="EA25" s="642"/>
      <c r="EB25" s="642"/>
      <c r="EC25" s="643"/>
    </row>
    <row r="26" spans="2:133" ht="11.25" customHeight="1" x14ac:dyDescent="0.2">
      <c r="B26" s="607" t="s">
        <v>284</v>
      </c>
      <c r="C26" s="608"/>
      <c r="D26" s="608"/>
      <c r="E26" s="608"/>
      <c r="F26" s="608"/>
      <c r="G26" s="608"/>
      <c r="H26" s="608"/>
      <c r="I26" s="608"/>
      <c r="J26" s="608"/>
      <c r="K26" s="608"/>
      <c r="L26" s="608"/>
      <c r="M26" s="608"/>
      <c r="N26" s="608"/>
      <c r="O26" s="608"/>
      <c r="P26" s="608"/>
      <c r="Q26" s="609"/>
      <c r="R26" s="610">
        <v>2633</v>
      </c>
      <c r="S26" s="611"/>
      <c r="T26" s="611"/>
      <c r="U26" s="611"/>
      <c r="V26" s="611"/>
      <c r="W26" s="611"/>
      <c r="X26" s="611"/>
      <c r="Y26" s="612"/>
      <c r="Z26" s="613">
        <v>0</v>
      </c>
      <c r="AA26" s="613"/>
      <c r="AB26" s="613"/>
      <c r="AC26" s="613"/>
      <c r="AD26" s="614">
        <v>2633</v>
      </c>
      <c r="AE26" s="614"/>
      <c r="AF26" s="614"/>
      <c r="AG26" s="614"/>
      <c r="AH26" s="614"/>
      <c r="AI26" s="614"/>
      <c r="AJ26" s="614"/>
      <c r="AK26" s="614"/>
      <c r="AL26" s="615">
        <v>0.1</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859101</v>
      </c>
      <c r="CS26" s="611"/>
      <c r="CT26" s="611"/>
      <c r="CU26" s="611"/>
      <c r="CV26" s="611"/>
      <c r="CW26" s="611"/>
      <c r="CX26" s="611"/>
      <c r="CY26" s="612"/>
      <c r="CZ26" s="615">
        <v>8.8000000000000007</v>
      </c>
      <c r="DA26" s="642"/>
      <c r="DB26" s="642"/>
      <c r="DC26" s="645"/>
      <c r="DD26" s="619">
        <v>691536</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2"/>
      <c r="DY26" s="642"/>
      <c r="DZ26" s="642"/>
      <c r="EA26" s="642"/>
      <c r="EB26" s="642"/>
      <c r="EC26" s="643"/>
    </row>
    <row r="27" spans="2:133" ht="11.25" customHeight="1" x14ac:dyDescent="0.2">
      <c r="B27" s="607" t="s">
        <v>287</v>
      </c>
      <c r="C27" s="608"/>
      <c r="D27" s="608"/>
      <c r="E27" s="608"/>
      <c r="F27" s="608"/>
      <c r="G27" s="608"/>
      <c r="H27" s="608"/>
      <c r="I27" s="608"/>
      <c r="J27" s="608"/>
      <c r="K27" s="608"/>
      <c r="L27" s="608"/>
      <c r="M27" s="608"/>
      <c r="N27" s="608"/>
      <c r="O27" s="608"/>
      <c r="P27" s="608"/>
      <c r="Q27" s="609"/>
      <c r="R27" s="610">
        <v>4551</v>
      </c>
      <c r="S27" s="611"/>
      <c r="T27" s="611"/>
      <c r="U27" s="611"/>
      <c r="V27" s="611"/>
      <c r="W27" s="611"/>
      <c r="X27" s="611"/>
      <c r="Y27" s="612"/>
      <c r="Z27" s="613">
        <v>0</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920888</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500813</v>
      </c>
      <c r="CS27" s="640"/>
      <c r="CT27" s="640"/>
      <c r="CU27" s="640"/>
      <c r="CV27" s="640"/>
      <c r="CW27" s="640"/>
      <c r="CX27" s="640"/>
      <c r="CY27" s="641"/>
      <c r="CZ27" s="615">
        <v>5.0999999999999996</v>
      </c>
      <c r="DA27" s="642"/>
      <c r="DB27" s="642"/>
      <c r="DC27" s="645"/>
      <c r="DD27" s="619">
        <v>124901</v>
      </c>
      <c r="DE27" s="640"/>
      <c r="DF27" s="640"/>
      <c r="DG27" s="640"/>
      <c r="DH27" s="640"/>
      <c r="DI27" s="640"/>
      <c r="DJ27" s="640"/>
      <c r="DK27" s="641"/>
      <c r="DL27" s="619">
        <v>124901</v>
      </c>
      <c r="DM27" s="640"/>
      <c r="DN27" s="640"/>
      <c r="DO27" s="640"/>
      <c r="DP27" s="640"/>
      <c r="DQ27" s="640"/>
      <c r="DR27" s="640"/>
      <c r="DS27" s="640"/>
      <c r="DT27" s="640"/>
      <c r="DU27" s="640"/>
      <c r="DV27" s="641"/>
      <c r="DW27" s="615">
        <v>3.1</v>
      </c>
      <c r="DX27" s="642"/>
      <c r="DY27" s="642"/>
      <c r="DZ27" s="642"/>
      <c r="EA27" s="642"/>
      <c r="EB27" s="642"/>
      <c r="EC27" s="643"/>
    </row>
    <row r="28" spans="2:133" ht="11.25" customHeight="1" x14ac:dyDescent="0.2">
      <c r="B28" s="607" t="s">
        <v>290</v>
      </c>
      <c r="C28" s="608"/>
      <c r="D28" s="608"/>
      <c r="E28" s="608"/>
      <c r="F28" s="608"/>
      <c r="G28" s="608"/>
      <c r="H28" s="608"/>
      <c r="I28" s="608"/>
      <c r="J28" s="608"/>
      <c r="K28" s="608"/>
      <c r="L28" s="608"/>
      <c r="M28" s="608"/>
      <c r="N28" s="608"/>
      <c r="O28" s="608"/>
      <c r="P28" s="608"/>
      <c r="Q28" s="609"/>
      <c r="R28" s="610">
        <v>126603</v>
      </c>
      <c r="S28" s="611"/>
      <c r="T28" s="611"/>
      <c r="U28" s="611"/>
      <c r="V28" s="611"/>
      <c r="W28" s="611"/>
      <c r="X28" s="611"/>
      <c r="Y28" s="612"/>
      <c r="Z28" s="613">
        <v>1.3</v>
      </c>
      <c r="AA28" s="613"/>
      <c r="AB28" s="613"/>
      <c r="AC28" s="613"/>
      <c r="AD28" s="614" t="s">
        <v>122</v>
      </c>
      <c r="AE28" s="614"/>
      <c r="AF28" s="614"/>
      <c r="AG28" s="614"/>
      <c r="AH28" s="614"/>
      <c r="AI28" s="614"/>
      <c r="AJ28" s="614"/>
      <c r="AK28" s="614"/>
      <c r="AL28" s="615" t="s">
        <v>122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1170441</v>
      </c>
      <c r="CS28" s="611"/>
      <c r="CT28" s="611"/>
      <c r="CU28" s="611"/>
      <c r="CV28" s="611"/>
      <c r="CW28" s="611"/>
      <c r="CX28" s="611"/>
      <c r="CY28" s="612"/>
      <c r="CZ28" s="615">
        <v>12</v>
      </c>
      <c r="DA28" s="642"/>
      <c r="DB28" s="642"/>
      <c r="DC28" s="645"/>
      <c r="DD28" s="619">
        <v>1129299</v>
      </c>
      <c r="DE28" s="611"/>
      <c r="DF28" s="611"/>
      <c r="DG28" s="611"/>
      <c r="DH28" s="611"/>
      <c r="DI28" s="611"/>
      <c r="DJ28" s="611"/>
      <c r="DK28" s="612"/>
      <c r="DL28" s="619">
        <v>1129299</v>
      </c>
      <c r="DM28" s="611"/>
      <c r="DN28" s="611"/>
      <c r="DO28" s="611"/>
      <c r="DP28" s="611"/>
      <c r="DQ28" s="611"/>
      <c r="DR28" s="611"/>
      <c r="DS28" s="611"/>
      <c r="DT28" s="611"/>
      <c r="DU28" s="611"/>
      <c r="DV28" s="612"/>
      <c r="DW28" s="615">
        <v>28.1</v>
      </c>
      <c r="DX28" s="642"/>
      <c r="DY28" s="642"/>
      <c r="DZ28" s="642"/>
      <c r="EA28" s="642"/>
      <c r="EB28" s="642"/>
      <c r="EC28" s="643"/>
    </row>
    <row r="29" spans="2:133" ht="11.25" customHeight="1" x14ac:dyDescent="0.2">
      <c r="B29" s="607" t="s">
        <v>292</v>
      </c>
      <c r="C29" s="608"/>
      <c r="D29" s="608"/>
      <c r="E29" s="608"/>
      <c r="F29" s="608"/>
      <c r="G29" s="608"/>
      <c r="H29" s="608"/>
      <c r="I29" s="608"/>
      <c r="J29" s="608"/>
      <c r="K29" s="608"/>
      <c r="L29" s="608"/>
      <c r="M29" s="608"/>
      <c r="N29" s="608"/>
      <c r="O29" s="608"/>
      <c r="P29" s="608"/>
      <c r="Q29" s="609"/>
      <c r="R29" s="610">
        <v>54056</v>
      </c>
      <c r="S29" s="611"/>
      <c r="T29" s="611"/>
      <c r="U29" s="611"/>
      <c r="V29" s="611"/>
      <c r="W29" s="611"/>
      <c r="X29" s="611"/>
      <c r="Y29" s="612"/>
      <c r="Z29" s="613">
        <v>0.5</v>
      </c>
      <c r="AA29" s="613"/>
      <c r="AB29" s="613"/>
      <c r="AC29" s="613"/>
      <c r="AD29" s="614">
        <v>1534</v>
      </c>
      <c r="AE29" s="614"/>
      <c r="AF29" s="614"/>
      <c r="AG29" s="614"/>
      <c r="AH29" s="614"/>
      <c r="AI29" s="614"/>
      <c r="AJ29" s="614"/>
      <c r="AK29" s="614"/>
      <c r="AL29" s="615">
        <v>0</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293</v>
      </c>
      <c r="CE29" s="649"/>
      <c r="CF29" s="607" t="s">
        <v>66</v>
      </c>
      <c r="CG29" s="608"/>
      <c r="CH29" s="608"/>
      <c r="CI29" s="608"/>
      <c r="CJ29" s="608"/>
      <c r="CK29" s="608"/>
      <c r="CL29" s="608"/>
      <c r="CM29" s="608"/>
      <c r="CN29" s="608"/>
      <c r="CO29" s="608"/>
      <c r="CP29" s="608"/>
      <c r="CQ29" s="609"/>
      <c r="CR29" s="610">
        <v>1168718</v>
      </c>
      <c r="CS29" s="640"/>
      <c r="CT29" s="640"/>
      <c r="CU29" s="640"/>
      <c r="CV29" s="640"/>
      <c r="CW29" s="640"/>
      <c r="CX29" s="640"/>
      <c r="CY29" s="641"/>
      <c r="CZ29" s="615">
        <v>12</v>
      </c>
      <c r="DA29" s="642"/>
      <c r="DB29" s="642"/>
      <c r="DC29" s="645"/>
      <c r="DD29" s="619">
        <v>1127576</v>
      </c>
      <c r="DE29" s="640"/>
      <c r="DF29" s="640"/>
      <c r="DG29" s="640"/>
      <c r="DH29" s="640"/>
      <c r="DI29" s="640"/>
      <c r="DJ29" s="640"/>
      <c r="DK29" s="641"/>
      <c r="DL29" s="619">
        <v>1127576</v>
      </c>
      <c r="DM29" s="640"/>
      <c r="DN29" s="640"/>
      <c r="DO29" s="640"/>
      <c r="DP29" s="640"/>
      <c r="DQ29" s="640"/>
      <c r="DR29" s="640"/>
      <c r="DS29" s="640"/>
      <c r="DT29" s="640"/>
      <c r="DU29" s="640"/>
      <c r="DV29" s="641"/>
      <c r="DW29" s="615">
        <v>28.1</v>
      </c>
      <c r="DX29" s="642"/>
      <c r="DY29" s="642"/>
      <c r="DZ29" s="642"/>
      <c r="EA29" s="642"/>
      <c r="EB29" s="642"/>
      <c r="EC29" s="643"/>
    </row>
    <row r="30" spans="2:133" ht="11.25" customHeight="1" x14ac:dyDescent="0.2">
      <c r="B30" s="607" t="s">
        <v>294</v>
      </c>
      <c r="C30" s="608"/>
      <c r="D30" s="608"/>
      <c r="E30" s="608"/>
      <c r="F30" s="608"/>
      <c r="G30" s="608"/>
      <c r="H30" s="608"/>
      <c r="I30" s="608"/>
      <c r="J30" s="608"/>
      <c r="K30" s="608"/>
      <c r="L30" s="608"/>
      <c r="M30" s="608"/>
      <c r="N30" s="608"/>
      <c r="O30" s="608"/>
      <c r="P30" s="608"/>
      <c r="Q30" s="609"/>
      <c r="R30" s="610">
        <v>688948</v>
      </c>
      <c r="S30" s="611"/>
      <c r="T30" s="611"/>
      <c r="U30" s="611"/>
      <c r="V30" s="611"/>
      <c r="W30" s="611"/>
      <c r="X30" s="611"/>
      <c r="Y30" s="612"/>
      <c r="Z30" s="613">
        <v>7</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46"/>
      <c r="BI30" s="646"/>
      <c r="BJ30" s="646"/>
      <c r="BK30" s="646"/>
      <c r="BL30" s="646"/>
      <c r="BM30" s="646"/>
      <c r="BN30" s="646"/>
      <c r="BO30" s="646"/>
      <c r="BP30" s="646"/>
      <c r="BQ30" s="647"/>
      <c r="BR30" s="592" t="s">
        <v>296</v>
      </c>
      <c r="BS30" s="646"/>
      <c r="BT30" s="646"/>
      <c r="BU30" s="646"/>
      <c r="BV30" s="646"/>
      <c r="BW30" s="646"/>
      <c r="BX30" s="646"/>
      <c r="BY30" s="646"/>
      <c r="BZ30" s="646"/>
      <c r="CA30" s="646"/>
      <c r="CB30" s="647"/>
      <c r="CD30" s="650"/>
      <c r="CE30" s="651"/>
      <c r="CF30" s="607" t="s">
        <v>297</v>
      </c>
      <c r="CG30" s="608"/>
      <c r="CH30" s="608"/>
      <c r="CI30" s="608"/>
      <c r="CJ30" s="608"/>
      <c r="CK30" s="608"/>
      <c r="CL30" s="608"/>
      <c r="CM30" s="608"/>
      <c r="CN30" s="608"/>
      <c r="CO30" s="608"/>
      <c r="CP30" s="608"/>
      <c r="CQ30" s="609"/>
      <c r="CR30" s="610">
        <v>1145437</v>
      </c>
      <c r="CS30" s="611"/>
      <c r="CT30" s="611"/>
      <c r="CU30" s="611"/>
      <c r="CV30" s="611"/>
      <c r="CW30" s="611"/>
      <c r="CX30" s="611"/>
      <c r="CY30" s="612"/>
      <c r="CZ30" s="615">
        <v>11.7</v>
      </c>
      <c r="DA30" s="642"/>
      <c r="DB30" s="642"/>
      <c r="DC30" s="645"/>
      <c r="DD30" s="619">
        <v>1107467</v>
      </c>
      <c r="DE30" s="611"/>
      <c r="DF30" s="611"/>
      <c r="DG30" s="611"/>
      <c r="DH30" s="611"/>
      <c r="DI30" s="611"/>
      <c r="DJ30" s="611"/>
      <c r="DK30" s="612"/>
      <c r="DL30" s="619">
        <v>1107467</v>
      </c>
      <c r="DM30" s="611"/>
      <c r="DN30" s="611"/>
      <c r="DO30" s="611"/>
      <c r="DP30" s="611"/>
      <c r="DQ30" s="611"/>
      <c r="DR30" s="611"/>
      <c r="DS30" s="611"/>
      <c r="DT30" s="611"/>
      <c r="DU30" s="611"/>
      <c r="DV30" s="612"/>
      <c r="DW30" s="615">
        <v>27.6</v>
      </c>
      <c r="DX30" s="642"/>
      <c r="DY30" s="642"/>
      <c r="DZ30" s="642"/>
      <c r="EA30" s="642"/>
      <c r="EB30" s="642"/>
      <c r="EC30" s="643"/>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299</v>
      </c>
      <c r="AQ31" s="659"/>
      <c r="AR31" s="659"/>
      <c r="AS31" s="659"/>
      <c r="AT31" s="664" t="s">
        <v>300</v>
      </c>
      <c r="AU31" s="200"/>
      <c r="AV31" s="200"/>
      <c r="AW31" s="200"/>
      <c r="AX31" s="596" t="s">
        <v>178</v>
      </c>
      <c r="AY31" s="597"/>
      <c r="AZ31" s="597"/>
      <c r="BA31" s="597"/>
      <c r="BB31" s="597"/>
      <c r="BC31" s="597"/>
      <c r="BD31" s="597"/>
      <c r="BE31" s="597"/>
      <c r="BF31" s="598"/>
      <c r="BG31" s="657">
        <v>98.7</v>
      </c>
      <c r="BH31" s="654"/>
      <c r="BI31" s="654"/>
      <c r="BJ31" s="654"/>
      <c r="BK31" s="654"/>
      <c r="BL31" s="654"/>
      <c r="BM31" s="605">
        <v>95.6</v>
      </c>
      <c r="BN31" s="654"/>
      <c r="BO31" s="654"/>
      <c r="BP31" s="654"/>
      <c r="BQ31" s="655"/>
      <c r="BR31" s="657">
        <v>98.6</v>
      </c>
      <c r="BS31" s="654"/>
      <c r="BT31" s="654"/>
      <c r="BU31" s="654"/>
      <c r="BV31" s="654"/>
      <c r="BW31" s="654"/>
      <c r="BX31" s="605">
        <v>95.4</v>
      </c>
      <c r="BY31" s="654"/>
      <c r="BZ31" s="654"/>
      <c r="CA31" s="654"/>
      <c r="CB31" s="655"/>
      <c r="CD31" s="650"/>
      <c r="CE31" s="651"/>
      <c r="CF31" s="607" t="s">
        <v>301</v>
      </c>
      <c r="CG31" s="608"/>
      <c r="CH31" s="608"/>
      <c r="CI31" s="608"/>
      <c r="CJ31" s="608"/>
      <c r="CK31" s="608"/>
      <c r="CL31" s="608"/>
      <c r="CM31" s="608"/>
      <c r="CN31" s="608"/>
      <c r="CO31" s="608"/>
      <c r="CP31" s="608"/>
      <c r="CQ31" s="609"/>
      <c r="CR31" s="610">
        <v>23281</v>
      </c>
      <c r="CS31" s="640"/>
      <c r="CT31" s="640"/>
      <c r="CU31" s="640"/>
      <c r="CV31" s="640"/>
      <c r="CW31" s="640"/>
      <c r="CX31" s="640"/>
      <c r="CY31" s="641"/>
      <c r="CZ31" s="615">
        <v>0.2</v>
      </c>
      <c r="DA31" s="642"/>
      <c r="DB31" s="642"/>
      <c r="DC31" s="645"/>
      <c r="DD31" s="619">
        <v>20109</v>
      </c>
      <c r="DE31" s="640"/>
      <c r="DF31" s="640"/>
      <c r="DG31" s="640"/>
      <c r="DH31" s="640"/>
      <c r="DI31" s="640"/>
      <c r="DJ31" s="640"/>
      <c r="DK31" s="641"/>
      <c r="DL31" s="619">
        <v>20109</v>
      </c>
      <c r="DM31" s="640"/>
      <c r="DN31" s="640"/>
      <c r="DO31" s="640"/>
      <c r="DP31" s="640"/>
      <c r="DQ31" s="640"/>
      <c r="DR31" s="640"/>
      <c r="DS31" s="640"/>
      <c r="DT31" s="640"/>
      <c r="DU31" s="640"/>
      <c r="DV31" s="641"/>
      <c r="DW31" s="615">
        <v>0.5</v>
      </c>
      <c r="DX31" s="642"/>
      <c r="DY31" s="642"/>
      <c r="DZ31" s="642"/>
      <c r="EA31" s="642"/>
      <c r="EB31" s="642"/>
      <c r="EC31" s="643"/>
    </row>
    <row r="32" spans="2:133" ht="11.25" customHeight="1" x14ac:dyDescent="0.2">
      <c r="B32" s="607" t="s">
        <v>302</v>
      </c>
      <c r="C32" s="608"/>
      <c r="D32" s="608"/>
      <c r="E32" s="608"/>
      <c r="F32" s="608"/>
      <c r="G32" s="608"/>
      <c r="H32" s="608"/>
      <c r="I32" s="608"/>
      <c r="J32" s="608"/>
      <c r="K32" s="608"/>
      <c r="L32" s="608"/>
      <c r="M32" s="608"/>
      <c r="N32" s="608"/>
      <c r="O32" s="608"/>
      <c r="P32" s="608"/>
      <c r="Q32" s="609"/>
      <c r="R32" s="610">
        <v>3282308</v>
      </c>
      <c r="S32" s="611"/>
      <c r="T32" s="611"/>
      <c r="U32" s="611"/>
      <c r="V32" s="611"/>
      <c r="W32" s="611"/>
      <c r="X32" s="611"/>
      <c r="Y32" s="612"/>
      <c r="Z32" s="613">
        <v>33.200000000000003</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303</v>
      </c>
      <c r="AX32" s="607" t="s">
        <v>304</v>
      </c>
      <c r="AY32" s="608"/>
      <c r="AZ32" s="608"/>
      <c r="BA32" s="608"/>
      <c r="BB32" s="608"/>
      <c r="BC32" s="608"/>
      <c r="BD32" s="608"/>
      <c r="BE32" s="608"/>
      <c r="BF32" s="609"/>
      <c r="BG32" s="667">
        <v>99.4</v>
      </c>
      <c r="BH32" s="640"/>
      <c r="BI32" s="640"/>
      <c r="BJ32" s="640"/>
      <c r="BK32" s="640"/>
      <c r="BL32" s="640"/>
      <c r="BM32" s="616">
        <v>97.4</v>
      </c>
      <c r="BN32" s="640"/>
      <c r="BO32" s="640"/>
      <c r="BP32" s="640"/>
      <c r="BQ32" s="656"/>
      <c r="BR32" s="667">
        <v>99.1</v>
      </c>
      <c r="BS32" s="640"/>
      <c r="BT32" s="640"/>
      <c r="BU32" s="640"/>
      <c r="BV32" s="640"/>
      <c r="BW32" s="640"/>
      <c r="BX32" s="616">
        <v>97.2</v>
      </c>
      <c r="BY32" s="640"/>
      <c r="BZ32" s="640"/>
      <c r="CA32" s="640"/>
      <c r="CB32" s="656"/>
      <c r="CD32" s="652"/>
      <c r="CE32" s="653"/>
      <c r="CF32" s="607" t="s">
        <v>305</v>
      </c>
      <c r="CG32" s="608"/>
      <c r="CH32" s="608"/>
      <c r="CI32" s="608"/>
      <c r="CJ32" s="608"/>
      <c r="CK32" s="608"/>
      <c r="CL32" s="608"/>
      <c r="CM32" s="608"/>
      <c r="CN32" s="608"/>
      <c r="CO32" s="608"/>
      <c r="CP32" s="608"/>
      <c r="CQ32" s="609"/>
      <c r="CR32" s="610">
        <v>1723</v>
      </c>
      <c r="CS32" s="611"/>
      <c r="CT32" s="611"/>
      <c r="CU32" s="611"/>
      <c r="CV32" s="611"/>
      <c r="CW32" s="611"/>
      <c r="CX32" s="611"/>
      <c r="CY32" s="612"/>
      <c r="CZ32" s="615">
        <v>0</v>
      </c>
      <c r="DA32" s="642"/>
      <c r="DB32" s="642"/>
      <c r="DC32" s="645"/>
      <c r="DD32" s="619">
        <v>1723</v>
      </c>
      <c r="DE32" s="611"/>
      <c r="DF32" s="611"/>
      <c r="DG32" s="611"/>
      <c r="DH32" s="611"/>
      <c r="DI32" s="611"/>
      <c r="DJ32" s="611"/>
      <c r="DK32" s="612"/>
      <c r="DL32" s="619">
        <v>1723</v>
      </c>
      <c r="DM32" s="611"/>
      <c r="DN32" s="611"/>
      <c r="DO32" s="611"/>
      <c r="DP32" s="611"/>
      <c r="DQ32" s="611"/>
      <c r="DR32" s="611"/>
      <c r="DS32" s="611"/>
      <c r="DT32" s="611"/>
      <c r="DU32" s="611"/>
      <c r="DV32" s="612"/>
      <c r="DW32" s="615">
        <v>0</v>
      </c>
      <c r="DX32" s="642"/>
      <c r="DY32" s="642"/>
      <c r="DZ32" s="642"/>
      <c r="EA32" s="642"/>
      <c r="EB32" s="642"/>
      <c r="EC32" s="643"/>
    </row>
    <row r="33" spans="2:133" ht="11.25" customHeight="1" x14ac:dyDescent="0.2">
      <c r="B33" s="607" t="s">
        <v>306</v>
      </c>
      <c r="C33" s="608"/>
      <c r="D33" s="608"/>
      <c r="E33" s="608"/>
      <c r="F33" s="608"/>
      <c r="G33" s="608"/>
      <c r="H33" s="608"/>
      <c r="I33" s="608"/>
      <c r="J33" s="608"/>
      <c r="K33" s="608"/>
      <c r="L33" s="608"/>
      <c r="M33" s="608"/>
      <c r="N33" s="608"/>
      <c r="O33" s="608"/>
      <c r="P33" s="608"/>
      <c r="Q33" s="609"/>
      <c r="R33" s="610">
        <v>10273</v>
      </c>
      <c r="S33" s="611"/>
      <c r="T33" s="611"/>
      <c r="U33" s="611"/>
      <c r="V33" s="611"/>
      <c r="W33" s="611"/>
      <c r="X33" s="611"/>
      <c r="Y33" s="612"/>
      <c r="Z33" s="613">
        <v>0.1</v>
      </c>
      <c r="AA33" s="613"/>
      <c r="AB33" s="613"/>
      <c r="AC33" s="613"/>
      <c r="AD33" s="614">
        <v>6425</v>
      </c>
      <c r="AE33" s="614"/>
      <c r="AF33" s="614"/>
      <c r="AG33" s="614"/>
      <c r="AH33" s="614"/>
      <c r="AI33" s="614"/>
      <c r="AJ33" s="614"/>
      <c r="AK33" s="614"/>
      <c r="AL33" s="615">
        <v>0.2</v>
      </c>
      <c r="AM33" s="616"/>
      <c r="AN33" s="616"/>
      <c r="AO33" s="617"/>
      <c r="AP33" s="662"/>
      <c r="AQ33" s="663"/>
      <c r="AR33" s="663"/>
      <c r="AS33" s="663"/>
      <c r="AT33" s="666"/>
      <c r="AU33" s="201"/>
      <c r="AV33" s="201"/>
      <c r="AW33" s="201"/>
      <c r="AX33" s="631" t="s">
        <v>307</v>
      </c>
      <c r="AY33" s="632"/>
      <c r="AZ33" s="632"/>
      <c r="BA33" s="632"/>
      <c r="BB33" s="632"/>
      <c r="BC33" s="632"/>
      <c r="BD33" s="632"/>
      <c r="BE33" s="632"/>
      <c r="BF33" s="633"/>
      <c r="BG33" s="668">
        <v>97.3</v>
      </c>
      <c r="BH33" s="669"/>
      <c r="BI33" s="669"/>
      <c r="BJ33" s="669"/>
      <c r="BK33" s="669"/>
      <c r="BL33" s="669"/>
      <c r="BM33" s="670">
        <v>91.4</v>
      </c>
      <c r="BN33" s="669"/>
      <c r="BO33" s="669"/>
      <c r="BP33" s="669"/>
      <c r="BQ33" s="671"/>
      <c r="BR33" s="668">
        <v>97.3</v>
      </c>
      <c r="BS33" s="669"/>
      <c r="BT33" s="669"/>
      <c r="BU33" s="669"/>
      <c r="BV33" s="669"/>
      <c r="BW33" s="669"/>
      <c r="BX33" s="670">
        <v>91.1</v>
      </c>
      <c r="BY33" s="669"/>
      <c r="BZ33" s="669"/>
      <c r="CA33" s="669"/>
      <c r="CB33" s="671"/>
      <c r="CD33" s="607" t="s">
        <v>308</v>
      </c>
      <c r="CE33" s="608"/>
      <c r="CF33" s="608"/>
      <c r="CG33" s="608"/>
      <c r="CH33" s="608"/>
      <c r="CI33" s="608"/>
      <c r="CJ33" s="608"/>
      <c r="CK33" s="608"/>
      <c r="CL33" s="608"/>
      <c r="CM33" s="608"/>
      <c r="CN33" s="608"/>
      <c r="CO33" s="608"/>
      <c r="CP33" s="608"/>
      <c r="CQ33" s="609"/>
      <c r="CR33" s="610">
        <v>4161903</v>
      </c>
      <c r="CS33" s="640"/>
      <c r="CT33" s="640"/>
      <c r="CU33" s="640"/>
      <c r="CV33" s="640"/>
      <c r="CW33" s="640"/>
      <c r="CX33" s="640"/>
      <c r="CY33" s="641"/>
      <c r="CZ33" s="615">
        <v>42.7</v>
      </c>
      <c r="DA33" s="642"/>
      <c r="DB33" s="642"/>
      <c r="DC33" s="645"/>
      <c r="DD33" s="619">
        <v>1935443</v>
      </c>
      <c r="DE33" s="640"/>
      <c r="DF33" s="640"/>
      <c r="DG33" s="640"/>
      <c r="DH33" s="640"/>
      <c r="DI33" s="640"/>
      <c r="DJ33" s="640"/>
      <c r="DK33" s="641"/>
      <c r="DL33" s="619">
        <v>1416288</v>
      </c>
      <c r="DM33" s="640"/>
      <c r="DN33" s="640"/>
      <c r="DO33" s="640"/>
      <c r="DP33" s="640"/>
      <c r="DQ33" s="640"/>
      <c r="DR33" s="640"/>
      <c r="DS33" s="640"/>
      <c r="DT33" s="640"/>
      <c r="DU33" s="640"/>
      <c r="DV33" s="641"/>
      <c r="DW33" s="615">
        <v>35.200000000000003</v>
      </c>
      <c r="DX33" s="642"/>
      <c r="DY33" s="642"/>
      <c r="DZ33" s="642"/>
      <c r="EA33" s="642"/>
      <c r="EB33" s="642"/>
      <c r="EC33" s="643"/>
    </row>
    <row r="34" spans="2:133" ht="11.25" customHeight="1" x14ac:dyDescent="0.2">
      <c r="B34" s="607" t="s">
        <v>309</v>
      </c>
      <c r="C34" s="608"/>
      <c r="D34" s="608"/>
      <c r="E34" s="608"/>
      <c r="F34" s="608"/>
      <c r="G34" s="608"/>
      <c r="H34" s="608"/>
      <c r="I34" s="608"/>
      <c r="J34" s="608"/>
      <c r="K34" s="608"/>
      <c r="L34" s="608"/>
      <c r="M34" s="608"/>
      <c r="N34" s="608"/>
      <c r="O34" s="608"/>
      <c r="P34" s="608"/>
      <c r="Q34" s="609"/>
      <c r="R34" s="610">
        <v>15005</v>
      </c>
      <c r="S34" s="611"/>
      <c r="T34" s="611"/>
      <c r="U34" s="611"/>
      <c r="V34" s="611"/>
      <c r="W34" s="611"/>
      <c r="X34" s="611"/>
      <c r="Y34" s="612"/>
      <c r="Z34" s="613">
        <v>0.2</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310</v>
      </c>
      <c r="CE34" s="608"/>
      <c r="CF34" s="608"/>
      <c r="CG34" s="608"/>
      <c r="CH34" s="608"/>
      <c r="CI34" s="608"/>
      <c r="CJ34" s="608"/>
      <c r="CK34" s="608"/>
      <c r="CL34" s="608"/>
      <c r="CM34" s="608"/>
      <c r="CN34" s="608"/>
      <c r="CO34" s="608"/>
      <c r="CP34" s="608"/>
      <c r="CQ34" s="609"/>
      <c r="CR34" s="610">
        <v>2574582</v>
      </c>
      <c r="CS34" s="611"/>
      <c r="CT34" s="611"/>
      <c r="CU34" s="611"/>
      <c r="CV34" s="611"/>
      <c r="CW34" s="611"/>
      <c r="CX34" s="611"/>
      <c r="CY34" s="612"/>
      <c r="CZ34" s="615">
        <v>26.4</v>
      </c>
      <c r="DA34" s="642"/>
      <c r="DB34" s="642"/>
      <c r="DC34" s="645"/>
      <c r="DD34" s="619">
        <v>1050101</v>
      </c>
      <c r="DE34" s="611"/>
      <c r="DF34" s="611"/>
      <c r="DG34" s="611"/>
      <c r="DH34" s="611"/>
      <c r="DI34" s="611"/>
      <c r="DJ34" s="611"/>
      <c r="DK34" s="612"/>
      <c r="DL34" s="619">
        <v>997792</v>
      </c>
      <c r="DM34" s="611"/>
      <c r="DN34" s="611"/>
      <c r="DO34" s="611"/>
      <c r="DP34" s="611"/>
      <c r="DQ34" s="611"/>
      <c r="DR34" s="611"/>
      <c r="DS34" s="611"/>
      <c r="DT34" s="611"/>
      <c r="DU34" s="611"/>
      <c r="DV34" s="612"/>
      <c r="DW34" s="615">
        <v>24.8</v>
      </c>
      <c r="DX34" s="642"/>
      <c r="DY34" s="642"/>
      <c r="DZ34" s="642"/>
      <c r="EA34" s="642"/>
      <c r="EB34" s="642"/>
      <c r="EC34" s="643"/>
    </row>
    <row r="35" spans="2:133" ht="11.25" customHeight="1" x14ac:dyDescent="0.2">
      <c r="B35" s="607" t="s">
        <v>311</v>
      </c>
      <c r="C35" s="608"/>
      <c r="D35" s="608"/>
      <c r="E35" s="608"/>
      <c r="F35" s="608"/>
      <c r="G35" s="608"/>
      <c r="H35" s="608"/>
      <c r="I35" s="608"/>
      <c r="J35" s="608"/>
      <c r="K35" s="608"/>
      <c r="L35" s="608"/>
      <c r="M35" s="608"/>
      <c r="N35" s="608"/>
      <c r="O35" s="608"/>
      <c r="P35" s="608"/>
      <c r="Q35" s="609"/>
      <c r="R35" s="610">
        <v>176225</v>
      </c>
      <c r="S35" s="611"/>
      <c r="T35" s="611"/>
      <c r="U35" s="611"/>
      <c r="V35" s="611"/>
      <c r="W35" s="611"/>
      <c r="X35" s="611"/>
      <c r="Y35" s="612"/>
      <c r="Z35" s="613">
        <v>1.8</v>
      </c>
      <c r="AA35" s="613"/>
      <c r="AB35" s="613"/>
      <c r="AC35" s="613"/>
      <c r="AD35" s="614" t="s">
        <v>122</v>
      </c>
      <c r="AE35" s="614"/>
      <c r="AF35" s="614"/>
      <c r="AG35" s="614"/>
      <c r="AH35" s="614"/>
      <c r="AI35" s="614"/>
      <c r="AJ35" s="614"/>
      <c r="AK35" s="614"/>
      <c r="AL35" s="615" t="s">
        <v>122</v>
      </c>
      <c r="AM35" s="616"/>
      <c r="AN35" s="616"/>
      <c r="AO35" s="617"/>
      <c r="AP35" s="204"/>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105569</v>
      </c>
      <c r="CS35" s="640"/>
      <c r="CT35" s="640"/>
      <c r="CU35" s="640"/>
      <c r="CV35" s="640"/>
      <c r="CW35" s="640"/>
      <c r="CX35" s="640"/>
      <c r="CY35" s="641"/>
      <c r="CZ35" s="615">
        <v>1.1000000000000001</v>
      </c>
      <c r="DA35" s="642"/>
      <c r="DB35" s="642"/>
      <c r="DC35" s="645"/>
      <c r="DD35" s="619">
        <v>89558</v>
      </c>
      <c r="DE35" s="640"/>
      <c r="DF35" s="640"/>
      <c r="DG35" s="640"/>
      <c r="DH35" s="640"/>
      <c r="DI35" s="640"/>
      <c r="DJ35" s="640"/>
      <c r="DK35" s="641"/>
      <c r="DL35" s="619">
        <v>89558</v>
      </c>
      <c r="DM35" s="640"/>
      <c r="DN35" s="640"/>
      <c r="DO35" s="640"/>
      <c r="DP35" s="640"/>
      <c r="DQ35" s="640"/>
      <c r="DR35" s="640"/>
      <c r="DS35" s="640"/>
      <c r="DT35" s="640"/>
      <c r="DU35" s="640"/>
      <c r="DV35" s="641"/>
      <c r="DW35" s="615">
        <v>2.2000000000000002</v>
      </c>
      <c r="DX35" s="642"/>
      <c r="DY35" s="642"/>
      <c r="DZ35" s="642"/>
      <c r="EA35" s="642"/>
      <c r="EB35" s="642"/>
      <c r="EC35" s="643"/>
    </row>
    <row r="36" spans="2:133" ht="11.25" customHeight="1" x14ac:dyDescent="0.2">
      <c r="B36" s="607" t="s">
        <v>315</v>
      </c>
      <c r="C36" s="608"/>
      <c r="D36" s="608"/>
      <c r="E36" s="608"/>
      <c r="F36" s="608"/>
      <c r="G36" s="608"/>
      <c r="H36" s="608"/>
      <c r="I36" s="608"/>
      <c r="J36" s="608"/>
      <c r="K36" s="608"/>
      <c r="L36" s="608"/>
      <c r="M36" s="608"/>
      <c r="N36" s="608"/>
      <c r="O36" s="608"/>
      <c r="P36" s="608"/>
      <c r="Q36" s="609"/>
      <c r="R36" s="610">
        <v>342168</v>
      </c>
      <c r="S36" s="611"/>
      <c r="T36" s="611"/>
      <c r="U36" s="611"/>
      <c r="V36" s="611"/>
      <c r="W36" s="611"/>
      <c r="X36" s="611"/>
      <c r="Y36" s="612"/>
      <c r="Z36" s="613">
        <v>3.5</v>
      </c>
      <c r="AA36" s="613"/>
      <c r="AB36" s="613"/>
      <c r="AC36" s="613"/>
      <c r="AD36" s="614" t="s">
        <v>122</v>
      </c>
      <c r="AE36" s="614"/>
      <c r="AF36" s="614"/>
      <c r="AG36" s="614"/>
      <c r="AH36" s="614"/>
      <c r="AI36" s="614"/>
      <c r="AJ36" s="614"/>
      <c r="AK36" s="614"/>
      <c r="AL36" s="615" t="s">
        <v>122</v>
      </c>
      <c r="AM36" s="616"/>
      <c r="AN36" s="616"/>
      <c r="AO36" s="617"/>
      <c r="AP36" s="204"/>
      <c r="AQ36" s="672" t="s">
        <v>316</v>
      </c>
      <c r="AR36" s="673"/>
      <c r="AS36" s="673"/>
      <c r="AT36" s="673"/>
      <c r="AU36" s="673"/>
      <c r="AV36" s="673"/>
      <c r="AW36" s="673"/>
      <c r="AX36" s="673"/>
      <c r="AY36" s="674"/>
      <c r="AZ36" s="599">
        <v>485795</v>
      </c>
      <c r="BA36" s="600"/>
      <c r="BB36" s="600"/>
      <c r="BC36" s="600"/>
      <c r="BD36" s="600"/>
      <c r="BE36" s="600"/>
      <c r="BF36" s="675"/>
      <c r="BG36" s="596" t="s">
        <v>317</v>
      </c>
      <c r="BH36" s="597"/>
      <c r="BI36" s="597"/>
      <c r="BJ36" s="597"/>
      <c r="BK36" s="597"/>
      <c r="BL36" s="597"/>
      <c r="BM36" s="597"/>
      <c r="BN36" s="597"/>
      <c r="BO36" s="597"/>
      <c r="BP36" s="597"/>
      <c r="BQ36" s="597"/>
      <c r="BR36" s="597"/>
      <c r="BS36" s="597"/>
      <c r="BT36" s="597"/>
      <c r="BU36" s="598"/>
      <c r="BV36" s="599">
        <v>23938</v>
      </c>
      <c r="BW36" s="600"/>
      <c r="BX36" s="600"/>
      <c r="BY36" s="600"/>
      <c r="BZ36" s="600"/>
      <c r="CA36" s="600"/>
      <c r="CB36" s="675"/>
      <c r="CD36" s="607" t="s">
        <v>318</v>
      </c>
      <c r="CE36" s="608"/>
      <c r="CF36" s="608"/>
      <c r="CG36" s="608"/>
      <c r="CH36" s="608"/>
      <c r="CI36" s="608"/>
      <c r="CJ36" s="608"/>
      <c r="CK36" s="608"/>
      <c r="CL36" s="608"/>
      <c r="CM36" s="608"/>
      <c r="CN36" s="608"/>
      <c r="CO36" s="608"/>
      <c r="CP36" s="608"/>
      <c r="CQ36" s="609"/>
      <c r="CR36" s="610">
        <v>774256</v>
      </c>
      <c r="CS36" s="611"/>
      <c r="CT36" s="611"/>
      <c r="CU36" s="611"/>
      <c r="CV36" s="611"/>
      <c r="CW36" s="611"/>
      <c r="CX36" s="611"/>
      <c r="CY36" s="612"/>
      <c r="CZ36" s="615">
        <v>7.9</v>
      </c>
      <c r="DA36" s="642"/>
      <c r="DB36" s="642"/>
      <c r="DC36" s="645"/>
      <c r="DD36" s="619">
        <v>520563</v>
      </c>
      <c r="DE36" s="611"/>
      <c r="DF36" s="611"/>
      <c r="DG36" s="611"/>
      <c r="DH36" s="611"/>
      <c r="DI36" s="611"/>
      <c r="DJ36" s="611"/>
      <c r="DK36" s="612"/>
      <c r="DL36" s="619">
        <v>315296</v>
      </c>
      <c r="DM36" s="611"/>
      <c r="DN36" s="611"/>
      <c r="DO36" s="611"/>
      <c r="DP36" s="611"/>
      <c r="DQ36" s="611"/>
      <c r="DR36" s="611"/>
      <c r="DS36" s="611"/>
      <c r="DT36" s="611"/>
      <c r="DU36" s="611"/>
      <c r="DV36" s="612"/>
      <c r="DW36" s="615">
        <v>7.8</v>
      </c>
      <c r="DX36" s="642"/>
      <c r="DY36" s="642"/>
      <c r="DZ36" s="642"/>
      <c r="EA36" s="642"/>
      <c r="EB36" s="642"/>
      <c r="EC36" s="643"/>
    </row>
    <row r="37" spans="2:133" ht="11.25" customHeight="1" x14ac:dyDescent="0.2">
      <c r="B37" s="607" t="s">
        <v>319</v>
      </c>
      <c r="C37" s="608"/>
      <c r="D37" s="608"/>
      <c r="E37" s="608"/>
      <c r="F37" s="608"/>
      <c r="G37" s="608"/>
      <c r="H37" s="608"/>
      <c r="I37" s="608"/>
      <c r="J37" s="608"/>
      <c r="K37" s="608"/>
      <c r="L37" s="608"/>
      <c r="M37" s="608"/>
      <c r="N37" s="608"/>
      <c r="O37" s="608"/>
      <c r="P37" s="608"/>
      <c r="Q37" s="609"/>
      <c r="R37" s="610">
        <v>280247</v>
      </c>
      <c r="S37" s="611"/>
      <c r="T37" s="611"/>
      <c r="U37" s="611"/>
      <c r="V37" s="611"/>
      <c r="W37" s="611"/>
      <c r="X37" s="611"/>
      <c r="Y37" s="612"/>
      <c r="Z37" s="613">
        <v>2.8</v>
      </c>
      <c r="AA37" s="613"/>
      <c r="AB37" s="613"/>
      <c r="AC37" s="613"/>
      <c r="AD37" s="614">
        <v>3082</v>
      </c>
      <c r="AE37" s="614"/>
      <c r="AF37" s="614"/>
      <c r="AG37" s="614"/>
      <c r="AH37" s="614"/>
      <c r="AI37" s="614"/>
      <c r="AJ37" s="614"/>
      <c r="AK37" s="614"/>
      <c r="AL37" s="615">
        <v>0.1</v>
      </c>
      <c r="AM37" s="616"/>
      <c r="AN37" s="616"/>
      <c r="AO37" s="617"/>
      <c r="AQ37" s="676" t="s">
        <v>320</v>
      </c>
      <c r="AR37" s="677"/>
      <c r="AS37" s="677"/>
      <c r="AT37" s="677"/>
      <c r="AU37" s="677"/>
      <c r="AV37" s="677"/>
      <c r="AW37" s="677"/>
      <c r="AX37" s="677"/>
      <c r="AY37" s="678"/>
      <c r="AZ37" s="610">
        <v>35457</v>
      </c>
      <c r="BA37" s="611"/>
      <c r="BB37" s="611"/>
      <c r="BC37" s="611"/>
      <c r="BD37" s="640"/>
      <c r="BE37" s="640"/>
      <c r="BF37" s="656"/>
      <c r="BG37" s="607" t="s">
        <v>321</v>
      </c>
      <c r="BH37" s="608"/>
      <c r="BI37" s="608"/>
      <c r="BJ37" s="608"/>
      <c r="BK37" s="608"/>
      <c r="BL37" s="608"/>
      <c r="BM37" s="608"/>
      <c r="BN37" s="608"/>
      <c r="BO37" s="608"/>
      <c r="BP37" s="608"/>
      <c r="BQ37" s="608"/>
      <c r="BR37" s="608"/>
      <c r="BS37" s="608"/>
      <c r="BT37" s="608"/>
      <c r="BU37" s="609"/>
      <c r="BV37" s="610">
        <v>-40678</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95188</v>
      </c>
      <c r="CS37" s="640"/>
      <c r="CT37" s="640"/>
      <c r="CU37" s="640"/>
      <c r="CV37" s="640"/>
      <c r="CW37" s="640"/>
      <c r="CX37" s="640"/>
      <c r="CY37" s="641"/>
      <c r="CZ37" s="615">
        <v>1</v>
      </c>
      <c r="DA37" s="642"/>
      <c r="DB37" s="642"/>
      <c r="DC37" s="645"/>
      <c r="DD37" s="619">
        <v>95188</v>
      </c>
      <c r="DE37" s="640"/>
      <c r="DF37" s="640"/>
      <c r="DG37" s="640"/>
      <c r="DH37" s="640"/>
      <c r="DI37" s="640"/>
      <c r="DJ37" s="640"/>
      <c r="DK37" s="641"/>
      <c r="DL37" s="619">
        <v>95003</v>
      </c>
      <c r="DM37" s="640"/>
      <c r="DN37" s="640"/>
      <c r="DO37" s="640"/>
      <c r="DP37" s="640"/>
      <c r="DQ37" s="640"/>
      <c r="DR37" s="640"/>
      <c r="DS37" s="640"/>
      <c r="DT37" s="640"/>
      <c r="DU37" s="640"/>
      <c r="DV37" s="641"/>
      <c r="DW37" s="615">
        <v>2.4</v>
      </c>
      <c r="DX37" s="642"/>
      <c r="DY37" s="642"/>
      <c r="DZ37" s="642"/>
      <c r="EA37" s="642"/>
      <c r="EB37" s="642"/>
      <c r="EC37" s="643"/>
    </row>
    <row r="38" spans="2:133" ht="11.25" customHeight="1" x14ac:dyDescent="0.2">
      <c r="B38" s="607" t="s">
        <v>323</v>
      </c>
      <c r="C38" s="608"/>
      <c r="D38" s="608"/>
      <c r="E38" s="608"/>
      <c r="F38" s="608"/>
      <c r="G38" s="608"/>
      <c r="H38" s="608"/>
      <c r="I38" s="608"/>
      <c r="J38" s="608"/>
      <c r="K38" s="608"/>
      <c r="L38" s="608"/>
      <c r="M38" s="608"/>
      <c r="N38" s="608"/>
      <c r="O38" s="608"/>
      <c r="P38" s="608"/>
      <c r="Q38" s="609"/>
      <c r="R38" s="610">
        <v>711980</v>
      </c>
      <c r="S38" s="611"/>
      <c r="T38" s="611"/>
      <c r="U38" s="611"/>
      <c r="V38" s="611"/>
      <c r="W38" s="611"/>
      <c r="X38" s="611"/>
      <c r="Y38" s="612"/>
      <c r="Z38" s="613">
        <v>7.2</v>
      </c>
      <c r="AA38" s="613"/>
      <c r="AB38" s="613"/>
      <c r="AC38" s="613"/>
      <c r="AD38" s="614" t="s">
        <v>122</v>
      </c>
      <c r="AE38" s="614"/>
      <c r="AF38" s="614"/>
      <c r="AG38" s="614"/>
      <c r="AH38" s="614"/>
      <c r="AI38" s="614"/>
      <c r="AJ38" s="614"/>
      <c r="AK38" s="614"/>
      <c r="AL38" s="615" t="s">
        <v>122</v>
      </c>
      <c r="AM38" s="616"/>
      <c r="AN38" s="616"/>
      <c r="AO38" s="617"/>
      <c r="AQ38" s="676" t="s">
        <v>324</v>
      </c>
      <c r="AR38" s="677"/>
      <c r="AS38" s="677"/>
      <c r="AT38" s="677"/>
      <c r="AU38" s="677"/>
      <c r="AV38" s="677"/>
      <c r="AW38" s="677"/>
      <c r="AX38" s="677"/>
      <c r="AY38" s="678"/>
      <c r="AZ38" s="610">
        <v>15239</v>
      </c>
      <c r="BA38" s="611"/>
      <c r="BB38" s="611"/>
      <c r="BC38" s="611"/>
      <c r="BD38" s="640"/>
      <c r="BE38" s="640"/>
      <c r="BF38" s="656"/>
      <c r="BG38" s="607" t="s">
        <v>325</v>
      </c>
      <c r="BH38" s="608"/>
      <c r="BI38" s="608"/>
      <c r="BJ38" s="608"/>
      <c r="BK38" s="608"/>
      <c r="BL38" s="608"/>
      <c r="BM38" s="608"/>
      <c r="BN38" s="608"/>
      <c r="BO38" s="608"/>
      <c r="BP38" s="608"/>
      <c r="BQ38" s="608"/>
      <c r="BR38" s="608"/>
      <c r="BS38" s="608"/>
      <c r="BT38" s="608"/>
      <c r="BU38" s="609"/>
      <c r="BV38" s="610">
        <v>1320</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435099</v>
      </c>
      <c r="CS38" s="611"/>
      <c r="CT38" s="611"/>
      <c r="CU38" s="611"/>
      <c r="CV38" s="611"/>
      <c r="CW38" s="611"/>
      <c r="CX38" s="611"/>
      <c r="CY38" s="612"/>
      <c r="CZ38" s="615">
        <v>4.5</v>
      </c>
      <c r="DA38" s="642"/>
      <c r="DB38" s="642"/>
      <c r="DC38" s="645"/>
      <c r="DD38" s="619">
        <v>20778</v>
      </c>
      <c r="DE38" s="611"/>
      <c r="DF38" s="611"/>
      <c r="DG38" s="611"/>
      <c r="DH38" s="611"/>
      <c r="DI38" s="611"/>
      <c r="DJ38" s="611"/>
      <c r="DK38" s="612"/>
      <c r="DL38" s="619">
        <v>11001</v>
      </c>
      <c r="DM38" s="611"/>
      <c r="DN38" s="611"/>
      <c r="DO38" s="611"/>
      <c r="DP38" s="611"/>
      <c r="DQ38" s="611"/>
      <c r="DR38" s="611"/>
      <c r="DS38" s="611"/>
      <c r="DT38" s="611"/>
      <c r="DU38" s="611"/>
      <c r="DV38" s="612"/>
      <c r="DW38" s="615">
        <v>0.3</v>
      </c>
      <c r="DX38" s="642"/>
      <c r="DY38" s="642"/>
      <c r="DZ38" s="642"/>
      <c r="EA38" s="642"/>
      <c r="EB38" s="642"/>
      <c r="EC38" s="643"/>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6" t="s">
        <v>328</v>
      </c>
      <c r="AR39" s="677"/>
      <c r="AS39" s="677"/>
      <c r="AT39" s="677"/>
      <c r="AU39" s="677"/>
      <c r="AV39" s="677"/>
      <c r="AW39" s="677"/>
      <c r="AX39" s="677"/>
      <c r="AY39" s="678"/>
      <c r="AZ39" s="610" t="s">
        <v>122</v>
      </c>
      <c r="BA39" s="611"/>
      <c r="BB39" s="611"/>
      <c r="BC39" s="611"/>
      <c r="BD39" s="640"/>
      <c r="BE39" s="640"/>
      <c r="BF39" s="656"/>
      <c r="BG39" s="607" t="s">
        <v>329</v>
      </c>
      <c r="BH39" s="608"/>
      <c r="BI39" s="608"/>
      <c r="BJ39" s="608"/>
      <c r="BK39" s="608"/>
      <c r="BL39" s="608"/>
      <c r="BM39" s="608"/>
      <c r="BN39" s="608"/>
      <c r="BO39" s="608"/>
      <c r="BP39" s="608"/>
      <c r="BQ39" s="608"/>
      <c r="BR39" s="608"/>
      <c r="BS39" s="608"/>
      <c r="BT39" s="608"/>
      <c r="BU39" s="609"/>
      <c r="BV39" s="610">
        <v>1825</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229187</v>
      </c>
      <c r="CS39" s="640"/>
      <c r="CT39" s="640"/>
      <c r="CU39" s="640"/>
      <c r="CV39" s="640"/>
      <c r="CW39" s="640"/>
      <c r="CX39" s="640"/>
      <c r="CY39" s="641"/>
      <c r="CZ39" s="615">
        <v>2.2999999999999998</v>
      </c>
      <c r="DA39" s="642"/>
      <c r="DB39" s="642"/>
      <c r="DC39" s="645"/>
      <c r="DD39" s="619">
        <v>227972</v>
      </c>
      <c r="DE39" s="640"/>
      <c r="DF39" s="640"/>
      <c r="DG39" s="640"/>
      <c r="DH39" s="640"/>
      <c r="DI39" s="640"/>
      <c r="DJ39" s="640"/>
      <c r="DK39" s="641"/>
      <c r="DL39" s="619" t="s">
        <v>122</v>
      </c>
      <c r="DM39" s="640"/>
      <c r="DN39" s="640"/>
      <c r="DO39" s="640"/>
      <c r="DP39" s="640"/>
      <c r="DQ39" s="640"/>
      <c r="DR39" s="640"/>
      <c r="DS39" s="640"/>
      <c r="DT39" s="640"/>
      <c r="DU39" s="640"/>
      <c r="DV39" s="641"/>
      <c r="DW39" s="615" t="s">
        <v>122</v>
      </c>
      <c r="DX39" s="642"/>
      <c r="DY39" s="642"/>
      <c r="DZ39" s="642"/>
      <c r="EA39" s="642"/>
      <c r="EB39" s="642"/>
      <c r="EC39" s="643"/>
    </row>
    <row r="40" spans="2:133" ht="11.25" customHeight="1" x14ac:dyDescent="0.2">
      <c r="B40" s="607" t="s">
        <v>331</v>
      </c>
      <c r="C40" s="608"/>
      <c r="D40" s="608"/>
      <c r="E40" s="608"/>
      <c r="F40" s="608"/>
      <c r="G40" s="608"/>
      <c r="H40" s="608"/>
      <c r="I40" s="608"/>
      <c r="J40" s="608"/>
      <c r="K40" s="608"/>
      <c r="L40" s="608"/>
      <c r="M40" s="608"/>
      <c r="N40" s="608"/>
      <c r="O40" s="608"/>
      <c r="P40" s="608"/>
      <c r="Q40" s="609"/>
      <c r="R40" s="610">
        <v>8780</v>
      </c>
      <c r="S40" s="611"/>
      <c r="T40" s="611"/>
      <c r="U40" s="611"/>
      <c r="V40" s="611"/>
      <c r="W40" s="611"/>
      <c r="X40" s="611"/>
      <c r="Y40" s="612"/>
      <c r="Z40" s="613">
        <v>0.1</v>
      </c>
      <c r="AA40" s="613"/>
      <c r="AB40" s="613"/>
      <c r="AC40" s="613"/>
      <c r="AD40" s="614" t="s">
        <v>122</v>
      </c>
      <c r="AE40" s="614"/>
      <c r="AF40" s="614"/>
      <c r="AG40" s="614"/>
      <c r="AH40" s="614"/>
      <c r="AI40" s="614"/>
      <c r="AJ40" s="614"/>
      <c r="AK40" s="614"/>
      <c r="AL40" s="615" t="s">
        <v>122</v>
      </c>
      <c r="AM40" s="616"/>
      <c r="AN40" s="616"/>
      <c r="AO40" s="617"/>
      <c r="AQ40" s="676" t="s">
        <v>332</v>
      </c>
      <c r="AR40" s="677"/>
      <c r="AS40" s="677"/>
      <c r="AT40" s="677"/>
      <c r="AU40" s="677"/>
      <c r="AV40" s="677"/>
      <c r="AW40" s="677"/>
      <c r="AX40" s="677"/>
      <c r="AY40" s="678"/>
      <c r="AZ40" s="610" t="s">
        <v>122</v>
      </c>
      <c r="BA40" s="611"/>
      <c r="BB40" s="611"/>
      <c r="BC40" s="611"/>
      <c r="BD40" s="640"/>
      <c r="BE40" s="640"/>
      <c r="BF40" s="656"/>
      <c r="BG40" s="660" t="s">
        <v>333</v>
      </c>
      <c r="BH40" s="661"/>
      <c r="BI40" s="661"/>
      <c r="BJ40" s="661"/>
      <c r="BK40" s="661"/>
      <c r="BL40" s="205"/>
      <c r="BM40" s="608" t="s">
        <v>334</v>
      </c>
      <c r="BN40" s="608"/>
      <c r="BO40" s="608"/>
      <c r="BP40" s="608"/>
      <c r="BQ40" s="608"/>
      <c r="BR40" s="608"/>
      <c r="BS40" s="608"/>
      <c r="BT40" s="608"/>
      <c r="BU40" s="609"/>
      <c r="BV40" s="610">
        <v>108</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43210</v>
      </c>
      <c r="CS40" s="611"/>
      <c r="CT40" s="611"/>
      <c r="CU40" s="611"/>
      <c r="CV40" s="611"/>
      <c r="CW40" s="611"/>
      <c r="CX40" s="611"/>
      <c r="CY40" s="612"/>
      <c r="CZ40" s="615">
        <v>0.4</v>
      </c>
      <c r="DA40" s="642"/>
      <c r="DB40" s="642"/>
      <c r="DC40" s="645"/>
      <c r="DD40" s="619">
        <v>26471</v>
      </c>
      <c r="DE40" s="611"/>
      <c r="DF40" s="611"/>
      <c r="DG40" s="611"/>
      <c r="DH40" s="611"/>
      <c r="DI40" s="611"/>
      <c r="DJ40" s="611"/>
      <c r="DK40" s="612"/>
      <c r="DL40" s="619">
        <v>2641</v>
      </c>
      <c r="DM40" s="611"/>
      <c r="DN40" s="611"/>
      <c r="DO40" s="611"/>
      <c r="DP40" s="611"/>
      <c r="DQ40" s="611"/>
      <c r="DR40" s="611"/>
      <c r="DS40" s="611"/>
      <c r="DT40" s="611"/>
      <c r="DU40" s="611"/>
      <c r="DV40" s="612"/>
      <c r="DW40" s="615">
        <v>0.1</v>
      </c>
      <c r="DX40" s="642"/>
      <c r="DY40" s="642"/>
      <c r="DZ40" s="642"/>
      <c r="EA40" s="642"/>
      <c r="EB40" s="642"/>
      <c r="EC40" s="643"/>
    </row>
    <row r="41" spans="2:133" ht="11.25" customHeight="1" x14ac:dyDescent="0.2">
      <c r="B41" s="631" t="s">
        <v>336</v>
      </c>
      <c r="C41" s="632"/>
      <c r="D41" s="632"/>
      <c r="E41" s="632"/>
      <c r="F41" s="632"/>
      <c r="G41" s="632"/>
      <c r="H41" s="632"/>
      <c r="I41" s="632"/>
      <c r="J41" s="632"/>
      <c r="K41" s="632"/>
      <c r="L41" s="632"/>
      <c r="M41" s="632"/>
      <c r="N41" s="632"/>
      <c r="O41" s="632"/>
      <c r="P41" s="632"/>
      <c r="Q41" s="633"/>
      <c r="R41" s="685">
        <v>9891013</v>
      </c>
      <c r="S41" s="686"/>
      <c r="T41" s="686"/>
      <c r="U41" s="686"/>
      <c r="V41" s="686"/>
      <c r="W41" s="686"/>
      <c r="X41" s="686"/>
      <c r="Y41" s="687"/>
      <c r="Z41" s="688">
        <v>100</v>
      </c>
      <c r="AA41" s="688"/>
      <c r="AB41" s="688"/>
      <c r="AC41" s="688"/>
      <c r="AD41" s="689">
        <v>4010728</v>
      </c>
      <c r="AE41" s="689"/>
      <c r="AF41" s="689"/>
      <c r="AG41" s="689"/>
      <c r="AH41" s="689"/>
      <c r="AI41" s="689"/>
      <c r="AJ41" s="689"/>
      <c r="AK41" s="689"/>
      <c r="AL41" s="690">
        <v>100</v>
      </c>
      <c r="AM41" s="670"/>
      <c r="AN41" s="670"/>
      <c r="AO41" s="691"/>
      <c r="AQ41" s="676" t="s">
        <v>337</v>
      </c>
      <c r="AR41" s="677"/>
      <c r="AS41" s="677"/>
      <c r="AT41" s="677"/>
      <c r="AU41" s="677"/>
      <c r="AV41" s="677"/>
      <c r="AW41" s="677"/>
      <c r="AX41" s="677"/>
      <c r="AY41" s="678"/>
      <c r="AZ41" s="610">
        <v>126649</v>
      </c>
      <c r="BA41" s="611"/>
      <c r="BB41" s="611"/>
      <c r="BC41" s="611"/>
      <c r="BD41" s="640"/>
      <c r="BE41" s="640"/>
      <c r="BF41" s="656"/>
      <c r="BG41" s="660"/>
      <c r="BH41" s="661"/>
      <c r="BI41" s="661"/>
      <c r="BJ41" s="661"/>
      <c r="BK41" s="661"/>
      <c r="BL41" s="205"/>
      <c r="BM41" s="608" t="s">
        <v>338</v>
      </c>
      <c r="BN41" s="608"/>
      <c r="BO41" s="608"/>
      <c r="BP41" s="608"/>
      <c r="BQ41" s="608"/>
      <c r="BR41" s="608"/>
      <c r="BS41" s="608"/>
      <c r="BT41" s="608"/>
      <c r="BU41" s="609"/>
      <c r="BV41" s="610">
        <v>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0"/>
      <c r="CT41" s="640"/>
      <c r="CU41" s="640"/>
      <c r="CV41" s="640"/>
      <c r="CW41" s="640"/>
      <c r="CX41" s="640"/>
      <c r="CY41" s="641"/>
      <c r="CZ41" s="615" t="s">
        <v>122</v>
      </c>
      <c r="DA41" s="642"/>
      <c r="DB41" s="642"/>
      <c r="DC41" s="645"/>
      <c r="DD41" s="619" t="s">
        <v>122</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2">
      <c r="AQ42" s="692" t="s">
        <v>340</v>
      </c>
      <c r="AR42" s="693"/>
      <c r="AS42" s="693"/>
      <c r="AT42" s="693"/>
      <c r="AU42" s="693"/>
      <c r="AV42" s="693"/>
      <c r="AW42" s="693"/>
      <c r="AX42" s="693"/>
      <c r="AY42" s="694"/>
      <c r="AZ42" s="685">
        <v>308450</v>
      </c>
      <c r="BA42" s="686"/>
      <c r="BB42" s="686"/>
      <c r="BC42" s="686"/>
      <c r="BD42" s="669"/>
      <c r="BE42" s="669"/>
      <c r="BF42" s="671"/>
      <c r="BG42" s="662"/>
      <c r="BH42" s="663"/>
      <c r="BI42" s="663"/>
      <c r="BJ42" s="663"/>
      <c r="BK42" s="663"/>
      <c r="BL42" s="206"/>
      <c r="BM42" s="632" t="s">
        <v>341</v>
      </c>
      <c r="BN42" s="632"/>
      <c r="BO42" s="632"/>
      <c r="BP42" s="632"/>
      <c r="BQ42" s="632"/>
      <c r="BR42" s="632"/>
      <c r="BS42" s="632"/>
      <c r="BT42" s="632"/>
      <c r="BU42" s="633"/>
      <c r="BV42" s="685">
        <v>374</v>
      </c>
      <c r="BW42" s="686"/>
      <c r="BX42" s="686"/>
      <c r="BY42" s="686"/>
      <c r="BZ42" s="686"/>
      <c r="CA42" s="686"/>
      <c r="CB42" s="695"/>
      <c r="CD42" s="607" t="s">
        <v>342</v>
      </c>
      <c r="CE42" s="608"/>
      <c r="CF42" s="608"/>
      <c r="CG42" s="608"/>
      <c r="CH42" s="608"/>
      <c r="CI42" s="608"/>
      <c r="CJ42" s="608"/>
      <c r="CK42" s="608"/>
      <c r="CL42" s="608"/>
      <c r="CM42" s="608"/>
      <c r="CN42" s="608"/>
      <c r="CO42" s="608"/>
      <c r="CP42" s="608"/>
      <c r="CQ42" s="609"/>
      <c r="CR42" s="610">
        <v>2608310</v>
      </c>
      <c r="CS42" s="640"/>
      <c r="CT42" s="640"/>
      <c r="CU42" s="640"/>
      <c r="CV42" s="640"/>
      <c r="CW42" s="640"/>
      <c r="CX42" s="640"/>
      <c r="CY42" s="641"/>
      <c r="CZ42" s="615">
        <v>26.7</v>
      </c>
      <c r="DA42" s="642"/>
      <c r="DB42" s="642"/>
      <c r="DC42" s="645"/>
      <c r="DD42" s="619">
        <v>228783</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68004</v>
      </c>
      <c r="CS43" s="640"/>
      <c r="CT43" s="640"/>
      <c r="CU43" s="640"/>
      <c r="CV43" s="640"/>
      <c r="CW43" s="640"/>
      <c r="CX43" s="640"/>
      <c r="CY43" s="641"/>
      <c r="CZ43" s="615">
        <v>0.7</v>
      </c>
      <c r="DA43" s="642"/>
      <c r="DB43" s="642"/>
      <c r="DC43" s="645"/>
      <c r="DD43" s="619">
        <v>65208</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293</v>
      </c>
      <c r="CE44" s="649"/>
      <c r="CF44" s="607" t="s">
        <v>346</v>
      </c>
      <c r="CG44" s="608"/>
      <c r="CH44" s="608"/>
      <c r="CI44" s="608"/>
      <c r="CJ44" s="608"/>
      <c r="CK44" s="608"/>
      <c r="CL44" s="608"/>
      <c r="CM44" s="608"/>
      <c r="CN44" s="608"/>
      <c r="CO44" s="608"/>
      <c r="CP44" s="608"/>
      <c r="CQ44" s="609"/>
      <c r="CR44" s="610">
        <v>2608310</v>
      </c>
      <c r="CS44" s="611"/>
      <c r="CT44" s="611"/>
      <c r="CU44" s="611"/>
      <c r="CV44" s="611"/>
      <c r="CW44" s="611"/>
      <c r="CX44" s="611"/>
      <c r="CY44" s="612"/>
      <c r="CZ44" s="615">
        <v>26.7</v>
      </c>
      <c r="DA44" s="616"/>
      <c r="DB44" s="616"/>
      <c r="DC44" s="622"/>
      <c r="DD44" s="619">
        <v>228783</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348</v>
      </c>
      <c r="CG45" s="608"/>
      <c r="CH45" s="608"/>
      <c r="CI45" s="608"/>
      <c r="CJ45" s="608"/>
      <c r="CK45" s="608"/>
      <c r="CL45" s="608"/>
      <c r="CM45" s="608"/>
      <c r="CN45" s="608"/>
      <c r="CO45" s="608"/>
      <c r="CP45" s="608"/>
      <c r="CQ45" s="609"/>
      <c r="CR45" s="610">
        <v>714584</v>
      </c>
      <c r="CS45" s="640"/>
      <c r="CT45" s="640"/>
      <c r="CU45" s="640"/>
      <c r="CV45" s="640"/>
      <c r="CW45" s="640"/>
      <c r="CX45" s="640"/>
      <c r="CY45" s="641"/>
      <c r="CZ45" s="615">
        <v>7.3</v>
      </c>
      <c r="DA45" s="642"/>
      <c r="DB45" s="642"/>
      <c r="DC45" s="645"/>
      <c r="DD45" s="619">
        <v>131424</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2">
      <c r="B46" s="207"/>
      <c r="CD46" s="650"/>
      <c r="CE46" s="651"/>
      <c r="CF46" s="607" t="s">
        <v>349</v>
      </c>
      <c r="CG46" s="608"/>
      <c r="CH46" s="608"/>
      <c r="CI46" s="608"/>
      <c r="CJ46" s="608"/>
      <c r="CK46" s="608"/>
      <c r="CL46" s="608"/>
      <c r="CM46" s="608"/>
      <c r="CN46" s="608"/>
      <c r="CO46" s="608"/>
      <c r="CP46" s="608"/>
      <c r="CQ46" s="609"/>
      <c r="CR46" s="610">
        <v>1893726</v>
      </c>
      <c r="CS46" s="611"/>
      <c r="CT46" s="611"/>
      <c r="CU46" s="611"/>
      <c r="CV46" s="611"/>
      <c r="CW46" s="611"/>
      <c r="CX46" s="611"/>
      <c r="CY46" s="612"/>
      <c r="CZ46" s="615">
        <v>19.399999999999999</v>
      </c>
      <c r="DA46" s="616"/>
      <c r="DB46" s="616"/>
      <c r="DC46" s="622"/>
      <c r="DD46" s="619">
        <v>97359</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2">
      <c r="B47" s="207"/>
      <c r="CD47" s="650"/>
      <c r="CE47" s="651"/>
      <c r="CF47" s="607" t="s">
        <v>350</v>
      </c>
      <c r="CG47" s="608"/>
      <c r="CH47" s="608"/>
      <c r="CI47" s="608"/>
      <c r="CJ47" s="608"/>
      <c r="CK47" s="608"/>
      <c r="CL47" s="608"/>
      <c r="CM47" s="608"/>
      <c r="CN47" s="608"/>
      <c r="CO47" s="608"/>
      <c r="CP47" s="608"/>
      <c r="CQ47" s="609"/>
      <c r="CR47" s="610" t="s">
        <v>122</v>
      </c>
      <c r="CS47" s="640"/>
      <c r="CT47" s="640"/>
      <c r="CU47" s="640"/>
      <c r="CV47" s="640"/>
      <c r="CW47" s="640"/>
      <c r="CX47" s="640"/>
      <c r="CY47" s="641"/>
      <c r="CZ47" s="615" t="s">
        <v>122</v>
      </c>
      <c r="DA47" s="642"/>
      <c r="DB47" s="642"/>
      <c r="DC47" s="645"/>
      <c r="DD47" s="619" t="s">
        <v>122</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ht="10.8" x14ac:dyDescent="0.2">
      <c r="B48" s="207"/>
      <c r="CD48" s="652"/>
      <c r="CE48" s="653"/>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2">
      <c r="B49" s="207"/>
      <c r="CD49" s="631" t="s">
        <v>352</v>
      </c>
      <c r="CE49" s="632"/>
      <c r="CF49" s="632"/>
      <c r="CG49" s="632"/>
      <c r="CH49" s="632"/>
      <c r="CI49" s="632"/>
      <c r="CJ49" s="632"/>
      <c r="CK49" s="632"/>
      <c r="CL49" s="632"/>
      <c r="CM49" s="632"/>
      <c r="CN49" s="632"/>
      <c r="CO49" s="632"/>
      <c r="CP49" s="632"/>
      <c r="CQ49" s="633"/>
      <c r="CR49" s="685">
        <v>9754237</v>
      </c>
      <c r="CS49" s="669"/>
      <c r="CT49" s="669"/>
      <c r="CU49" s="669"/>
      <c r="CV49" s="669"/>
      <c r="CW49" s="669"/>
      <c r="CX49" s="669"/>
      <c r="CY49" s="698"/>
      <c r="CZ49" s="690">
        <v>100</v>
      </c>
      <c r="DA49" s="699"/>
      <c r="DB49" s="699"/>
      <c r="DC49" s="700"/>
      <c r="DD49" s="701">
        <v>4528510</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8mvBqm8tsoiDVM07N/5vBetGjnXc2yVu4AOc6xCph/UOqzpuE5aCFWy/dXsiCU0g4v6dSAdJWv9JPUTZXeWY3A==" saltValue="HjcAVJTaEn0ZF1xG3q7Za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375</v>
      </c>
      <c r="C7" s="737"/>
      <c r="D7" s="737"/>
      <c r="E7" s="737"/>
      <c r="F7" s="737"/>
      <c r="G7" s="737"/>
      <c r="H7" s="737"/>
      <c r="I7" s="737"/>
      <c r="J7" s="737"/>
      <c r="K7" s="737"/>
      <c r="L7" s="737"/>
      <c r="M7" s="737"/>
      <c r="N7" s="737"/>
      <c r="O7" s="737"/>
      <c r="P7" s="738"/>
      <c r="Q7" s="739">
        <v>9891</v>
      </c>
      <c r="R7" s="740"/>
      <c r="S7" s="740"/>
      <c r="T7" s="740"/>
      <c r="U7" s="740"/>
      <c r="V7" s="740">
        <v>9754</v>
      </c>
      <c r="W7" s="740"/>
      <c r="X7" s="740"/>
      <c r="Y7" s="740"/>
      <c r="Z7" s="740"/>
      <c r="AA7" s="740">
        <v>137</v>
      </c>
      <c r="AB7" s="740"/>
      <c r="AC7" s="740"/>
      <c r="AD7" s="740"/>
      <c r="AE7" s="741"/>
      <c r="AF7" s="742">
        <v>137</v>
      </c>
      <c r="AG7" s="743"/>
      <c r="AH7" s="743"/>
      <c r="AI7" s="743"/>
      <c r="AJ7" s="744"/>
      <c r="AK7" s="745">
        <v>176</v>
      </c>
      <c r="AL7" s="746"/>
      <c r="AM7" s="746"/>
      <c r="AN7" s="746"/>
      <c r="AO7" s="746"/>
      <c r="AP7" s="746">
        <v>8000</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c r="BT7" s="734"/>
      <c r="BU7" s="734"/>
      <c r="BV7" s="734"/>
      <c r="BW7" s="734"/>
      <c r="BX7" s="734"/>
      <c r="BY7" s="734"/>
      <c r="BZ7" s="734"/>
      <c r="CA7" s="734"/>
      <c r="CB7" s="734"/>
      <c r="CC7" s="734"/>
      <c r="CD7" s="734"/>
      <c r="CE7" s="734"/>
      <c r="CF7" s="734"/>
      <c r="CG7" s="749"/>
      <c r="CH7" s="730"/>
      <c r="CI7" s="731"/>
      <c r="CJ7" s="731"/>
      <c r="CK7" s="731"/>
      <c r="CL7" s="732"/>
      <c r="CM7" s="730"/>
      <c r="CN7" s="731"/>
      <c r="CO7" s="731"/>
      <c r="CP7" s="731"/>
      <c r="CQ7" s="732"/>
      <c r="CR7" s="730"/>
      <c r="CS7" s="731"/>
      <c r="CT7" s="731"/>
      <c r="CU7" s="731"/>
      <c r="CV7" s="732"/>
      <c r="CW7" s="730"/>
      <c r="CX7" s="731"/>
      <c r="CY7" s="731"/>
      <c r="CZ7" s="731"/>
      <c r="DA7" s="732"/>
      <c r="DB7" s="730"/>
      <c r="DC7" s="731"/>
      <c r="DD7" s="731"/>
      <c r="DE7" s="731"/>
      <c r="DF7" s="732"/>
      <c r="DG7" s="730"/>
      <c r="DH7" s="731"/>
      <c r="DI7" s="731"/>
      <c r="DJ7" s="731"/>
      <c r="DK7" s="732"/>
      <c r="DL7" s="730"/>
      <c r="DM7" s="731"/>
      <c r="DN7" s="731"/>
      <c r="DO7" s="731"/>
      <c r="DP7" s="732"/>
      <c r="DQ7" s="730"/>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377</v>
      </c>
      <c r="B23" s="776" t="s">
        <v>378</v>
      </c>
      <c r="C23" s="777"/>
      <c r="D23" s="777"/>
      <c r="E23" s="777"/>
      <c r="F23" s="777"/>
      <c r="G23" s="777"/>
      <c r="H23" s="777"/>
      <c r="I23" s="777"/>
      <c r="J23" s="777"/>
      <c r="K23" s="777"/>
      <c r="L23" s="777"/>
      <c r="M23" s="777"/>
      <c r="N23" s="777"/>
      <c r="O23" s="777"/>
      <c r="P23" s="778"/>
      <c r="Q23" s="779">
        <v>9891</v>
      </c>
      <c r="R23" s="780"/>
      <c r="S23" s="780"/>
      <c r="T23" s="780"/>
      <c r="U23" s="780"/>
      <c r="V23" s="780">
        <v>9754</v>
      </c>
      <c r="W23" s="780"/>
      <c r="X23" s="780"/>
      <c r="Y23" s="780"/>
      <c r="Z23" s="780"/>
      <c r="AA23" s="780">
        <v>137</v>
      </c>
      <c r="AB23" s="780"/>
      <c r="AC23" s="780"/>
      <c r="AD23" s="780"/>
      <c r="AE23" s="781"/>
      <c r="AF23" s="782">
        <v>137</v>
      </c>
      <c r="AG23" s="780"/>
      <c r="AH23" s="780"/>
      <c r="AI23" s="780"/>
      <c r="AJ23" s="783"/>
      <c r="AK23" s="784"/>
      <c r="AL23" s="785"/>
      <c r="AM23" s="785"/>
      <c r="AN23" s="785"/>
      <c r="AO23" s="785"/>
      <c r="AP23" s="780">
        <v>8000</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389</v>
      </c>
      <c r="C28" s="737"/>
      <c r="D28" s="737"/>
      <c r="E28" s="737"/>
      <c r="F28" s="737"/>
      <c r="G28" s="737"/>
      <c r="H28" s="737"/>
      <c r="I28" s="737"/>
      <c r="J28" s="737"/>
      <c r="K28" s="737"/>
      <c r="L28" s="737"/>
      <c r="M28" s="737"/>
      <c r="N28" s="737"/>
      <c r="O28" s="737"/>
      <c r="P28" s="738"/>
      <c r="Q28" s="809">
        <v>1078</v>
      </c>
      <c r="R28" s="810"/>
      <c r="S28" s="810"/>
      <c r="T28" s="810"/>
      <c r="U28" s="810"/>
      <c r="V28" s="810">
        <v>1054</v>
      </c>
      <c r="W28" s="810"/>
      <c r="X28" s="810"/>
      <c r="Y28" s="810"/>
      <c r="Z28" s="810"/>
      <c r="AA28" s="810">
        <v>24</v>
      </c>
      <c r="AB28" s="810"/>
      <c r="AC28" s="810"/>
      <c r="AD28" s="810"/>
      <c r="AE28" s="811"/>
      <c r="AF28" s="812">
        <v>24</v>
      </c>
      <c r="AG28" s="810"/>
      <c r="AH28" s="810"/>
      <c r="AI28" s="810"/>
      <c r="AJ28" s="813"/>
      <c r="AK28" s="814">
        <v>127</v>
      </c>
      <c r="AL28" s="815"/>
      <c r="AM28" s="815"/>
      <c r="AN28" s="815"/>
      <c r="AO28" s="815"/>
      <c r="AP28" s="815" t="s">
        <v>486</v>
      </c>
      <c r="AQ28" s="815"/>
      <c r="AR28" s="815"/>
      <c r="AS28" s="815"/>
      <c r="AT28" s="815"/>
      <c r="AU28" s="815" t="s">
        <v>486</v>
      </c>
      <c r="AV28" s="815"/>
      <c r="AW28" s="815"/>
      <c r="AX28" s="815"/>
      <c r="AY28" s="815"/>
      <c r="AZ28" s="816" t="s">
        <v>486</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390</v>
      </c>
      <c r="C29" s="768"/>
      <c r="D29" s="768"/>
      <c r="E29" s="768"/>
      <c r="F29" s="768"/>
      <c r="G29" s="768"/>
      <c r="H29" s="768"/>
      <c r="I29" s="768"/>
      <c r="J29" s="768"/>
      <c r="K29" s="768"/>
      <c r="L29" s="768"/>
      <c r="M29" s="768"/>
      <c r="N29" s="768"/>
      <c r="O29" s="768"/>
      <c r="P29" s="769"/>
      <c r="Q29" s="770">
        <v>952</v>
      </c>
      <c r="R29" s="771"/>
      <c r="S29" s="771"/>
      <c r="T29" s="771"/>
      <c r="U29" s="771"/>
      <c r="V29" s="771">
        <v>927</v>
      </c>
      <c r="W29" s="771"/>
      <c r="X29" s="771"/>
      <c r="Y29" s="771"/>
      <c r="Z29" s="771"/>
      <c r="AA29" s="771">
        <v>24</v>
      </c>
      <c r="AB29" s="771"/>
      <c r="AC29" s="771"/>
      <c r="AD29" s="771"/>
      <c r="AE29" s="772"/>
      <c r="AF29" s="773">
        <v>24</v>
      </c>
      <c r="AG29" s="774"/>
      <c r="AH29" s="774"/>
      <c r="AI29" s="774"/>
      <c r="AJ29" s="775"/>
      <c r="AK29" s="821">
        <v>150</v>
      </c>
      <c r="AL29" s="817"/>
      <c r="AM29" s="817"/>
      <c r="AN29" s="817"/>
      <c r="AO29" s="817"/>
      <c r="AP29" s="817" t="s">
        <v>486</v>
      </c>
      <c r="AQ29" s="817"/>
      <c r="AR29" s="817"/>
      <c r="AS29" s="817"/>
      <c r="AT29" s="817"/>
      <c r="AU29" s="817" t="s">
        <v>486</v>
      </c>
      <c r="AV29" s="817"/>
      <c r="AW29" s="817"/>
      <c r="AX29" s="817"/>
      <c r="AY29" s="817"/>
      <c r="AZ29" s="818" t="s">
        <v>486</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391</v>
      </c>
      <c r="C30" s="768"/>
      <c r="D30" s="768"/>
      <c r="E30" s="768"/>
      <c r="F30" s="768"/>
      <c r="G30" s="768"/>
      <c r="H30" s="768"/>
      <c r="I30" s="768"/>
      <c r="J30" s="768"/>
      <c r="K30" s="768"/>
      <c r="L30" s="768"/>
      <c r="M30" s="768"/>
      <c r="N30" s="768"/>
      <c r="O30" s="768"/>
      <c r="P30" s="769"/>
      <c r="Q30" s="770">
        <v>280</v>
      </c>
      <c r="R30" s="771"/>
      <c r="S30" s="771"/>
      <c r="T30" s="771"/>
      <c r="U30" s="771"/>
      <c r="V30" s="771">
        <v>279</v>
      </c>
      <c r="W30" s="771"/>
      <c r="X30" s="771"/>
      <c r="Y30" s="771"/>
      <c r="Z30" s="771"/>
      <c r="AA30" s="771">
        <v>2</v>
      </c>
      <c r="AB30" s="771"/>
      <c r="AC30" s="771"/>
      <c r="AD30" s="771"/>
      <c r="AE30" s="772"/>
      <c r="AF30" s="773">
        <v>2</v>
      </c>
      <c r="AG30" s="774"/>
      <c r="AH30" s="774"/>
      <c r="AI30" s="774"/>
      <c r="AJ30" s="775"/>
      <c r="AK30" s="821">
        <v>158</v>
      </c>
      <c r="AL30" s="817"/>
      <c r="AM30" s="817"/>
      <c r="AN30" s="817"/>
      <c r="AO30" s="817"/>
      <c r="AP30" s="817" t="s">
        <v>486</v>
      </c>
      <c r="AQ30" s="817"/>
      <c r="AR30" s="817"/>
      <c r="AS30" s="817"/>
      <c r="AT30" s="817"/>
      <c r="AU30" s="817" t="s">
        <v>486</v>
      </c>
      <c r="AV30" s="817"/>
      <c r="AW30" s="817"/>
      <c r="AX30" s="817"/>
      <c r="AY30" s="817"/>
      <c r="AZ30" s="818" t="s">
        <v>486</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t="s">
        <v>392</v>
      </c>
      <c r="C31" s="768"/>
      <c r="D31" s="768"/>
      <c r="E31" s="768"/>
      <c r="F31" s="768"/>
      <c r="G31" s="768"/>
      <c r="H31" s="768"/>
      <c r="I31" s="768"/>
      <c r="J31" s="768"/>
      <c r="K31" s="768"/>
      <c r="L31" s="768"/>
      <c r="M31" s="768"/>
      <c r="N31" s="768"/>
      <c r="O31" s="768"/>
      <c r="P31" s="769"/>
      <c r="Q31" s="770">
        <v>493</v>
      </c>
      <c r="R31" s="771"/>
      <c r="S31" s="771"/>
      <c r="T31" s="771"/>
      <c r="U31" s="771"/>
      <c r="V31" s="771">
        <v>499</v>
      </c>
      <c r="W31" s="771"/>
      <c r="X31" s="771"/>
      <c r="Y31" s="771"/>
      <c r="Z31" s="771"/>
      <c r="AA31" s="771">
        <v>-6</v>
      </c>
      <c r="AB31" s="771"/>
      <c r="AC31" s="771"/>
      <c r="AD31" s="771"/>
      <c r="AE31" s="772"/>
      <c r="AF31" s="773" t="s">
        <v>122</v>
      </c>
      <c r="AG31" s="774"/>
      <c r="AH31" s="774"/>
      <c r="AI31" s="774"/>
      <c r="AJ31" s="775"/>
      <c r="AK31" s="821">
        <v>51</v>
      </c>
      <c r="AL31" s="817"/>
      <c r="AM31" s="817"/>
      <c r="AN31" s="817"/>
      <c r="AO31" s="817"/>
      <c r="AP31" s="817">
        <v>2300</v>
      </c>
      <c r="AQ31" s="817"/>
      <c r="AR31" s="817"/>
      <c r="AS31" s="817"/>
      <c r="AT31" s="817"/>
      <c r="AU31" s="817">
        <v>329</v>
      </c>
      <c r="AV31" s="817"/>
      <c r="AW31" s="817"/>
      <c r="AX31" s="817"/>
      <c r="AY31" s="817"/>
      <c r="AZ31" s="818" t="s">
        <v>486</v>
      </c>
      <c r="BA31" s="818"/>
      <c r="BB31" s="818"/>
      <c r="BC31" s="818"/>
      <c r="BD31" s="818"/>
      <c r="BE31" s="819" t="s">
        <v>393</v>
      </c>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t="s">
        <v>394</v>
      </c>
      <c r="C32" s="768"/>
      <c r="D32" s="768"/>
      <c r="E32" s="768"/>
      <c r="F32" s="768"/>
      <c r="G32" s="768"/>
      <c r="H32" s="768"/>
      <c r="I32" s="768"/>
      <c r="J32" s="768"/>
      <c r="K32" s="768"/>
      <c r="L32" s="768"/>
      <c r="M32" s="768"/>
      <c r="N32" s="768"/>
      <c r="O32" s="768"/>
      <c r="P32" s="769"/>
      <c r="Q32" s="770">
        <v>24</v>
      </c>
      <c r="R32" s="771"/>
      <c r="S32" s="771"/>
      <c r="T32" s="771"/>
      <c r="U32" s="771"/>
      <c r="V32" s="771">
        <v>33</v>
      </c>
      <c r="W32" s="771"/>
      <c r="X32" s="771"/>
      <c r="Y32" s="771"/>
      <c r="Z32" s="771"/>
      <c r="AA32" s="771">
        <v>-9</v>
      </c>
      <c r="AB32" s="771"/>
      <c r="AC32" s="771"/>
      <c r="AD32" s="771"/>
      <c r="AE32" s="772"/>
      <c r="AF32" s="773">
        <v>26</v>
      </c>
      <c r="AG32" s="774"/>
      <c r="AH32" s="774"/>
      <c r="AI32" s="774"/>
      <c r="AJ32" s="775"/>
      <c r="AK32" s="821">
        <v>15</v>
      </c>
      <c r="AL32" s="817"/>
      <c r="AM32" s="817"/>
      <c r="AN32" s="817"/>
      <c r="AO32" s="817"/>
      <c r="AP32" s="817">
        <v>58</v>
      </c>
      <c r="AQ32" s="817"/>
      <c r="AR32" s="817"/>
      <c r="AS32" s="817"/>
      <c r="AT32" s="817"/>
      <c r="AU32" s="817" t="s">
        <v>486</v>
      </c>
      <c r="AV32" s="817"/>
      <c r="AW32" s="817"/>
      <c r="AX32" s="817"/>
      <c r="AY32" s="817"/>
      <c r="AZ32" s="818" t="s">
        <v>486</v>
      </c>
      <c r="BA32" s="818"/>
      <c r="BB32" s="818"/>
      <c r="BC32" s="818"/>
      <c r="BD32" s="818"/>
      <c r="BE32" s="819" t="s">
        <v>393</v>
      </c>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377</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76</v>
      </c>
      <c r="AG63" s="831"/>
      <c r="AH63" s="831"/>
      <c r="AI63" s="831"/>
      <c r="AJ63" s="832"/>
      <c r="AK63" s="833"/>
      <c r="AL63" s="828"/>
      <c r="AM63" s="828"/>
      <c r="AN63" s="828"/>
      <c r="AO63" s="828"/>
      <c r="AP63" s="831">
        <v>2358</v>
      </c>
      <c r="AQ63" s="831"/>
      <c r="AR63" s="831"/>
      <c r="AS63" s="831"/>
      <c r="AT63" s="831"/>
      <c r="AU63" s="831">
        <v>329</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398</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399</v>
      </c>
      <c r="AV66" s="721"/>
      <c r="AW66" s="721"/>
      <c r="AX66" s="721"/>
      <c r="AY66" s="722"/>
      <c r="AZ66" s="720" t="s">
        <v>365</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544</v>
      </c>
      <c r="C68" s="857"/>
      <c r="D68" s="857"/>
      <c r="E68" s="857"/>
      <c r="F68" s="857"/>
      <c r="G68" s="857"/>
      <c r="H68" s="857"/>
      <c r="I68" s="857"/>
      <c r="J68" s="857"/>
      <c r="K68" s="857"/>
      <c r="L68" s="857"/>
      <c r="M68" s="857"/>
      <c r="N68" s="857"/>
      <c r="O68" s="857"/>
      <c r="P68" s="858"/>
      <c r="Q68" s="859">
        <v>709945</v>
      </c>
      <c r="R68" s="853"/>
      <c r="S68" s="853"/>
      <c r="T68" s="853"/>
      <c r="U68" s="853"/>
      <c r="V68" s="853">
        <v>654888</v>
      </c>
      <c r="W68" s="853"/>
      <c r="X68" s="853"/>
      <c r="Y68" s="853"/>
      <c r="Z68" s="853"/>
      <c r="AA68" s="853">
        <v>55</v>
      </c>
      <c r="AB68" s="853"/>
      <c r="AC68" s="853"/>
      <c r="AD68" s="853"/>
      <c r="AE68" s="853"/>
      <c r="AF68" s="853">
        <v>55</v>
      </c>
      <c r="AG68" s="853"/>
      <c r="AH68" s="853"/>
      <c r="AI68" s="853"/>
      <c r="AJ68" s="853"/>
      <c r="AK68" s="853" t="s">
        <v>556</v>
      </c>
      <c r="AL68" s="853"/>
      <c r="AM68" s="853"/>
      <c r="AN68" s="853"/>
      <c r="AO68" s="853"/>
      <c r="AP68" s="853">
        <v>240</v>
      </c>
      <c r="AQ68" s="853"/>
      <c r="AR68" s="853"/>
      <c r="AS68" s="853"/>
      <c r="AT68" s="853"/>
      <c r="AU68" s="853" t="s">
        <v>556</v>
      </c>
      <c r="AV68" s="853"/>
      <c r="AW68" s="853"/>
      <c r="AX68" s="853"/>
      <c r="AY68" s="853"/>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545</v>
      </c>
      <c r="C69" s="861"/>
      <c r="D69" s="861"/>
      <c r="E69" s="861"/>
      <c r="F69" s="861"/>
      <c r="G69" s="861"/>
      <c r="H69" s="861"/>
      <c r="I69" s="861"/>
      <c r="J69" s="861"/>
      <c r="K69" s="861"/>
      <c r="L69" s="861"/>
      <c r="M69" s="861"/>
      <c r="N69" s="861"/>
      <c r="O69" s="861"/>
      <c r="P69" s="862"/>
      <c r="Q69" s="863">
        <v>1238</v>
      </c>
      <c r="R69" s="817"/>
      <c r="S69" s="817"/>
      <c r="T69" s="817"/>
      <c r="U69" s="817"/>
      <c r="V69" s="817">
        <v>1207</v>
      </c>
      <c r="W69" s="817"/>
      <c r="X69" s="817"/>
      <c r="Y69" s="817"/>
      <c r="Z69" s="817"/>
      <c r="AA69" s="817">
        <v>31</v>
      </c>
      <c r="AB69" s="817"/>
      <c r="AC69" s="817"/>
      <c r="AD69" s="817"/>
      <c r="AE69" s="817"/>
      <c r="AF69" s="817">
        <v>31</v>
      </c>
      <c r="AG69" s="817"/>
      <c r="AH69" s="817"/>
      <c r="AI69" s="817"/>
      <c r="AJ69" s="817"/>
      <c r="AK69" s="817">
        <v>76</v>
      </c>
      <c r="AL69" s="817"/>
      <c r="AM69" s="817"/>
      <c r="AN69" s="817"/>
      <c r="AO69" s="817"/>
      <c r="AP69" s="817" t="s">
        <v>556</v>
      </c>
      <c r="AQ69" s="817"/>
      <c r="AR69" s="817"/>
      <c r="AS69" s="817"/>
      <c r="AT69" s="817"/>
      <c r="AU69" s="817" t="s">
        <v>556</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546</v>
      </c>
      <c r="C70" s="861"/>
      <c r="D70" s="861"/>
      <c r="E70" s="861"/>
      <c r="F70" s="861"/>
      <c r="G70" s="861"/>
      <c r="H70" s="861"/>
      <c r="I70" s="861"/>
      <c r="J70" s="861"/>
      <c r="K70" s="861"/>
      <c r="L70" s="861"/>
      <c r="M70" s="861"/>
      <c r="N70" s="861"/>
      <c r="O70" s="861"/>
      <c r="P70" s="862"/>
      <c r="Q70" s="863">
        <v>271</v>
      </c>
      <c r="R70" s="817"/>
      <c r="S70" s="817"/>
      <c r="T70" s="817"/>
      <c r="U70" s="817"/>
      <c r="V70" s="817">
        <v>194</v>
      </c>
      <c r="W70" s="817"/>
      <c r="X70" s="817"/>
      <c r="Y70" s="817"/>
      <c r="Z70" s="817"/>
      <c r="AA70" s="817">
        <v>76</v>
      </c>
      <c r="AB70" s="817"/>
      <c r="AC70" s="817"/>
      <c r="AD70" s="817"/>
      <c r="AE70" s="817"/>
      <c r="AF70" s="817">
        <v>76</v>
      </c>
      <c r="AG70" s="817"/>
      <c r="AH70" s="817"/>
      <c r="AI70" s="817"/>
      <c r="AJ70" s="817"/>
      <c r="AK70" s="817">
        <v>70</v>
      </c>
      <c r="AL70" s="817"/>
      <c r="AM70" s="817"/>
      <c r="AN70" s="817"/>
      <c r="AO70" s="817"/>
      <c r="AP70" s="817" t="s">
        <v>556</v>
      </c>
      <c r="AQ70" s="817"/>
      <c r="AR70" s="817"/>
      <c r="AS70" s="817"/>
      <c r="AT70" s="817"/>
      <c r="AU70" s="817" t="s">
        <v>556</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547</v>
      </c>
      <c r="C71" s="861"/>
      <c r="D71" s="861"/>
      <c r="E71" s="861"/>
      <c r="F71" s="861"/>
      <c r="G71" s="861"/>
      <c r="H71" s="861"/>
      <c r="I71" s="861"/>
      <c r="J71" s="861"/>
      <c r="K71" s="861"/>
      <c r="L71" s="861"/>
      <c r="M71" s="861"/>
      <c r="N71" s="861"/>
      <c r="O71" s="861"/>
      <c r="P71" s="862"/>
      <c r="Q71" s="863">
        <v>4789</v>
      </c>
      <c r="R71" s="817"/>
      <c r="S71" s="817"/>
      <c r="T71" s="817"/>
      <c r="U71" s="817"/>
      <c r="V71" s="817">
        <v>4660</v>
      </c>
      <c r="W71" s="817"/>
      <c r="X71" s="817"/>
      <c r="Y71" s="817"/>
      <c r="Z71" s="817"/>
      <c r="AA71" s="817">
        <v>128</v>
      </c>
      <c r="AB71" s="817"/>
      <c r="AC71" s="817"/>
      <c r="AD71" s="817"/>
      <c r="AE71" s="817"/>
      <c r="AF71" s="817">
        <v>128</v>
      </c>
      <c r="AG71" s="817"/>
      <c r="AH71" s="817"/>
      <c r="AI71" s="817"/>
      <c r="AJ71" s="817"/>
      <c r="AK71" s="817" t="s">
        <v>556</v>
      </c>
      <c r="AL71" s="817"/>
      <c r="AM71" s="817"/>
      <c r="AN71" s="817"/>
      <c r="AO71" s="817"/>
      <c r="AP71" s="817" t="s">
        <v>556</v>
      </c>
      <c r="AQ71" s="817"/>
      <c r="AR71" s="817"/>
      <c r="AS71" s="817"/>
      <c r="AT71" s="817"/>
      <c r="AU71" s="817" t="s">
        <v>556</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548</v>
      </c>
      <c r="C72" s="861"/>
      <c r="D72" s="861"/>
      <c r="E72" s="861"/>
      <c r="F72" s="861"/>
      <c r="G72" s="861"/>
      <c r="H72" s="861"/>
      <c r="I72" s="861"/>
      <c r="J72" s="861"/>
      <c r="K72" s="861"/>
      <c r="L72" s="861"/>
      <c r="M72" s="861"/>
      <c r="N72" s="861"/>
      <c r="O72" s="861"/>
      <c r="P72" s="862"/>
      <c r="Q72" s="863">
        <v>4</v>
      </c>
      <c r="R72" s="817"/>
      <c r="S72" s="817"/>
      <c r="T72" s="817"/>
      <c r="U72" s="817"/>
      <c r="V72" s="817">
        <v>3</v>
      </c>
      <c r="W72" s="817"/>
      <c r="X72" s="817"/>
      <c r="Y72" s="817"/>
      <c r="Z72" s="817"/>
      <c r="AA72" s="817">
        <v>1</v>
      </c>
      <c r="AB72" s="817"/>
      <c r="AC72" s="817"/>
      <c r="AD72" s="817"/>
      <c r="AE72" s="817"/>
      <c r="AF72" s="817">
        <v>1</v>
      </c>
      <c r="AG72" s="817"/>
      <c r="AH72" s="817"/>
      <c r="AI72" s="817"/>
      <c r="AJ72" s="817"/>
      <c r="AK72" s="817" t="s">
        <v>556</v>
      </c>
      <c r="AL72" s="817"/>
      <c r="AM72" s="817"/>
      <c r="AN72" s="817"/>
      <c r="AO72" s="817"/>
      <c r="AP72" s="817" t="s">
        <v>556</v>
      </c>
      <c r="AQ72" s="817"/>
      <c r="AR72" s="817"/>
      <c r="AS72" s="817"/>
      <c r="AT72" s="817"/>
      <c r="AU72" s="817" t="s">
        <v>556</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549</v>
      </c>
      <c r="C73" s="861"/>
      <c r="D73" s="861"/>
      <c r="E73" s="861"/>
      <c r="F73" s="861"/>
      <c r="G73" s="861"/>
      <c r="H73" s="861"/>
      <c r="I73" s="861"/>
      <c r="J73" s="861"/>
      <c r="K73" s="861"/>
      <c r="L73" s="861"/>
      <c r="M73" s="861"/>
      <c r="N73" s="861"/>
      <c r="O73" s="861"/>
      <c r="P73" s="862"/>
      <c r="Q73" s="863">
        <v>11048</v>
      </c>
      <c r="R73" s="817">
        <v>6933</v>
      </c>
      <c r="S73" s="817">
        <v>6933</v>
      </c>
      <c r="T73" s="817">
        <v>6933</v>
      </c>
      <c r="U73" s="817">
        <v>6933</v>
      </c>
      <c r="V73" s="817">
        <v>10962</v>
      </c>
      <c r="W73" s="817">
        <v>6850</v>
      </c>
      <c r="X73" s="817">
        <v>6850</v>
      </c>
      <c r="Y73" s="817">
        <v>6850</v>
      </c>
      <c r="Z73" s="817">
        <v>6850</v>
      </c>
      <c r="AA73" s="817">
        <v>86</v>
      </c>
      <c r="AB73" s="817">
        <v>82</v>
      </c>
      <c r="AC73" s="817">
        <v>82</v>
      </c>
      <c r="AD73" s="817">
        <v>82</v>
      </c>
      <c r="AE73" s="817">
        <v>82</v>
      </c>
      <c r="AF73" s="817">
        <v>86</v>
      </c>
      <c r="AG73" s="817">
        <v>82</v>
      </c>
      <c r="AH73" s="817">
        <v>82</v>
      </c>
      <c r="AI73" s="817">
        <v>82</v>
      </c>
      <c r="AJ73" s="817">
        <v>82</v>
      </c>
      <c r="AK73" s="817">
        <v>4624</v>
      </c>
      <c r="AL73" s="817">
        <v>2485</v>
      </c>
      <c r="AM73" s="817">
        <v>2485</v>
      </c>
      <c r="AN73" s="817">
        <v>2485</v>
      </c>
      <c r="AO73" s="817">
        <v>2485</v>
      </c>
      <c r="AP73" s="817" t="s">
        <v>486</v>
      </c>
      <c r="AQ73" s="817"/>
      <c r="AR73" s="817"/>
      <c r="AS73" s="817"/>
      <c r="AT73" s="817"/>
      <c r="AU73" s="817" t="s">
        <v>486</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t="s">
        <v>550</v>
      </c>
      <c r="C74" s="861"/>
      <c r="D74" s="861"/>
      <c r="E74" s="861"/>
      <c r="F74" s="861"/>
      <c r="G74" s="861"/>
      <c r="H74" s="861"/>
      <c r="I74" s="861"/>
      <c r="J74" s="861"/>
      <c r="K74" s="861"/>
      <c r="L74" s="861"/>
      <c r="M74" s="861"/>
      <c r="N74" s="861"/>
      <c r="O74" s="861"/>
      <c r="P74" s="862"/>
      <c r="Q74" s="863">
        <v>1656633</v>
      </c>
      <c r="R74" s="817">
        <v>1385861</v>
      </c>
      <c r="S74" s="817">
        <v>1385861</v>
      </c>
      <c r="T74" s="817">
        <v>1385861</v>
      </c>
      <c r="U74" s="817">
        <v>1385861</v>
      </c>
      <c r="V74" s="817">
        <v>1631442</v>
      </c>
      <c r="W74" s="817">
        <v>1346246</v>
      </c>
      <c r="X74" s="817">
        <v>1346246</v>
      </c>
      <c r="Y74" s="817">
        <v>1346246</v>
      </c>
      <c r="Z74" s="817">
        <v>1346246</v>
      </c>
      <c r="AA74" s="817">
        <v>25191</v>
      </c>
      <c r="AB74" s="817">
        <v>39615</v>
      </c>
      <c r="AC74" s="817">
        <v>39615</v>
      </c>
      <c r="AD74" s="817">
        <v>39615</v>
      </c>
      <c r="AE74" s="817">
        <v>39615</v>
      </c>
      <c r="AF74" s="817">
        <v>25191</v>
      </c>
      <c r="AG74" s="817">
        <v>39615</v>
      </c>
      <c r="AH74" s="817">
        <v>39615</v>
      </c>
      <c r="AI74" s="817">
        <v>39615</v>
      </c>
      <c r="AJ74" s="817">
        <v>39615</v>
      </c>
      <c r="AK74" s="817">
        <v>23240</v>
      </c>
      <c r="AL74" s="817"/>
      <c r="AM74" s="817"/>
      <c r="AN74" s="817"/>
      <c r="AO74" s="817"/>
      <c r="AP74" s="817" t="s">
        <v>486</v>
      </c>
      <c r="AQ74" s="817"/>
      <c r="AR74" s="817"/>
      <c r="AS74" s="817"/>
      <c r="AT74" s="817"/>
      <c r="AU74" s="817" t="s">
        <v>486</v>
      </c>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377</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184356</v>
      </c>
      <c r="AG88" s="831"/>
      <c r="AH88" s="831"/>
      <c r="AI88" s="831"/>
      <c r="AJ88" s="831"/>
      <c r="AK88" s="828"/>
      <c r="AL88" s="828"/>
      <c r="AM88" s="828"/>
      <c r="AN88" s="828"/>
      <c r="AO88" s="828"/>
      <c r="AP88" s="831">
        <v>240</v>
      </c>
      <c r="AQ88" s="831"/>
      <c r="AR88" s="831"/>
      <c r="AS88" s="831"/>
      <c r="AT88" s="831"/>
      <c r="AU88" s="831" t="s">
        <v>556</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295</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295</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295</v>
      </c>
      <c r="DR109" s="880"/>
      <c r="DS109" s="880"/>
      <c r="DT109" s="880"/>
      <c r="DU109" s="881"/>
      <c r="DV109" s="879" t="s">
        <v>411</v>
      </c>
      <c r="DW109" s="880"/>
      <c r="DX109" s="880"/>
      <c r="DY109" s="880"/>
      <c r="DZ109" s="882"/>
    </row>
    <row r="110" spans="1:131" s="212" customFormat="1" ht="26.25" customHeight="1" x14ac:dyDescent="0.2">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1044443</v>
      </c>
      <c r="AB110" s="887"/>
      <c r="AC110" s="887"/>
      <c r="AD110" s="887"/>
      <c r="AE110" s="888"/>
      <c r="AF110" s="889">
        <v>1104415</v>
      </c>
      <c r="AG110" s="887"/>
      <c r="AH110" s="887"/>
      <c r="AI110" s="887"/>
      <c r="AJ110" s="888"/>
      <c r="AK110" s="889">
        <v>1168718</v>
      </c>
      <c r="AL110" s="887"/>
      <c r="AM110" s="887"/>
      <c r="AN110" s="887"/>
      <c r="AO110" s="888"/>
      <c r="AP110" s="890">
        <v>36.700000000000003</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9101383</v>
      </c>
      <c r="BR110" s="918"/>
      <c r="BS110" s="918"/>
      <c r="BT110" s="918"/>
      <c r="BU110" s="918"/>
      <c r="BV110" s="918">
        <v>8433838</v>
      </c>
      <c r="BW110" s="918"/>
      <c r="BX110" s="918"/>
      <c r="BY110" s="918"/>
      <c r="BZ110" s="918"/>
      <c r="CA110" s="918">
        <v>8000381</v>
      </c>
      <c r="CB110" s="918"/>
      <c r="CC110" s="918"/>
      <c r="CD110" s="918"/>
      <c r="CE110" s="918"/>
      <c r="CF110" s="931">
        <v>251.4</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303864</v>
      </c>
      <c r="BR112" s="913"/>
      <c r="BS112" s="913"/>
      <c r="BT112" s="913"/>
      <c r="BU112" s="913"/>
      <c r="BV112" s="913">
        <v>323429</v>
      </c>
      <c r="BW112" s="913"/>
      <c r="BX112" s="913"/>
      <c r="BY112" s="913"/>
      <c r="BZ112" s="913"/>
      <c r="CA112" s="913">
        <v>387224</v>
      </c>
      <c r="CB112" s="913"/>
      <c r="CC112" s="913"/>
      <c r="CD112" s="913"/>
      <c r="CE112" s="913"/>
      <c r="CF112" s="907">
        <v>12.2</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17186</v>
      </c>
      <c r="AB113" s="925"/>
      <c r="AC113" s="925"/>
      <c r="AD113" s="925"/>
      <c r="AE113" s="926"/>
      <c r="AF113" s="927">
        <v>16644</v>
      </c>
      <c r="AG113" s="925"/>
      <c r="AH113" s="925"/>
      <c r="AI113" s="925"/>
      <c r="AJ113" s="926"/>
      <c r="AK113" s="927">
        <v>13128</v>
      </c>
      <c r="AL113" s="925"/>
      <c r="AM113" s="925"/>
      <c r="AN113" s="925"/>
      <c r="AO113" s="926"/>
      <c r="AP113" s="928">
        <v>0.4</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131450</v>
      </c>
      <c r="BR113" s="913"/>
      <c r="BS113" s="913"/>
      <c r="BT113" s="913"/>
      <c r="BU113" s="913"/>
      <c r="BV113" s="913">
        <v>100386</v>
      </c>
      <c r="BW113" s="913"/>
      <c r="BX113" s="913"/>
      <c r="BY113" s="913"/>
      <c r="BZ113" s="913"/>
      <c r="CA113" s="913">
        <v>69491</v>
      </c>
      <c r="CB113" s="913"/>
      <c r="CC113" s="913"/>
      <c r="CD113" s="913"/>
      <c r="CE113" s="913"/>
      <c r="CF113" s="907">
        <v>2.2000000000000002</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31736</v>
      </c>
      <c r="AB114" s="946"/>
      <c r="AC114" s="946"/>
      <c r="AD114" s="946"/>
      <c r="AE114" s="947"/>
      <c r="AF114" s="948">
        <v>31736</v>
      </c>
      <c r="AG114" s="946"/>
      <c r="AH114" s="946"/>
      <c r="AI114" s="946"/>
      <c r="AJ114" s="947"/>
      <c r="AK114" s="948">
        <v>31736</v>
      </c>
      <c r="AL114" s="946"/>
      <c r="AM114" s="946"/>
      <c r="AN114" s="946"/>
      <c r="AO114" s="947"/>
      <c r="AP114" s="949">
        <v>1</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1324972</v>
      </c>
      <c r="BR114" s="913"/>
      <c r="BS114" s="913"/>
      <c r="BT114" s="913"/>
      <c r="BU114" s="913"/>
      <c r="BV114" s="913">
        <v>1296851</v>
      </c>
      <c r="BW114" s="913"/>
      <c r="BX114" s="913"/>
      <c r="BY114" s="913"/>
      <c r="BZ114" s="913"/>
      <c r="CA114" s="913">
        <v>1286133</v>
      </c>
      <c r="CB114" s="913"/>
      <c r="CC114" s="913"/>
      <c r="CD114" s="913"/>
      <c r="CE114" s="913"/>
      <c r="CF114" s="907">
        <v>40.4</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v>106</v>
      </c>
      <c r="AB116" s="946"/>
      <c r="AC116" s="946"/>
      <c r="AD116" s="946"/>
      <c r="AE116" s="947"/>
      <c r="AF116" s="948">
        <v>133</v>
      </c>
      <c r="AG116" s="946"/>
      <c r="AH116" s="946"/>
      <c r="AI116" s="946"/>
      <c r="AJ116" s="947"/>
      <c r="AK116" s="948">
        <v>1723</v>
      </c>
      <c r="AL116" s="946"/>
      <c r="AM116" s="946"/>
      <c r="AN116" s="946"/>
      <c r="AO116" s="947"/>
      <c r="AP116" s="949">
        <v>0.1</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1093471</v>
      </c>
      <c r="AB117" s="966"/>
      <c r="AC117" s="966"/>
      <c r="AD117" s="966"/>
      <c r="AE117" s="967"/>
      <c r="AF117" s="968">
        <v>1152928</v>
      </c>
      <c r="AG117" s="966"/>
      <c r="AH117" s="966"/>
      <c r="AI117" s="966"/>
      <c r="AJ117" s="967"/>
      <c r="AK117" s="968">
        <v>1215305</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295</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4"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178</v>
      </c>
      <c r="BA119" s="233"/>
      <c r="BB119" s="233"/>
      <c r="BC119" s="233"/>
      <c r="BD119" s="233"/>
      <c r="BE119" s="233"/>
      <c r="BF119" s="233"/>
      <c r="BG119" s="233"/>
      <c r="BH119" s="233"/>
      <c r="BI119" s="233"/>
      <c r="BJ119" s="233"/>
      <c r="BK119" s="233"/>
      <c r="BL119" s="233"/>
      <c r="BM119" s="233"/>
      <c r="BN119" s="233"/>
      <c r="BO119" s="964" t="s">
        <v>441</v>
      </c>
      <c r="BP119" s="992"/>
      <c r="BQ119" s="986">
        <v>10861669</v>
      </c>
      <c r="BR119" s="987"/>
      <c r="BS119" s="987"/>
      <c r="BT119" s="987"/>
      <c r="BU119" s="987"/>
      <c r="BV119" s="987">
        <v>10154504</v>
      </c>
      <c r="BW119" s="987"/>
      <c r="BX119" s="987"/>
      <c r="BY119" s="987"/>
      <c r="BZ119" s="987"/>
      <c r="CA119" s="987">
        <v>9743229</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5"/>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1562597</v>
      </c>
      <c r="BR120" s="918"/>
      <c r="BS120" s="918"/>
      <c r="BT120" s="918"/>
      <c r="BU120" s="918"/>
      <c r="BV120" s="918">
        <v>1506478</v>
      </c>
      <c r="BW120" s="918"/>
      <c r="BX120" s="918"/>
      <c r="BY120" s="918"/>
      <c r="BZ120" s="918"/>
      <c r="CA120" s="918">
        <v>1656774</v>
      </c>
      <c r="CB120" s="918"/>
      <c r="CC120" s="918"/>
      <c r="CD120" s="918"/>
      <c r="CE120" s="918"/>
      <c r="CF120" s="931">
        <v>52.1</v>
      </c>
      <c r="CG120" s="932"/>
      <c r="CH120" s="932"/>
      <c r="CI120" s="932"/>
      <c r="CJ120" s="932"/>
      <c r="CK120" s="993" t="s">
        <v>445</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303864</v>
      </c>
      <c r="DH120" s="918"/>
      <c r="DI120" s="918"/>
      <c r="DJ120" s="918"/>
      <c r="DK120" s="918"/>
      <c r="DL120" s="918">
        <v>323429</v>
      </c>
      <c r="DM120" s="918"/>
      <c r="DN120" s="918"/>
      <c r="DO120" s="918"/>
      <c r="DP120" s="918"/>
      <c r="DQ120" s="918">
        <v>328894</v>
      </c>
      <c r="DR120" s="918"/>
      <c r="DS120" s="918"/>
      <c r="DT120" s="918"/>
      <c r="DU120" s="918"/>
      <c r="DV120" s="919">
        <v>10.3</v>
      </c>
      <c r="DW120" s="919"/>
      <c r="DX120" s="919"/>
      <c r="DY120" s="919"/>
      <c r="DZ120" s="920"/>
    </row>
    <row r="121" spans="1:130" s="212" customFormat="1" ht="26.25" customHeight="1" x14ac:dyDescent="0.2">
      <c r="A121" s="1045"/>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150177</v>
      </c>
      <c r="BR121" s="913"/>
      <c r="BS121" s="913"/>
      <c r="BT121" s="913"/>
      <c r="BU121" s="913"/>
      <c r="BV121" s="913">
        <v>13391</v>
      </c>
      <c r="BW121" s="913"/>
      <c r="BX121" s="913"/>
      <c r="BY121" s="913"/>
      <c r="BZ121" s="913"/>
      <c r="CA121" s="913">
        <v>152977</v>
      </c>
      <c r="CB121" s="913"/>
      <c r="CC121" s="913"/>
      <c r="CD121" s="913"/>
      <c r="CE121" s="913"/>
      <c r="CF121" s="907">
        <v>4.8</v>
      </c>
      <c r="CG121" s="908"/>
      <c r="CH121" s="908"/>
      <c r="CI121" s="908"/>
      <c r="CJ121" s="908"/>
      <c r="CK121" s="996"/>
      <c r="CL121" s="997"/>
      <c r="CM121" s="997"/>
      <c r="CN121" s="997"/>
      <c r="CO121" s="998"/>
      <c r="CP121" s="1006" t="s">
        <v>394</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v>58330</v>
      </c>
      <c r="DR121" s="913"/>
      <c r="DS121" s="913"/>
      <c r="DT121" s="913"/>
      <c r="DU121" s="913"/>
      <c r="DV121" s="914">
        <v>1.8</v>
      </c>
      <c r="DW121" s="914"/>
      <c r="DX121" s="914"/>
      <c r="DY121" s="914"/>
      <c r="DZ121" s="915"/>
    </row>
    <row r="122" spans="1:130" s="212" customFormat="1" ht="26.25" customHeight="1" x14ac:dyDescent="0.2">
      <c r="A122" s="1045"/>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6183031</v>
      </c>
      <c r="BR122" s="987"/>
      <c r="BS122" s="987"/>
      <c r="BT122" s="987"/>
      <c r="BU122" s="987"/>
      <c r="BV122" s="987">
        <v>5737018</v>
      </c>
      <c r="BW122" s="987"/>
      <c r="BX122" s="987"/>
      <c r="BY122" s="987"/>
      <c r="BZ122" s="987"/>
      <c r="CA122" s="987">
        <v>5472481</v>
      </c>
      <c r="CB122" s="987"/>
      <c r="CC122" s="987"/>
      <c r="CD122" s="987"/>
      <c r="CE122" s="987"/>
      <c r="CF122" s="1004">
        <v>172</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5"/>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3" t="s">
        <v>178</v>
      </c>
      <c r="BA123" s="233"/>
      <c r="BB123" s="233"/>
      <c r="BC123" s="233"/>
      <c r="BD123" s="233"/>
      <c r="BE123" s="233"/>
      <c r="BF123" s="233"/>
      <c r="BG123" s="233"/>
      <c r="BH123" s="233"/>
      <c r="BI123" s="233"/>
      <c r="BJ123" s="233"/>
      <c r="BK123" s="233"/>
      <c r="BL123" s="233"/>
      <c r="BM123" s="233"/>
      <c r="BN123" s="233"/>
      <c r="BO123" s="964" t="s">
        <v>449</v>
      </c>
      <c r="BP123" s="992"/>
      <c r="BQ123" s="1051">
        <v>7895805</v>
      </c>
      <c r="BR123" s="1018"/>
      <c r="BS123" s="1018"/>
      <c r="BT123" s="1018"/>
      <c r="BU123" s="1018"/>
      <c r="BV123" s="1018">
        <v>7256887</v>
      </c>
      <c r="BW123" s="1018"/>
      <c r="BX123" s="1018"/>
      <c r="BY123" s="1018"/>
      <c r="BZ123" s="1018"/>
      <c r="CA123" s="1018">
        <v>7282232</v>
      </c>
      <c r="CB123" s="1018"/>
      <c r="CC123" s="1018"/>
      <c r="CD123" s="1018"/>
      <c r="CE123" s="1018"/>
      <c r="CF123" s="988"/>
      <c r="CG123" s="989"/>
      <c r="CH123" s="989"/>
      <c r="CI123" s="989"/>
      <c r="CJ123" s="990"/>
      <c r="CK123" s="996"/>
      <c r="CL123" s="997"/>
      <c r="CM123" s="997"/>
      <c r="CN123" s="997"/>
      <c r="CO123" s="998"/>
      <c r="CP123" s="1006" t="s">
        <v>391</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5"/>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7" t="s">
        <v>450</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v>95.2</v>
      </c>
      <c r="BR124" s="1014"/>
      <c r="BS124" s="1014"/>
      <c r="BT124" s="1014"/>
      <c r="BU124" s="1014"/>
      <c r="BV124" s="1014">
        <v>92.7</v>
      </c>
      <c r="BW124" s="1014"/>
      <c r="BX124" s="1014"/>
      <c r="BY124" s="1014"/>
      <c r="BZ124" s="1014"/>
      <c r="CA124" s="1014">
        <v>77.3</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5"/>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5"/>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6"/>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9" t="s">
        <v>456</v>
      </c>
      <c r="AY127" s="1020"/>
      <c r="AZ127" s="1020"/>
      <c r="BA127" s="1020"/>
      <c r="BB127" s="1020"/>
      <c r="BC127" s="1020"/>
      <c r="BD127" s="1020"/>
      <c r="BE127" s="1021"/>
      <c r="BF127" s="1022" t="s">
        <v>457</v>
      </c>
      <c r="BG127" s="1020"/>
      <c r="BH127" s="1020"/>
      <c r="BI127" s="1020"/>
      <c r="BJ127" s="1020"/>
      <c r="BK127" s="1020"/>
      <c r="BL127" s="1021"/>
      <c r="BM127" s="1022" t="s">
        <v>458</v>
      </c>
      <c r="BN127" s="1020"/>
      <c r="BO127" s="1020"/>
      <c r="BP127" s="1020"/>
      <c r="BQ127" s="1020"/>
      <c r="BR127" s="1020"/>
      <c r="BS127" s="1021"/>
      <c r="BT127" s="1022" t="s">
        <v>459</v>
      </c>
      <c r="BU127" s="1020"/>
      <c r="BV127" s="1020"/>
      <c r="BW127" s="1020"/>
      <c r="BX127" s="1020"/>
      <c r="BY127" s="1020"/>
      <c r="BZ127" s="1043"/>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9" t="s">
        <v>461</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462</v>
      </c>
      <c r="X128" s="1031"/>
      <c r="Y128" s="1031"/>
      <c r="Z128" s="1032"/>
      <c r="AA128" s="1033">
        <v>223</v>
      </c>
      <c r="AB128" s="1034"/>
      <c r="AC128" s="1034"/>
      <c r="AD128" s="1034"/>
      <c r="AE128" s="1035"/>
      <c r="AF128" s="1036">
        <v>223</v>
      </c>
      <c r="AG128" s="1034"/>
      <c r="AH128" s="1034"/>
      <c r="AI128" s="1034"/>
      <c r="AJ128" s="1035"/>
      <c r="AK128" s="1036">
        <v>48233</v>
      </c>
      <c r="AL128" s="1034"/>
      <c r="AM128" s="1034"/>
      <c r="AN128" s="1034"/>
      <c r="AO128" s="1035"/>
      <c r="AP128" s="1037"/>
      <c r="AQ128" s="1038"/>
      <c r="AR128" s="1038"/>
      <c r="AS128" s="1038"/>
      <c r="AT128" s="1039"/>
      <c r="AU128" s="214"/>
      <c r="AV128" s="214"/>
      <c r="AW128" s="214"/>
      <c r="AX128" s="883" t="s">
        <v>463</v>
      </c>
      <c r="AY128" s="884"/>
      <c r="AZ128" s="884"/>
      <c r="BA128" s="884"/>
      <c r="BB128" s="884"/>
      <c r="BC128" s="884"/>
      <c r="BD128" s="884"/>
      <c r="BE128" s="885"/>
      <c r="BF128" s="1040" t="s">
        <v>122</v>
      </c>
      <c r="BG128" s="1041"/>
      <c r="BH128" s="1041"/>
      <c r="BI128" s="1041"/>
      <c r="BJ128" s="1041"/>
      <c r="BK128" s="1041"/>
      <c r="BL128" s="1042"/>
      <c r="BM128" s="1040">
        <v>15</v>
      </c>
      <c r="BN128" s="1041"/>
      <c r="BO128" s="1041"/>
      <c r="BP128" s="1041"/>
      <c r="BQ128" s="1041"/>
      <c r="BR128" s="1041"/>
      <c r="BS128" s="1042"/>
      <c r="BT128" s="1040">
        <v>20</v>
      </c>
      <c r="BU128" s="1041"/>
      <c r="BV128" s="1041"/>
      <c r="BW128" s="1041"/>
      <c r="BX128" s="1041"/>
      <c r="BY128" s="1041"/>
      <c r="BZ128" s="1063"/>
      <c r="CA128" s="237"/>
      <c r="CB128" s="237"/>
      <c r="CC128" s="237"/>
      <c r="CD128" s="237"/>
      <c r="CE128" s="237"/>
      <c r="CF128" s="237"/>
      <c r="CG128" s="214"/>
      <c r="CH128" s="214"/>
      <c r="CI128" s="214"/>
      <c r="CJ128" s="236"/>
      <c r="CK128" s="1011"/>
      <c r="CL128" s="1012"/>
      <c r="CM128" s="1012"/>
      <c r="CN128" s="1012"/>
      <c r="CO128" s="1013"/>
      <c r="CP128" s="1023" t="s">
        <v>464</v>
      </c>
      <c r="CQ128" s="713"/>
      <c r="CR128" s="713"/>
      <c r="CS128" s="713"/>
      <c r="CT128" s="713"/>
      <c r="CU128" s="713"/>
      <c r="CV128" s="713"/>
      <c r="CW128" s="713"/>
      <c r="CX128" s="713"/>
      <c r="CY128" s="713"/>
      <c r="CZ128" s="713"/>
      <c r="DA128" s="713"/>
      <c r="DB128" s="713"/>
      <c r="DC128" s="713"/>
      <c r="DD128" s="713"/>
      <c r="DE128" s="713"/>
      <c r="DF128" s="1024"/>
      <c r="DG128" s="1025" t="s">
        <v>122</v>
      </c>
      <c r="DH128" s="1026"/>
      <c r="DI128" s="1026"/>
      <c r="DJ128" s="1026"/>
      <c r="DK128" s="1026"/>
      <c r="DL128" s="1026" t="s">
        <v>122</v>
      </c>
      <c r="DM128" s="1026"/>
      <c r="DN128" s="1026"/>
      <c r="DO128" s="1026"/>
      <c r="DP128" s="1026"/>
      <c r="DQ128" s="1026" t="s">
        <v>122</v>
      </c>
      <c r="DR128" s="1026"/>
      <c r="DS128" s="1026"/>
      <c r="DT128" s="1026"/>
      <c r="DU128" s="1026"/>
      <c r="DV128" s="1027" t="s">
        <v>122</v>
      </c>
      <c r="DW128" s="1027"/>
      <c r="DX128" s="1027"/>
      <c r="DY128" s="1027"/>
      <c r="DZ128" s="1028"/>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3796606</v>
      </c>
      <c r="AB129" s="946"/>
      <c r="AC129" s="946"/>
      <c r="AD129" s="946"/>
      <c r="AE129" s="947"/>
      <c r="AF129" s="948">
        <v>3851376</v>
      </c>
      <c r="AG129" s="946"/>
      <c r="AH129" s="946"/>
      <c r="AI129" s="946"/>
      <c r="AJ129" s="947"/>
      <c r="AK129" s="948">
        <v>3962435</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682913</v>
      </c>
      <c r="AB130" s="946"/>
      <c r="AC130" s="946"/>
      <c r="AD130" s="946"/>
      <c r="AE130" s="947"/>
      <c r="AF130" s="948">
        <v>725789</v>
      </c>
      <c r="AG130" s="946"/>
      <c r="AH130" s="946"/>
      <c r="AI130" s="946"/>
      <c r="AJ130" s="947"/>
      <c r="AK130" s="948">
        <v>780483</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12.9</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3113693</v>
      </c>
      <c r="AB131" s="973"/>
      <c r="AC131" s="973"/>
      <c r="AD131" s="973"/>
      <c r="AE131" s="974"/>
      <c r="AF131" s="972">
        <v>3125587</v>
      </c>
      <c r="AG131" s="973"/>
      <c r="AH131" s="973"/>
      <c r="AI131" s="973"/>
      <c r="AJ131" s="974"/>
      <c r="AK131" s="972">
        <v>3181952</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4"/>
      <c r="BF131" s="1071">
        <v>77.3</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13.17840262</v>
      </c>
      <c r="AB132" s="1084"/>
      <c r="AC132" s="1084"/>
      <c r="AD132" s="1084"/>
      <c r="AE132" s="1085"/>
      <c r="AF132" s="1086">
        <v>13.65874634</v>
      </c>
      <c r="AG132" s="1084"/>
      <c r="AH132" s="1084"/>
      <c r="AI132" s="1084"/>
      <c r="AJ132" s="1085"/>
      <c r="AK132" s="1086">
        <v>12.14942903</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12.1</v>
      </c>
      <c r="AB133" s="1067"/>
      <c r="AC133" s="1067"/>
      <c r="AD133" s="1067"/>
      <c r="AE133" s="1068"/>
      <c r="AF133" s="1066">
        <v>12.9</v>
      </c>
      <c r="AG133" s="1067"/>
      <c r="AH133" s="1067"/>
      <c r="AI133" s="1067"/>
      <c r="AJ133" s="1068"/>
      <c r="AK133" s="1066">
        <v>12.9</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MtnpkZKcCDdTjfrgiIS51AWVXjkVaixu3uXIO6iaxaTS46Lf7QyOodpSwFmXOcckDTJAMUDegX4FgirYZd4QjQ==" saltValue="2JWzwD0J7ubkaIeKhOZq5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WED6YsUj054yDMRECVa7TZuPRzJs3tU/i4bOc+bhPC4JBIUJgx0Hx3Z0/OU6txXI9XtH4SWTmPbxJbFi2czYYw==" saltValue="WLjUyP7aTSqUNu8mmp0l2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OxD7H/to7bogKrBS6raoslmDYJLy1rKBVeyr0CpBfwrL0E1kp7lSnWrnJAgQHjXpRyE+S13wmoJnACZXNiZng==" saltValue="LoERr1q3rRQGGcNmgglnt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2" x14ac:dyDescent="0.2">
      <c r="A8" s="247"/>
      <c r="AK8" s="256"/>
      <c r="AL8" s="257"/>
      <c r="AM8" s="257"/>
      <c r="AN8" s="258"/>
      <c r="AO8" s="1102"/>
      <c r="AP8" s="259" t="s">
        <v>480</v>
      </c>
      <c r="AQ8" s="260" t="s">
        <v>481</v>
      </c>
      <c r="AR8" s="261" t="s">
        <v>482</v>
      </c>
    </row>
    <row r="9" spans="1:46" ht="13.2" x14ac:dyDescent="0.2">
      <c r="A9" s="247"/>
      <c r="AK9" s="1103" t="s">
        <v>483</v>
      </c>
      <c r="AL9" s="1104"/>
      <c r="AM9" s="1104"/>
      <c r="AN9" s="1105"/>
      <c r="AO9" s="262">
        <v>1312770</v>
      </c>
      <c r="AP9" s="262">
        <v>192686</v>
      </c>
      <c r="AQ9" s="263">
        <v>156369</v>
      </c>
      <c r="AR9" s="264">
        <v>23.2</v>
      </c>
    </row>
    <row r="10" spans="1:46" ht="13.5" customHeight="1" x14ac:dyDescent="0.2">
      <c r="A10" s="247"/>
      <c r="AK10" s="1103" t="s">
        <v>484</v>
      </c>
      <c r="AL10" s="1104"/>
      <c r="AM10" s="1104"/>
      <c r="AN10" s="1105"/>
      <c r="AO10" s="265">
        <v>13663</v>
      </c>
      <c r="AP10" s="265">
        <v>2005</v>
      </c>
      <c r="AQ10" s="266">
        <v>21449</v>
      </c>
      <c r="AR10" s="267">
        <v>-90.7</v>
      </c>
    </row>
    <row r="11" spans="1:46" ht="13.5" customHeight="1" x14ac:dyDescent="0.2">
      <c r="A11" s="247"/>
      <c r="AK11" s="1103" t="s">
        <v>485</v>
      </c>
      <c r="AL11" s="1104"/>
      <c r="AM11" s="1104"/>
      <c r="AN11" s="1105"/>
      <c r="AO11" s="265" t="s">
        <v>486</v>
      </c>
      <c r="AP11" s="265" t="s">
        <v>486</v>
      </c>
      <c r="AQ11" s="266">
        <v>1663</v>
      </c>
      <c r="AR11" s="267" t="s">
        <v>486</v>
      </c>
    </row>
    <row r="12" spans="1:46" ht="13.5" customHeight="1" x14ac:dyDescent="0.2">
      <c r="A12" s="247"/>
      <c r="AK12" s="1103" t="s">
        <v>487</v>
      </c>
      <c r="AL12" s="1104"/>
      <c r="AM12" s="1104"/>
      <c r="AN12" s="1105"/>
      <c r="AO12" s="265" t="s">
        <v>486</v>
      </c>
      <c r="AP12" s="265" t="s">
        <v>486</v>
      </c>
      <c r="AQ12" s="266">
        <v>34</v>
      </c>
      <c r="AR12" s="267" t="s">
        <v>486</v>
      </c>
    </row>
    <row r="13" spans="1:46" ht="13.5" customHeight="1" x14ac:dyDescent="0.2">
      <c r="A13" s="247"/>
      <c r="AK13" s="1103" t="s">
        <v>488</v>
      </c>
      <c r="AL13" s="1104"/>
      <c r="AM13" s="1104"/>
      <c r="AN13" s="1105"/>
      <c r="AO13" s="265" t="s">
        <v>486</v>
      </c>
      <c r="AP13" s="265" t="s">
        <v>486</v>
      </c>
      <c r="AQ13" s="266">
        <v>5566</v>
      </c>
      <c r="AR13" s="267" t="s">
        <v>486</v>
      </c>
    </row>
    <row r="14" spans="1:46" ht="13.5" customHeight="1" x14ac:dyDescent="0.2">
      <c r="A14" s="247"/>
      <c r="AK14" s="1103" t="s">
        <v>489</v>
      </c>
      <c r="AL14" s="1104"/>
      <c r="AM14" s="1104"/>
      <c r="AN14" s="1105"/>
      <c r="AO14" s="265">
        <v>68004</v>
      </c>
      <c r="AP14" s="265">
        <v>9982</v>
      </c>
      <c r="AQ14" s="266">
        <v>3589</v>
      </c>
      <c r="AR14" s="267">
        <v>178.1</v>
      </c>
    </row>
    <row r="15" spans="1:46" ht="13.5" customHeight="1" x14ac:dyDescent="0.2">
      <c r="A15" s="247"/>
      <c r="AK15" s="1106" t="s">
        <v>490</v>
      </c>
      <c r="AL15" s="1107"/>
      <c r="AM15" s="1107"/>
      <c r="AN15" s="1108"/>
      <c r="AO15" s="265">
        <v>-121610</v>
      </c>
      <c r="AP15" s="265">
        <v>-17850</v>
      </c>
      <c r="AQ15" s="266">
        <v>-10547</v>
      </c>
      <c r="AR15" s="267">
        <v>69.2</v>
      </c>
    </row>
    <row r="16" spans="1:46" ht="13.2" x14ac:dyDescent="0.2">
      <c r="A16" s="247"/>
      <c r="AK16" s="1106" t="s">
        <v>178</v>
      </c>
      <c r="AL16" s="1107"/>
      <c r="AM16" s="1107"/>
      <c r="AN16" s="1108"/>
      <c r="AO16" s="265">
        <v>1272827</v>
      </c>
      <c r="AP16" s="265">
        <v>186823</v>
      </c>
      <c r="AQ16" s="266">
        <v>178125</v>
      </c>
      <c r="AR16" s="267">
        <v>4.9000000000000004</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09" t="s">
        <v>495</v>
      </c>
      <c r="AL21" s="1110"/>
      <c r="AM21" s="1110"/>
      <c r="AN21" s="1111"/>
      <c r="AO21" s="277">
        <v>19.82</v>
      </c>
      <c r="AP21" s="278">
        <v>14.51</v>
      </c>
      <c r="AQ21" s="279">
        <v>5.31</v>
      </c>
      <c r="AS21" s="280"/>
      <c r="AT21" s="276"/>
    </row>
    <row r="22" spans="1:46" s="248" customFormat="1" ht="13.2" x14ac:dyDescent="0.2">
      <c r="A22" s="276"/>
      <c r="AK22" s="1109" t="s">
        <v>496</v>
      </c>
      <c r="AL22" s="1110"/>
      <c r="AM22" s="1110"/>
      <c r="AN22" s="1111"/>
      <c r="AO22" s="281">
        <v>91.2</v>
      </c>
      <c r="AP22" s="282">
        <v>95.5</v>
      </c>
      <c r="AQ22" s="283">
        <v>-4.3</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1" t="s">
        <v>478</v>
      </c>
      <c r="AP30" s="253"/>
      <c r="AQ30" s="254" t="s">
        <v>479</v>
      </c>
      <c r="AR30" s="255"/>
    </row>
    <row r="31" spans="1:46" ht="13.2" x14ac:dyDescent="0.2">
      <c r="A31" s="247"/>
      <c r="AK31" s="256"/>
      <c r="AL31" s="257"/>
      <c r="AM31" s="257"/>
      <c r="AN31" s="258"/>
      <c r="AO31" s="1102"/>
      <c r="AP31" s="259" t="s">
        <v>480</v>
      </c>
      <c r="AQ31" s="260" t="s">
        <v>481</v>
      </c>
      <c r="AR31" s="261" t="s">
        <v>482</v>
      </c>
    </row>
    <row r="32" spans="1:46" ht="27" customHeight="1" x14ac:dyDescent="0.2">
      <c r="A32" s="247"/>
      <c r="AK32" s="1117" t="s">
        <v>500</v>
      </c>
      <c r="AL32" s="1118"/>
      <c r="AM32" s="1118"/>
      <c r="AN32" s="1119"/>
      <c r="AO32" s="291">
        <v>1168718</v>
      </c>
      <c r="AP32" s="291">
        <v>171542</v>
      </c>
      <c r="AQ32" s="292">
        <v>89268</v>
      </c>
      <c r="AR32" s="293">
        <v>92.2</v>
      </c>
    </row>
    <row r="33" spans="1:46" ht="13.5" customHeight="1" x14ac:dyDescent="0.2">
      <c r="A33" s="247"/>
      <c r="AK33" s="1117" t="s">
        <v>501</v>
      </c>
      <c r="AL33" s="1118"/>
      <c r="AM33" s="1118"/>
      <c r="AN33" s="1119"/>
      <c r="AO33" s="291" t="s">
        <v>486</v>
      </c>
      <c r="AP33" s="291" t="s">
        <v>486</v>
      </c>
      <c r="AQ33" s="292" t="s">
        <v>486</v>
      </c>
      <c r="AR33" s="293" t="s">
        <v>486</v>
      </c>
    </row>
    <row r="34" spans="1:46" ht="27" customHeight="1" x14ac:dyDescent="0.2">
      <c r="A34" s="247"/>
      <c r="AK34" s="1117" t="s">
        <v>502</v>
      </c>
      <c r="AL34" s="1118"/>
      <c r="AM34" s="1118"/>
      <c r="AN34" s="1119"/>
      <c r="AO34" s="291" t="s">
        <v>486</v>
      </c>
      <c r="AP34" s="291" t="s">
        <v>486</v>
      </c>
      <c r="AQ34" s="292" t="s">
        <v>486</v>
      </c>
      <c r="AR34" s="293" t="s">
        <v>486</v>
      </c>
    </row>
    <row r="35" spans="1:46" ht="27" customHeight="1" x14ac:dyDescent="0.2">
      <c r="A35" s="247"/>
      <c r="AK35" s="1117" t="s">
        <v>503</v>
      </c>
      <c r="AL35" s="1118"/>
      <c r="AM35" s="1118"/>
      <c r="AN35" s="1119"/>
      <c r="AO35" s="291">
        <v>13128</v>
      </c>
      <c r="AP35" s="291">
        <v>1927</v>
      </c>
      <c r="AQ35" s="292">
        <v>17003</v>
      </c>
      <c r="AR35" s="293">
        <v>-88.7</v>
      </c>
    </row>
    <row r="36" spans="1:46" ht="27" customHeight="1" x14ac:dyDescent="0.2">
      <c r="A36" s="247"/>
      <c r="AK36" s="1117" t="s">
        <v>504</v>
      </c>
      <c r="AL36" s="1118"/>
      <c r="AM36" s="1118"/>
      <c r="AN36" s="1119"/>
      <c r="AO36" s="291">
        <v>31736</v>
      </c>
      <c r="AP36" s="291">
        <v>4658</v>
      </c>
      <c r="AQ36" s="292">
        <v>5039</v>
      </c>
      <c r="AR36" s="293">
        <v>-7.6</v>
      </c>
    </row>
    <row r="37" spans="1:46" ht="13.5" customHeight="1" x14ac:dyDescent="0.2">
      <c r="A37" s="247"/>
      <c r="AK37" s="1117" t="s">
        <v>505</v>
      </c>
      <c r="AL37" s="1118"/>
      <c r="AM37" s="1118"/>
      <c r="AN37" s="1119"/>
      <c r="AO37" s="291" t="s">
        <v>486</v>
      </c>
      <c r="AP37" s="291" t="s">
        <v>486</v>
      </c>
      <c r="AQ37" s="292">
        <v>909</v>
      </c>
      <c r="AR37" s="293" t="s">
        <v>486</v>
      </c>
    </row>
    <row r="38" spans="1:46" ht="27" customHeight="1" x14ac:dyDescent="0.2">
      <c r="A38" s="247"/>
      <c r="AK38" s="1120" t="s">
        <v>506</v>
      </c>
      <c r="AL38" s="1121"/>
      <c r="AM38" s="1121"/>
      <c r="AN38" s="1122"/>
      <c r="AO38" s="294">
        <v>1723</v>
      </c>
      <c r="AP38" s="294">
        <v>253</v>
      </c>
      <c r="AQ38" s="295">
        <v>25</v>
      </c>
      <c r="AR38" s="283">
        <v>912</v>
      </c>
      <c r="AS38" s="290"/>
    </row>
    <row r="39" spans="1:46" ht="13.2" x14ac:dyDescent="0.2">
      <c r="A39" s="247"/>
      <c r="AK39" s="1120" t="s">
        <v>507</v>
      </c>
      <c r="AL39" s="1121"/>
      <c r="AM39" s="1121"/>
      <c r="AN39" s="1122"/>
      <c r="AO39" s="291">
        <v>-48233</v>
      </c>
      <c r="AP39" s="291">
        <v>-7080</v>
      </c>
      <c r="AQ39" s="292">
        <v>-4913</v>
      </c>
      <c r="AR39" s="293">
        <v>44.1</v>
      </c>
      <c r="AS39" s="290"/>
    </row>
    <row r="40" spans="1:46" ht="27" customHeight="1" x14ac:dyDescent="0.2">
      <c r="A40" s="247"/>
      <c r="AK40" s="1117" t="s">
        <v>508</v>
      </c>
      <c r="AL40" s="1118"/>
      <c r="AM40" s="1118"/>
      <c r="AN40" s="1119"/>
      <c r="AO40" s="291">
        <v>-780483</v>
      </c>
      <c r="AP40" s="291">
        <v>-114558</v>
      </c>
      <c r="AQ40" s="292">
        <v>-72657</v>
      </c>
      <c r="AR40" s="293">
        <v>57.7</v>
      </c>
      <c r="AS40" s="290"/>
    </row>
    <row r="41" spans="1:46" ht="13.2" x14ac:dyDescent="0.2">
      <c r="A41" s="247"/>
      <c r="AK41" s="1123" t="s">
        <v>288</v>
      </c>
      <c r="AL41" s="1124"/>
      <c r="AM41" s="1124"/>
      <c r="AN41" s="1125"/>
      <c r="AO41" s="291">
        <v>386589</v>
      </c>
      <c r="AP41" s="291">
        <v>56743</v>
      </c>
      <c r="AQ41" s="292">
        <v>34674</v>
      </c>
      <c r="AR41" s="293">
        <v>63.6</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2" x14ac:dyDescent="0.2">
      <c r="A50" s="247"/>
      <c r="AK50" s="305"/>
      <c r="AL50" s="306"/>
      <c r="AM50" s="1113"/>
      <c r="AN50" s="307" t="s">
        <v>512</v>
      </c>
      <c r="AO50" s="308" t="s">
        <v>513</v>
      </c>
      <c r="AP50" s="309" t="s">
        <v>514</v>
      </c>
      <c r="AQ50" s="310" t="s">
        <v>515</v>
      </c>
      <c r="AR50" s="311" t="s">
        <v>516</v>
      </c>
    </row>
    <row r="51" spans="1:44" ht="13.2" x14ac:dyDescent="0.2">
      <c r="A51" s="247"/>
      <c r="AK51" s="303" t="s">
        <v>517</v>
      </c>
      <c r="AL51" s="304"/>
      <c r="AM51" s="312">
        <v>2516522</v>
      </c>
      <c r="AN51" s="313">
        <v>339566</v>
      </c>
      <c r="AO51" s="314">
        <v>13.2</v>
      </c>
      <c r="AP51" s="315">
        <v>125391</v>
      </c>
      <c r="AQ51" s="316">
        <v>-13.6</v>
      </c>
      <c r="AR51" s="317">
        <v>26.8</v>
      </c>
    </row>
    <row r="52" spans="1:44" ht="13.2" x14ac:dyDescent="0.2">
      <c r="A52" s="247"/>
      <c r="AK52" s="318"/>
      <c r="AL52" s="319" t="s">
        <v>518</v>
      </c>
      <c r="AM52" s="320">
        <v>1640766</v>
      </c>
      <c r="AN52" s="321">
        <v>221396</v>
      </c>
      <c r="AO52" s="322">
        <v>2.2999999999999998</v>
      </c>
      <c r="AP52" s="323">
        <v>68516</v>
      </c>
      <c r="AQ52" s="324">
        <v>-18.2</v>
      </c>
      <c r="AR52" s="325">
        <v>20.5</v>
      </c>
    </row>
    <row r="53" spans="1:44" ht="13.2" x14ac:dyDescent="0.2">
      <c r="A53" s="247"/>
      <c r="AK53" s="303" t="s">
        <v>519</v>
      </c>
      <c r="AL53" s="304"/>
      <c r="AM53" s="312">
        <v>1869046</v>
      </c>
      <c r="AN53" s="313">
        <v>257373</v>
      </c>
      <c r="AO53" s="314">
        <v>-24.2</v>
      </c>
      <c r="AP53" s="315">
        <v>138402</v>
      </c>
      <c r="AQ53" s="316">
        <v>10.4</v>
      </c>
      <c r="AR53" s="317">
        <v>-34.6</v>
      </c>
    </row>
    <row r="54" spans="1:44" ht="13.2" x14ac:dyDescent="0.2">
      <c r="A54" s="247"/>
      <c r="AK54" s="318"/>
      <c r="AL54" s="319" t="s">
        <v>518</v>
      </c>
      <c r="AM54" s="320">
        <v>1394959</v>
      </c>
      <c r="AN54" s="321">
        <v>192090</v>
      </c>
      <c r="AO54" s="322">
        <v>-13.2</v>
      </c>
      <c r="AP54" s="323">
        <v>70652</v>
      </c>
      <c r="AQ54" s="324">
        <v>3.1</v>
      </c>
      <c r="AR54" s="325">
        <v>-16.3</v>
      </c>
    </row>
    <row r="55" spans="1:44" ht="13.2" x14ac:dyDescent="0.2">
      <c r="A55" s="247"/>
      <c r="AK55" s="303" t="s">
        <v>520</v>
      </c>
      <c r="AL55" s="304"/>
      <c r="AM55" s="312">
        <v>1533740</v>
      </c>
      <c r="AN55" s="313">
        <v>214509</v>
      </c>
      <c r="AO55" s="314">
        <v>-16.7</v>
      </c>
      <c r="AP55" s="315">
        <v>146367</v>
      </c>
      <c r="AQ55" s="316">
        <v>5.8</v>
      </c>
      <c r="AR55" s="317">
        <v>-22.5</v>
      </c>
    </row>
    <row r="56" spans="1:44" ht="13.2" x14ac:dyDescent="0.2">
      <c r="A56" s="247"/>
      <c r="AK56" s="318"/>
      <c r="AL56" s="319" t="s">
        <v>518</v>
      </c>
      <c r="AM56" s="320">
        <v>891019</v>
      </c>
      <c r="AN56" s="321">
        <v>124618</v>
      </c>
      <c r="AO56" s="322">
        <v>-35.1</v>
      </c>
      <c r="AP56" s="323">
        <v>79441</v>
      </c>
      <c r="AQ56" s="324">
        <v>12.4</v>
      </c>
      <c r="AR56" s="325">
        <v>-47.5</v>
      </c>
    </row>
    <row r="57" spans="1:44" ht="13.2" x14ac:dyDescent="0.2">
      <c r="A57" s="247"/>
      <c r="AK57" s="303" t="s">
        <v>521</v>
      </c>
      <c r="AL57" s="304"/>
      <c r="AM57" s="312">
        <v>1783040</v>
      </c>
      <c r="AN57" s="313">
        <v>255377</v>
      </c>
      <c r="AO57" s="314">
        <v>19.100000000000001</v>
      </c>
      <c r="AP57" s="315">
        <v>165181</v>
      </c>
      <c r="AQ57" s="316">
        <v>12.9</v>
      </c>
      <c r="AR57" s="317">
        <v>6.2</v>
      </c>
    </row>
    <row r="58" spans="1:44" ht="13.2" x14ac:dyDescent="0.2">
      <c r="A58" s="247"/>
      <c r="AK58" s="318"/>
      <c r="AL58" s="319" t="s">
        <v>518</v>
      </c>
      <c r="AM58" s="320">
        <v>1250768</v>
      </c>
      <c r="AN58" s="321">
        <v>179142</v>
      </c>
      <c r="AO58" s="322">
        <v>43.8</v>
      </c>
      <c r="AP58" s="323">
        <v>82246</v>
      </c>
      <c r="AQ58" s="324">
        <v>3.5</v>
      </c>
      <c r="AR58" s="325">
        <v>40.299999999999997</v>
      </c>
    </row>
    <row r="59" spans="1:44" ht="13.2" x14ac:dyDescent="0.2">
      <c r="A59" s="247"/>
      <c r="AK59" s="303" t="s">
        <v>522</v>
      </c>
      <c r="AL59" s="304"/>
      <c r="AM59" s="312">
        <v>2608310</v>
      </c>
      <c r="AN59" s="313">
        <v>382843</v>
      </c>
      <c r="AO59" s="314">
        <v>49.9</v>
      </c>
      <c r="AP59" s="315">
        <v>166234</v>
      </c>
      <c r="AQ59" s="316">
        <v>0.6</v>
      </c>
      <c r="AR59" s="317">
        <v>49.3</v>
      </c>
    </row>
    <row r="60" spans="1:44" ht="13.2" x14ac:dyDescent="0.2">
      <c r="A60" s="247"/>
      <c r="AK60" s="318"/>
      <c r="AL60" s="319" t="s">
        <v>518</v>
      </c>
      <c r="AM60" s="320">
        <v>1893726</v>
      </c>
      <c r="AN60" s="321">
        <v>277958</v>
      </c>
      <c r="AO60" s="322">
        <v>55.2</v>
      </c>
      <c r="AP60" s="323">
        <v>89789</v>
      </c>
      <c r="AQ60" s="324">
        <v>9.1999999999999993</v>
      </c>
      <c r="AR60" s="325">
        <v>46</v>
      </c>
    </row>
    <row r="61" spans="1:44" ht="13.2" x14ac:dyDescent="0.2">
      <c r="A61" s="247"/>
      <c r="AK61" s="303" t="s">
        <v>523</v>
      </c>
      <c r="AL61" s="326"/>
      <c r="AM61" s="312">
        <v>2062132</v>
      </c>
      <c r="AN61" s="313">
        <v>289934</v>
      </c>
      <c r="AO61" s="314">
        <v>8.3000000000000007</v>
      </c>
      <c r="AP61" s="315">
        <v>148315</v>
      </c>
      <c r="AQ61" s="327">
        <v>3.2</v>
      </c>
      <c r="AR61" s="317">
        <v>5.0999999999999996</v>
      </c>
    </row>
    <row r="62" spans="1:44" ht="13.2" x14ac:dyDescent="0.2">
      <c r="A62" s="247"/>
      <c r="AK62" s="318"/>
      <c r="AL62" s="319" t="s">
        <v>518</v>
      </c>
      <c r="AM62" s="320">
        <v>1414248</v>
      </c>
      <c r="AN62" s="321">
        <v>199041</v>
      </c>
      <c r="AO62" s="322">
        <v>10.6</v>
      </c>
      <c r="AP62" s="323">
        <v>78129</v>
      </c>
      <c r="AQ62" s="324">
        <v>2</v>
      </c>
      <c r="AR62" s="325">
        <v>8.6</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KLHC7wTYkmFg3vq4bWTIuZauIKHKIRSwcMDbKa0hwrafr1w296k9ZQDJsdlnvPHkOfeNidhV0dazML8wufHmIw==" saltValue="MUIwEQrMGOB64+I4Zhg6N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1ku0pf86PHkgP342fsJOcQ70x24+fpWp/FYU6DT/mf7gAA5LEkH0l1xPbNKSC/PtYTLHKR2XzgNKBQkEAkNe1g==" saltValue="uXG7jlFGl+W73/v7dsQKl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4C65Uz35j8uxXxg0cMDYz2n7sc25BsQhI7++7C822NWxDSyxDrLomwDRGZGaMItdImlH0+MRa2bpIHA3AJjn0w==" saltValue="7jJ+NomcSS3MOcNAM0rnR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8.68</v>
      </c>
      <c r="G47" s="12">
        <v>18.329999999999998</v>
      </c>
      <c r="H47" s="12">
        <v>20.5</v>
      </c>
      <c r="I47" s="12">
        <v>20.47</v>
      </c>
      <c r="J47" s="13">
        <v>25.3</v>
      </c>
    </row>
    <row r="48" spans="2:10" ht="57.75" customHeight="1" x14ac:dyDescent="0.2">
      <c r="B48" s="14"/>
      <c r="C48" s="1128" t="s">
        <v>4</v>
      </c>
      <c r="D48" s="1128"/>
      <c r="E48" s="1129"/>
      <c r="F48" s="15">
        <v>6.31</v>
      </c>
      <c r="G48" s="16">
        <v>5.05</v>
      </c>
      <c r="H48" s="16">
        <v>2.38</v>
      </c>
      <c r="I48" s="16">
        <v>6.12</v>
      </c>
      <c r="J48" s="17">
        <v>3.45</v>
      </c>
    </row>
    <row r="49" spans="2:10" ht="57.75" customHeight="1" thickBot="1" x14ac:dyDescent="0.25">
      <c r="B49" s="18"/>
      <c r="C49" s="1130" t="s">
        <v>5</v>
      </c>
      <c r="D49" s="1130"/>
      <c r="E49" s="1131"/>
      <c r="F49" s="19">
        <v>4.8</v>
      </c>
      <c r="G49" s="20">
        <v>9.83</v>
      </c>
      <c r="H49" s="20" t="s">
        <v>530</v>
      </c>
      <c r="I49" s="20">
        <v>4.03</v>
      </c>
      <c r="J49" s="21">
        <v>2.92</v>
      </c>
    </row>
    <row r="50" spans="2:10" ht="13.2" x14ac:dyDescent="0.2"/>
  </sheetData>
  <sheetProtection algorithmName="SHA-512" hashValue="AnM0m053wzipPCWZoNu4BXDjEfp66Qf1YFFSh4BSLda1v7hNthGnq3/0VD8q7QBsLEEW0B0YcOI8+4slhADuAA==" saltValue="hcGYVqZM3RFXJwx2d6DI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2026-03-12T05:33:24Z</cp:lastPrinted>
  <dcterms:created xsi:type="dcterms:W3CDTF">2026-02-23T05:58:50Z</dcterms:created>
  <dcterms:modified xsi:type="dcterms:W3CDTF">2026-03-23T04:12:32Z</dcterms:modified>
  <cp:category/>
</cp:coreProperties>
</file>