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newbun\企画財政課\財政係\14_1_財政状況資料集（旧総務省＝財政比較分析表）\R6年度\01_先行\04_修正提出\"/>
    </mc:Choice>
  </mc:AlternateContent>
  <xr:revisionPtr revIDLastSave="0" documentId="13_ncr:1_{5C9CFF6F-160C-460D-8DE8-15E9E6C0FD69}" xr6:coauthVersionLast="36" xr6:coauthVersionMax="36" xr10:uidLastSave="{00000000-0000-0000-0000-000000000000}"/>
  <bookViews>
    <workbookView xWindow="0" yWindow="0" windowWidth="28800" windowHeight="1384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35" i="10"/>
  <c r="CO34" i="10"/>
  <c r="BW34" i="10"/>
  <c r="BE34" i="10"/>
  <c r="U34" i="10"/>
  <c r="U35" i="10" s="1"/>
  <c r="U36" i="10" s="1"/>
  <c r="C34" i="10"/>
  <c r="AM34"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<sst xmlns="http://schemas.openxmlformats.org/spreadsheetml/2006/main" count="1082" uniqueCount="560">
  <si>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</si>
  <si>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</si>
  <si>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</si>
  <si>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</si>
  <si>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</si>
  <si>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</si>
  <si>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</si>
  <si>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</si>
  <si>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</si>
  <si>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</si>
  <si>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</si>
  <si>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</si>
  <si>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</si>
  <si>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</si>
  <si>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</si>
  <si>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</si>
  <si>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</si>
  <si>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</si>
  <si>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</si>
  <si>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</si>
  <si>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</si>
  <si>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</si>
  <si>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</si>
  <si>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</si>
  <si>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</si>
  <si>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</si>
  <si>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</si>
  <si>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</si>
  <si>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</si>
  <si>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</si>
  <si>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</si>
  <si>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</si>
  <si>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</si>
  <si>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</si>
  <si>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</si>
  <si>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</si>
  <si>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</si>
  <si>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</si>
  <si>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</si>
  <si>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</si>
  <si>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</si>
  <si>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</si>
  <si>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</si>
  <si>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</si>
  <si>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</si>
  <si>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</si>
  <si>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</si>
  <si>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</si>
  <si>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</si>
  <si>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</si>
  <si>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</si>
  <si>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</si>
  <si>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</si>
  <si>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</si>
  <si>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</si>
  <si>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</si>
  <si>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</si>
  <si>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</si>
  <si>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</si>
  <si>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</si>
  <si>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</si>
  <si>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</si>
  <si>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</si>
  <si>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</si>
  <si>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</si>
  <si>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</si>
  <si>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</si>
  <si>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</si>
  <si>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</si>
  <si>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</si>
  <si>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</si>
  <si>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</si>
  <si>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</si>
  <si>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</si>
  <si>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</si>
  <si>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</si>
  <si>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</si>
  <si>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</si>
  <si>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</si>
  <si>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</si>
  <si>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</si>
  <si>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</si>
  <si>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</si>
  <si>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</si>
  <si>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</si>
  <si>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</si>
  <si>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</si>
  <si>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</si>
  <si>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</si>
  <si>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</si>
  <si>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</si>
  <si>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</si>
  <si>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</si>
  <si>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</si>
  <si>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日の出町</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</si>
  <si>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</si>
  <si>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</si>
  <si>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</si>
  <si>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</si>
  <si>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</si>
  <si>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</si>
  <si>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</si>
  <si>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</si>
  <si>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</si>
  <si>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</si>
  <si>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</si>
  <si>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</si>
  <si>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</si>
  <si>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</si>
  <si>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</si>
  <si>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</si>
  <si>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</si>
  <si>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</si>
  <si>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</si>
  <si>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</si>
  <si>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</si>
  <si>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</si>
  <si>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</si>
  <si>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</si>
  <si>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</si>
  <si>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</si>
  <si>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</si>
  <si>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</si>
  <si>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</si>
  <si>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</si>
  <si>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</si>
  <si>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</si>
  <si>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</si>
  <si>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</si>
  <si>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</si>
  <si>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</si>
  <si>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</si>
  <si>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</si>
  <si>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</si>
  <si>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</si>
  <si>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</si>
  <si>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</si>
  <si>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</si>
  <si>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</si>
  <si>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</si>
  <si>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</si>
  <si>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</si>
  <si>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</si>
  <si>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</si>
  <si>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</si>
  <si>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</si>
  <si>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</si>
  <si>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</si>
  <si>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</si>
  <si>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</si>
  <si>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</si>
  <si>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</si>
  <si>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</si>
  <si>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</si>
  <si>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</si>
  <si>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</si>
  <si>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</si>
  <si>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</si>
  <si>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</si>
  <si>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</si>
  <si>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</si>
  <si>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</si>
  <si>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</si>
  <si>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</si>
  <si>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</si>
  <si>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</si>
  <si>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</si>
  <si>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</si>
  <si>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</si>
  <si>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</si>
  <si>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</si>
  <si>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</si>
  <si>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</si>
  <si>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</si>
  <si>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</si>
  <si>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</si>
  <si>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</si>
  <si>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</si>
  <si>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</si>
  <si>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</si>
  <si>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</si>
  <si>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</si>
  <si>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</si>
  <si>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</si>
  <si>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</si>
  <si>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</si>
  <si>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</si>
  <si>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</si>
  <si>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</si>
  <si>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</si>
  <si>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</si>
  <si>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</si>
  <si>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</si>
  <si>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</si>
  <si>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</si>
  <si>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</si>
  <si>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</si>
  <si>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</si>
  <si>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</si>
  <si>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</si>
  <si>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</si>
  <si>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</si>
  <si>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</si>
  <si>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</si>
  <si>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東京都日の出町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</si>
  <si>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</si>
  <si>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</si>
  <si>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</si>
  <si>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</si>
  <si>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</si>
  <si>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</si>
  <si>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</si>
  <si>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</si>
  <si>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</si>
  <si>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</si>
  <si>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</si>
  <si>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</si>
  <si>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</si>
  <si>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</si>
  <si>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</si>
  <si>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</si>
  <si>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</si>
  <si>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</si>
  <si>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</si>
  <si>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</si>
  <si>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</si>
  <si>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</si>
  <si>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</si>
  <si>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</si>
  <si>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</si>
  <si>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</si>
  <si>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</si>
  <si>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</si>
  <si>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</si>
  <si>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</si>
  <si>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</si>
  <si>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</si>
  <si>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</si>
  <si>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</si>
  <si>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</si>
  <si>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</si>
  <si>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</si>
  <si>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</si>
  <si>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</si>
  <si>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</si>
  <si>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</si>
  <si>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</si>
  <si>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</si>
  <si>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</si>
  <si>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</si>
  <si>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</si>
  <si>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</si>
  <si>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</si>
  <si>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</si>
  <si>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</si>
  <si>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</si>
  <si>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</si>
  <si>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</si>
  <si>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</si>
  <si>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</si>
  <si>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</si>
  <si>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</si>
  <si>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</si>
  <si>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</si>
  <si>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</si>
  <si>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</si>
  <si>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</si>
  <si>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</si>
  <si>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</si>
  <si>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</si>
  <si>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</si>
  <si>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</si>
  <si>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</si>
  <si>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</si>
  <si>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</si>
  <si>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</si>
  <si>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</si>
  <si>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</si>
  <si>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</si>
  <si>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</si>
  <si>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</si>
  <si>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</si>
  <si>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</si>
  <si>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</si>
  <si>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</si>
  <si>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</si>
  <si>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</si>
  <si>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</si>
  <si>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</si>
  <si>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</si>
  <si>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</si>
  <si>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</si>
  <si>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</si>
  <si>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</si>
  <si>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</si>
  <si>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</si>
  <si>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</si>
  <si>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</si>
  <si>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</si>
  <si>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</si>
  <si>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</si>
  <si>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</si>
  <si>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</si>
  <si>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</si>
  <si>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</si>
  <si>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</si>
  <si>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</si>
  <si>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</si>
  <si>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</si>
  <si>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</si>
  <si>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</si>
  <si>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</si>
  <si>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</si>
  <si>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</si>
  <si>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</si>
  <si>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</si>
  <si>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</si>
  <si>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</si>
  <si>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</si>
  <si>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</si>
  <si>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</si>
  <si>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</si>
  <si>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</si>
  <si>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</si>
  <si>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</si>
  <si>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</si>
  <si>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</si>
  <si>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</si>
  <si>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</si>
  <si>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</si>
  <si>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</si>
  <si>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</si>
  <si>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</si>
  <si>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</si>
  <si>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</si>
  <si>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</si>
  <si>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</si>
  <si>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</si>
  <si>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</si>
  <si>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</si>
  <si>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</si>
  <si>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</si>
  <si>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</si>
  <si>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</si>
  <si>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</si>
  <si>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</si>
  <si>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</si>
  <si>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</si>
  <si>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</si>
  <si>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</si>
  <si>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</si>
  <si>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</si>
  <si>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</si>
  <si>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</si>
  <si>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</si>
  <si>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東京都日の出町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</si>
  <si>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</si>
  <si>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</si>
  <si>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</si>
  <si>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</si>
  <si>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</si>
  <si>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</si>
  <si>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</si>
  <si>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</si>
  <si>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</si>
  <si>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</si>
  <si>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</si>
  <si>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</si>
  <si>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</si>
  <si>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</si>
  <si>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</si>
  <si>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</si>
  <si>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</si>
  <si>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</si>
  <si>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</si>
  <si>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</si>
  <si>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</si>
  <si>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</si>
  <si>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</si>
  <si>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</si>
  <si>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</si>
  <si>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</si>
  <si>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</si>
  <si>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</si>
  <si>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</si>
  <si>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</si>
  <si>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</si>
  <si>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</si>
  <si>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</si>
  <si>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</si>
  <si>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</si>
  <si>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</si>
  <si>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</si>
  <si>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</si>
  <si>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</si>
  <si>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</si>
  <si>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</si>
  <si>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</si>
  <si>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</si>
  <si>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</si>
  <si>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</si>
  <si>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</si>
  <si>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</si>
  <si>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</si>
  <si>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</si>
  <si>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</si>
  <si>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</si>
  <si>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</si>
  <si>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</si>
  <si>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</si>
  <si>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</si>
  <si>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</si>
  <si>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</si>
  <si>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</si>
  <si>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</si>
  <si>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</si>
  <si>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</si>
  <si>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</si>
  <si>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</si>
  <si>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</si>
  <si>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</si>
  <si>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</si>
  <si>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</si>
  <si>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</si>
  <si>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</si>
  <si>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</si>
  <si>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</si>
  <si>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</si>
  <si>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</si>
  <si>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</si>
  <si>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</si>
  <si>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</si>
  <si>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</si>
  <si>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</si>
  <si>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</si>
  <si>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</si>
  <si>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</si>
  <si>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</si>
  <si>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</si>
  <si>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</si>
  <si>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</si>
  <si>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</si>
  <si>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</si>
  <si>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</si>
  <si>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</si>
  <si>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</si>
  <si>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</si>
  <si>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</si>
  <si>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</si>
  <si>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</si>
  <si>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</si>
  <si>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</si>
  <si>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</si>
  <si>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</si>
  <si>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</si>
  <si>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</si>
  <si>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</si>
  <si>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</si>
  <si>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</si>
  <si>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</si>
  <si>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</si>
  <si>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</si>
  <si>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</si>
  <si>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</si>
  <si>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</si>
  <si>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</si>
  <si>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</si>
  <si>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</si>
  <si>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</si>
  <si>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</si>
  <si>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</si>
  <si>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</si>
  <si>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</si>
  <si>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</si>
  <si>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</si>
  <si>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</si>
  <si>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</si>
  <si>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</si>
  <si>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</si>
  <si>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</si>
  <si>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</si>
  <si>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</si>
  <si>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</si>
  <si>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</si>
  <si>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</si>
  <si>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</si>
  <si>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</si>
  <si>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</si>
  <si>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</si>
  <si>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</si>
  <si>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</si>
  <si>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</si>
  <si>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</si>
  <si>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</si>
  <si>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</si>
  <si>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</si>
  <si>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</si>
  <si>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</si>
  <si>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</si>
  <si>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</si>
  <si>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</si>
  <si>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</si>
  <si>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</si>
  <si>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</si>
  <si>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</si>
  <si>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</si>
  <si>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</si>
  <si>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</si>
  <si>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</si>
  <si>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</si>
  <si>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</si>
  <si>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</si>
  <si>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</si>
  <si>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</si>
  <si>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</si>
  <si>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</si>
  <si>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</si>
  <si>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</si>
  <si>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</si>
  <si>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</si>
  <si>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</si>
  <si>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</si>
  <si>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</si>
  <si>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</si>
  <si>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</si>
  <si>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</si>
  <si>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</si>
  <si>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</si>
  <si>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</si>
  <si>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2.58</t>
  </si>
  <si>
    <t>一般会計</t>
  </si>
  <si>
    <t>下水道事業会計</t>
  </si>
  <si>
    <t>介護保険特別会計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</si>
  <si>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</si>
  <si>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</si>
  <si>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</si>
  <si>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</si>
  <si>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</si>
  <si>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</si>
  <si>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</si>
  <si>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</si>
  <si>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</si>
  <si>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社会資本等整備基金</t>
  </si>
  <si>
    <t>三吉野桜木地区整備基金</t>
  </si>
  <si>
    <t>災害復旧・復興基金</t>
  </si>
  <si>
    <t>森林環境整備基金</t>
  </si>
  <si>
    <t>福祉振興基金</t>
  </si>
  <si>
    <t>秋川流域斎場組合</t>
    <phoneticPr fontId="2"/>
  </si>
  <si>
    <t>西秋川衛生組合</t>
    <phoneticPr fontId="2"/>
  </si>
  <si>
    <t>阿伎留病院企業団</t>
    <phoneticPr fontId="2"/>
  </si>
  <si>
    <t>東京市町村総合事務組合(一般会計)</t>
    <phoneticPr fontId="2"/>
  </si>
  <si>
    <t>東京市町村総合事務組合(交通災害共済特別会計)</t>
    <phoneticPr fontId="2"/>
  </si>
  <si>
    <t>東京都市町村職員退職手当組合</t>
    <phoneticPr fontId="2"/>
  </si>
  <si>
    <t>東京都市町村議会議員公務災害補償等組合</t>
    <phoneticPr fontId="2"/>
  </si>
  <si>
    <t>東京都後期高齢者医療広域連合（一般会計）</t>
    <phoneticPr fontId="2"/>
  </si>
  <si>
    <t>東京都後期高齢者医療広域連合（医療特別会計）</t>
    <phoneticPr fontId="2"/>
  </si>
  <si>
    <t>-</t>
    <phoneticPr fontId="2"/>
  </si>
  <si>
    <t>日の出町土地開発公社</t>
    <phoneticPr fontId="2"/>
  </si>
  <si>
    <t>○</t>
    <phoneticPr fontId="2"/>
  </si>
  <si>
    <t>日の出町サービス総合センター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</si>
</sst>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96248</c:v>
                </c:pt>
                <c:pt idx="1">
                  <c:v>76413</c:v>
                </c:pt>
                <c:pt idx="2">
                  <c:v>66481</c:v>
                </c:pt>
                <c:pt idx="3">
                  <c:v>67825</c:v>
                </c:pt>
                <c:pt idx="4">
                  <c:v>81158</c:v>
                </c:pt>
              </c:numCache>
            </c:numRef>
          </c:val>
          <c:smooth val="0"/>
          <c:extLst>
            <c:ext xmlns:c16="http://schemas.microsoft.com/office/drawing/2014/chart" uri="{C3380CC4-5D6E-409C-BE32-E72D297353CC}">
              <c16:uniqueId val="{00000000-B440-4BB2-B033-5E0FB24BBDB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34008</c:v>
                </c:pt>
                <c:pt idx="1">
                  <c:v>39264</c:v>
                </c:pt>
                <c:pt idx="2">
                  <c:v>35773</c:v>
                </c:pt>
                <c:pt idx="3">
                  <c:v>42892</c:v>
                </c:pt>
                <c:pt idx="4">
                  <c:v>61126</c:v>
                </c:pt>
              </c:numCache>
            </c:numRef>
          </c:val>
          <c:smooth val="0"/>
          <c:extLst>
            <c:ext xmlns:c16="http://schemas.microsoft.com/office/drawing/2014/chart" uri="{C3380CC4-5D6E-409C-BE32-E72D297353CC}">
              <c16:uniqueId val="{00000001-B440-4BB2-B033-5E0FB24BBDB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10.7</c:v>
                </c:pt>
                <c:pt idx="1">
                  <c:v>11.46</c:v>
                </c:pt>
                <c:pt idx="2">
                  <c:v>7.54</c:v>
                </c:pt>
                <c:pt idx="3">
                  <c:v>6.5</c:v>
                </c:pt>
                <c:pt idx="4">
                  <c:v>5.68</c:v>
                </c:pt>
              </c:numCache>
            </c:numRef>
          </c:val>
          <c:extLst>
            <c:ext xmlns:c16="http://schemas.microsoft.com/office/drawing/2014/chart" uri="{C3380CC4-5D6E-409C-BE32-E72D297353CC}">
              <c16:uniqueId val="{00000000-4BBC-4CD2-9201-1E1AC335AC7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46.09</c:v>
                </c:pt>
                <c:pt idx="1">
                  <c:v>54.31</c:v>
                </c:pt>
                <c:pt idx="2">
                  <c:v>64.91</c:v>
                </c:pt>
                <c:pt idx="3">
                  <c:v>67.36</c:v>
                </c:pt>
                <c:pt idx="4">
                  <c:v>63.79</c:v>
                </c:pt>
              </c:numCache>
            </c:numRef>
          </c:val>
          <c:extLst>
            <c:ext xmlns:c16="http://schemas.microsoft.com/office/drawing/2014/chart" uri="{C3380CC4-5D6E-409C-BE32-E72D297353CC}">
              <c16:uniqueId val="{00000001-4BBC-4CD2-9201-1E1AC335AC7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9.56</c:v>
                </c:pt>
                <c:pt idx="1">
                  <c:v>11.92</c:v>
                </c:pt>
                <c:pt idx="2">
                  <c:v>4.9800000000000004</c:v>
                </c:pt>
                <c:pt idx="3">
                  <c:v>3.09</c:v>
                </c:pt>
                <c:pt idx="4">
                  <c:v>-2.58</c:v>
                </c:pt>
              </c:numCache>
            </c:numRef>
          </c:val>
          <c:smooth val="0"/>
          <c:extLst>
            <c:ext xmlns:c16="http://schemas.microsoft.com/office/drawing/2014/chart" uri="{C3380CC4-5D6E-409C-BE32-E72D297353CC}">
              <c16:uniqueId val="{00000002-4BBC-4CD2-9201-1E1AC335AC7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0.64</c:v>
                </c:pt>
                <c:pt idx="2">
                  <c:v>#N/A</c:v>
                </c:pt>
                <c:pt idx="3">
                  <c:v>0.76</c:v>
                </c:pt>
                <c:pt idx="4">
                  <c:v>#N/A</c:v>
                </c:pt>
                <c:pt idx="5">
                  <c:v>1.83</c:v>
                </c:pt>
                <c:pt idx="6">
                  <c:v>0</c:v>
                </c:pt>
                <c:pt idx="7">
                  <c:v>0</c:v>
                </c:pt>
                <c:pt idx="8">
                  <c:v>0</c:v>
                </c:pt>
                <c:pt idx="9">
                  <c:v>0</c:v>
                </c:pt>
              </c:numCache>
            </c:numRef>
          </c:val>
          <c:extLst>
            <c:ext xmlns:c16="http://schemas.microsoft.com/office/drawing/2014/chart" uri="{C3380CC4-5D6E-409C-BE32-E72D297353CC}">
              <c16:uniqueId val="{00000000-1374-4DB4-82B1-216EC97C6A0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374-4DB4-82B1-216EC97C6A0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374-4DB4-82B1-216EC97C6A0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374-4DB4-82B1-216EC97C6A06}"/>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1374-4DB4-82B1-216EC97C6A06}"/>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0.13</c:v>
                </c:pt>
                <c:pt idx="2">
                  <c:v>#N/A</c:v>
                </c:pt>
                <c:pt idx="3">
                  <c:v>0.12</c:v>
                </c:pt>
                <c:pt idx="4">
                  <c:v>#N/A</c:v>
                </c:pt>
                <c:pt idx="5">
                  <c:v>0.16</c:v>
                </c:pt>
                <c:pt idx="6">
                  <c:v>#N/A</c:v>
                </c:pt>
                <c:pt idx="7">
                  <c:v>0.18</c:v>
                </c:pt>
                <c:pt idx="8">
                  <c:v>#N/A</c:v>
                </c:pt>
                <c:pt idx="9">
                  <c:v>0.14000000000000001</c:v>
                </c:pt>
              </c:numCache>
            </c:numRef>
          </c:val>
          <c:extLst>
            <c:ext xmlns:c16="http://schemas.microsoft.com/office/drawing/2014/chart" uri="{C3380CC4-5D6E-409C-BE32-E72D297353CC}">
              <c16:uniqueId val="{00000005-1374-4DB4-82B1-216EC97C6A06}"/>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0.91</c:v>
                </c:pt>
                <c:pt idx="2">
                  <c:v>#N/A</c:v>
                </c:pt>
                <c:pt idx="3">
                  <c:v>2.13</c:v>
                </c:pt>
                <c:pt idx="4">
                  <c:v>#N/A</c:v>
                </c:pt>
                <c:pt idx="5">
                  <c:v>1.54</c:v>
                </c:pt>
                <c:pt idx="6">
                  <c:v>#N/A</c:v>
                </c:pt>
                <c:pt idx="7">
                  <c:v>1.87</c:v>
                </c:pt>
                <c:pt idx="8">
                  <c:v>#N/A</c:v>
                </c:pt>
                <c:pt idx="9">
                  <c:v>0.93</c:v>
                </c:pt>
              </c:numCache>
            </c:numRef>
          </c:val>
          <c:extLst>
            <c:ext xmlns:c16="http://schemas.microsoft.com/office/drawing/2014/chart" uri="{C3380CC4-5D6E-409C-BE32-E72D297353CC}">
              <c16:uniqueId val="{00000006-1374-4DB4-82B1-216EC97C6A06}"/>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2.16</c:v>
                </c:pt>
                <c:pt idx="2">
                  <c:v>#N/A</c:v>
                </c:pt>
                <c:pt idx="3">
                  <c:v>1.62</c:v>
                </c:pt>
                <c:pt idx="4">
                  <c:v>#N/A</c:v>
                </c:pt>
                <c:pt idx="5">
                  <c:v>1.75</c:v>
                </c:pt>
                <c:pt idx="6">
                  <c:v>#N/A</c:v>
                </c:pt>
                <c:pt idx="7">
                  <c:v>1.54</c:v>
                </c:pt>
                <c:pt idx="8">
                  <c:v>#N/A</c:v>
                </c:pt>
                <c:pt idx="9">
                  <c:v>1.78</c:v>
                </c:pt>
              </c:numCache>
            </c:numRef>
          </c:val>
          <c:extLst>
            <c:ext xmlns:c16="http://schemas.microsoft.com/office/drawing/2014/chart" uri="{C3380CC4-5D6E-409C-BE32-E72D297353CC}">
              <c16:uniqueId val="{00000007-1374-4DB4-82B1-216EC97C6A06}"/>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1.23</c:v>
                </c:pt>
                <c:pt idx="8">
                  <c:v>#N/A</c:v>
                </c:pt>
                <c:pt idx="9">
                  <c:v>2.97</c:v>
                </c:pt>
              </c:numCache>
            </c:numRef>
          </c:val>
          <c:extLst>
            <c:ext xmlns:c16="http://schemas.microsoft.com/office/drawing/2014/chart" uri="{C3380CC4-5D6E-409C-BE32-E72D297353CC}">
              <c16:uniqueId val="{00000008-1374-4DB4-82B1-216EC97C6A0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10.7</c:v>
                </c:pt>
                <c:pt idx="2">
                  <c:v>#N/A</c:v>
                </c:pt>
                <c:pt idx="3">
                  <c:v>11.45</c:v>
                </c:pt>
                <c:pt idx="4">
                  <c:v>#N/A</c:v>
                </c:pt>
                <c:pt idx="5">
                  <c:v>7.54</c:v>
                </c:pt>
                <c:pt idx="6">
                  <c:v>#N/A</c:v>
                </c:pt>
                <c:pt idx="7">
                  <c:v>6.49</c:v>
                </c:pt>
                <c:pt idx="8">
                  <c:v>#N/A</c:v>
                </c:pt>
                <c:pt idx="9">
                  <c:v>5.68</c:v>
                </c:pt>
              </c:numCache>
            </c:numRef>
          </c:val>
          <c:extLst>
            <c:ext xmlns:c16="http://schemas.microsoft.com/office/drawing/2014/chart" uri="{C3380CC4-5D6E-409C-BE32-E72D297353CC}">
              <c16:uniqueId val="{00000009-1374-4DB4-82B1-216EC97C6A0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844</c:v>
                </c:pt>
                <c:pt idx="5">
                  <c:v>819</c:v>
                </c:pt>
                <c:pt idx="8">
                  <c:v>827</c:v>
                </c:pt>
                <c:pt idx="11">
                  <c:v>753</c:v>
                </c:pt>
                <c:pt idx="14">
                  <c:v>762</c:v>
                </c:pt>
              </c:numCache>
            </c:numRef>
          </c:val>
          <c:extLst>
            <c:ext xmlns:c16="http://schemas.microsoft.com/office/drawing/2014/chart" uri="{C3380CC4-5D6E-409C-BE32-E72D297353CC}">
              <c16:uniqueId val="{00000000-0671-4A44-8C58-7222AE82746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671-4A44-8C58-7222AE82746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671-4A44-8C58-7222AE82746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134</c:v>
                </c:pt>
                <c:pt idx="3">
                  <c:v>128</c:v>
                </c:pt>
                <c:pt idx="6">
                  <c:v>139</c:v>
                </c:pt>
                <c:pt idx="9">
                  <c:v>147</c:v>
                </c:pt>
                <c:pt idx="12">
                  <c:v>156</c:v>
                </c:pt>
              </c:numCache>
            </c:numRef>
          </c:val>
          <c:extLst>
            <c:ext xmlns:c16="http://schemas.microsoft.com/office/drawing/2014/chart" uri="{C3380CC4-5D6E-409C-BE32-E72D297353CC}">
              <c16:uniqueId val="{00000003-0671-4A44-8C58-7222AE82746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318</c:v>
                </c:pt>
                <c:pt idx="3">
                  <c:v>284</c:v>
                </c:pt>
                <c:pt idx="6">
                  <c:v>245</c:v>
                </c:pt>
                <c:pt idx="9">
                  <c:v>141</c:v>
                </c:pt>
                <c:pt idx="12">
                  <c:v>152</c:v>
                </c:pt>
              </c:numCache>
            </c:numRef>
          </c:val>
          <c:extLst>
            <c:ext xmlns:c16="http://schemas.microsoft.com/office/drawing/2014/chart" uri="{C3380CC4-5D6E-409C-BE32-E72D297353CC}">
              <c16:uniqueId val="{00000004-0671-4A44-8C58-7222AE82746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671-4A44-8C58-7222AE82746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671-4A44-8C58-7222AE82746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561</c:v>
                </c:pt>
                <c:pt idx="3">
                  <c:v>570</c:v>
                </c:pt>
                <c:pt idx="6">
                  <c:v>584</c:v>
                </c:pt>
                <c:pt idx="9">
                  <c:v>590</c:v>
                </c:pt>
                <c:pt idx="12">
                  <c:v>589</c:v>
                </c:pt>
              </c:numCache>
            </c:numRef>
          </c:val>
          <c:extLst>
            <c:ext xmlns:c16="http://schemas.microsoft.com/office/drawing/2014/chart" uri="{C3380CC4-5D6E-409C-BE32-E72D297353CC}">
              <c16:uniqueId val="{00000007-0671-4A44-8C58-7222AE82746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169</c:v>
                </c:pt>
                <c:pt idx="2">
                  <c:v>#N/A</c:v>
                </c:pt>
                <c:pt idx="3">
                  <c:v>#N/A</c:v>
                </c:pt>
                <c:pt idx="4">
                  <c:v>163</c:v>
                </c:pt>
                <c:pt idx="5">
                  <c:v>#N/A</c:v>
                </c:pt>
                <c:pt idx="6">
                  <c:v>#N/A</c:v>
                </c:pt>
                <c:pt idx="7">
                  <c:v>141</c:v>
                </c:pt>
                <c:pt idx="8">
                  <c:v>#N/A</c:v>
                </c:pt>
                <c:pt idx="9">
                  <c:v>#N/A</c:v>
                </c:pt>
                <c:pt idx="10">
                  <c:v>125</c:v>
                </c:pt>
                <c:pt idx="11">
                  <c:v>#N/A</c:v>
                </c:pt>
                <c:pt idx="12">
                  <c:v>#N/A</c:v>
                </c:pt>
                <c:pt idx="13">
                  <c:v>135</c:v>
                </c:pt>
                <c:pt idx="14">
                  <c:v>#N/A</c:v>
                </c:pt>
              </c:numCache>
            </c:numRef>
          </c:val>
          <c:smooth val="0"/>
          <c:extLst>
            <c:ext xmlns:c16="http://schemas.microsoft.com/office/drawing/2014/chart" uri="{C3380CC4-5D6E-409C-BE32-E72D297353CC}">
              <c16:uniqueId val="{00000008-0671-4A44-8C58-7222AE82746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7063</c:v>
                </c:pt>
                <c:pt idx="5">
                  <c:v>6816</c:v>
                </c:pt>
                <c:pt idx="8">
                  <c:v>6399</c:v>
                </c:pt>
                <c:pt idx="11">
                  <c:v>5950</c:v>
                </c:pt>
                <c:pt idx="14">
                  <c:v>5435</c:v>
                </c:pt>
              </c:numCache>
            </c:numRef>
          </c:val>
          <c:extLst>
            <c:ext xmlns:c16="http://schemas.microsoft.com/office/drawing/2014/chart" uri="{C3380CC4-5D6E-409C-BE32-E72D297353CC}">
              <c16:uniqueId val="{00000000-7624-420C-B4A1-FC189CD70E1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1619</c:v>
                </c:pt>
                <c:pt idx="5">
                  <c:v>1549</c:v>
                </c:pt>
                <c:pt idx="8">
                  <c:v>1479</c:v>
                </c:pt>
                <c:pt idx="11">
                  <c:v>1325</c:v>
                </c:pt>
                <c:pt idx="14">
                  <c:v>1125</c:v>
                </c:pt>
              </c:numCache>
            </c:numRef>
          </c:val>
          <c:extLst>
            <c:ext xmlns:c16="http://schemas.microsoft.com/office/drawing/2014/chart" uri="{C3380CC4-5D6E-409C-BE32-E72D297353CC}">
              <c16:uniqueId val="{00000001-7624-420C-B4A1-FC189CD70E1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3054</c:v>
                </c:pt>
                <c:pt idx="5">
                  <c:v>3855</c:v>
                </c:pt>
                <c:pt idx="8">
                  <c:v>4655</c:v>
                </c:pt>
                <c:pt idx="11">
                  <c:v>4923</c:v>
                </c:pt>
                <c:pt idx="14">
                  <c:v>5133</c:v>
                </c:pt>
              </c:numCache>
            </c:numRef>
          </c:val>
          <c:extLst>
            <c:ext xmlns:c16="http://schemas.microsoft.com/office/drawing/2014/chart" uri="{C3380CC4-5D6E-409C-BE32-E72D297353CC}">
              <c16:uniqueId val="{00000002-7624-420C-B4A1-FC189CD70E1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624-420C-B4A1-FC189CD70E1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624-420C-B4A1-FC189CD70E1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624-420C-B4A1-FC189CD70E1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825</c:v>
                </c:pt>
                <c:pt idx="3">
                  <c:v>952</c:v>
                </c:pt>
                <c:pt idx="6">
                  <c:v>864</c:v>
                </c:pt>
                <c:pt idx="9">
                  <c:v>833</c:v>
                </c:pt>
                <c:pt idx="12">
                  <c:v>802</c:v>
                </c:pt>
              </c:numCache>
            </c:numRef>
          </c:val>
          <c:extLst>
            <c:ext xmlns:c16="http://schemas.microsoft.com/office/drawing/2014/chart" uri="{C3380CC4-5D6E-409C-BE32-E72D297353CC}">
              <c16:uniqueId val="{00000006-7624-420C-B4A1-FC189CD70E1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1663</c:v>
                </c:pt>
                <c:pt idx="3">
                  <c:v>1622</c:v>
                </c:pt>
                <c:pt idx="6">
                  <c:v>1498</c:v>
                </c:pt>
                <c:pt idx="9">
                  <c:v>1386</c:v>
                </c:pt>
                <c:pt idx="12">
                  <c:v>1189</c:v>
                </c:pt>
              </c:numCache>
            </c:numRef>
          </c:val>
          <c:extLst>
            <c:ext xmlns:c16="http://schemas.microsoft.com/office/drawing/2014/chart" uri="{C3380CC4-5D6E-409C-BE32-E72D297353CC}">
              <c16:uniqueId val="{00000007-7624-420C-B4A1-FC189CD70E1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2420</c:v>
                </c:pt>
                <c:pt idx="3">
                  <c:v>2192</c:v>
                </c:pt>
                <c:pt idx="6">
                  <c:v>1957</c:v>
                </c:pt>
                <c:pt idx="9">
                  <c:v>1501</c:v>
                </c:pt>
                <c:pt idx="12">
                  <c:v>1181</c:v>
                </c:pt>
              </c:numCache>
            </c:numRef>
          </c:val>
          <c:extLst>
            <c:ext xmlns:c16="http://schemas.microsoft.com/office/drawing/2014/chart" uri="{C3380CC4-5D6E-409C-BE32-E72D297353CC}">
              <c16:uniqueId val="{00000008-7624-420C-B4A1-FC189CD70E1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624-420C-B4A1-FC189CD70E1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5641</c:v>
                </c:pt>
                <c:pt idx="3">
                  <c:v>5647</c:v>
                </c:pt>
                <c:pt idx="6">
                  <c:v>5356</c:v>
                </c:pt>
                <c:pt idx="9">
                  <c:v>4936</c:v>
                </c:pt>
                <c:pt idx="12">
                  <c:v>4566</c:v>
                </c:pt>
              </c:numCache>
            </c:numRef>
          </c:val>
          <c:extLst>
            <c:ext xmlns:c16="http://schemas.microsoft.com/office/drawing/2014/chart" uri="{C3380CC4-5D6E-409C-BE32-E72D297353CC}">
              <c16:uniqueId val="{0000000A-7624-420C-B4A1-FC189CD70E1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624-420C-B4A1-FC189CD70E1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2961</c:v>
                </c:pt>
                <c:pt idx="1">
                  <c:v>3147</c:v>
                </c:pt>
                <c:pt idx="2">
                  <c:v>3054</c:v>
                </c:pt>
              </c:numCache>
            </c:numRef>
          </c:val>
          <c:extLst>
            <c:ext xmlns:c16="http://schemas.microsoft.com/office/drawing/2014/chart" uri="{C3380CC4-5D6E-409C-BE32-E72D297353CC}">
              <c16:uniqueId val="{00000000-198B-44BA-B26E-848D67A9F44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257</c:v>
                </c:pt>
                <c:pt idx="1">
                  <c:v>282</c:v>
                </c:pt>
                <c:pt idx="2">
                  <c:v>302</c:v>
                </c:pt>
              </c:numCache>
            </c:numRef>
          </c:val>
          <c:extLst>
            <c:ext xmlns:c16="http://schemas.microsoft.com/office/drawing/2014/chart" uri="{C3380CC4-5D6E-409C-BE32-E72D297353CC}">
              <c16:uniqueId val="{00000001-198B-44BA-B26E-848D67A9F44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1123</c:v>
                </c:pt>
                <c:pt idx="1">
                  <c:v>1166</c:v>
                </c:pt>
                <c:pt idx="2">
                  <c:v>1460</c:v>
                </c:pt>
              </c:numCache>
            </c:numRef>
          </c:val>
          <c:extLst>
            <c:ext xmlns:c16="http://schemas.microsoft.com/office/drawing/2014/chart" uri="{C3380CC4-5D6E-409C-BE32-E72D297353CC}">
              <c16:uniqueId val="{00000002-198B-44BA-B26E-848D67A9F44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元利償還金の推移を見ると、臨時財政対策債の償還額増加の主な理由として平成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年度以降増加傾向にあったが、事業費抑制に努めてきた結果、令和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年度をピークに減少傾向に転じる見込みであり、令和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年度は実際に減少に転じた。引き続き世代間の負担の公平と今後の財政負担に留意し、財政運営をしていく。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利用なし</a:t>
          </a:r>
          <a:endParaRPr kumimoji="1" lang="en-US" altLang="ja-JP" sz="1100">
            <a:latin typeface="ＭＳ ゴシック" pitchFamily="49" charset="-128"/>
            <a:ea typeface="ＭＳ ゴシック" pitchFamily="49"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将来負担比率については、事業債の残高が、普通会計及び下水道会計ともに、ピークを越えており、臨時財政対策債以外の通常事業債については、投資的事業の計画、財源調整に十分配慮し、最小限の地方債活用に留めている。</a:t>
          </a:r>
        </a:p>
        <a:p>
          <a:r>
            <a:rPr kumimoji="1" lang="ja-JP" altLang="en-US" sz="1200">
              <a:latin typeface="ＭＳ ゴシック" pitchFamily="49" charset="-128"/>
              <a:ea typeface="ＭＳ ゴシック" pitchFamily="49" charset="-128"/>
            </a:rPr>
            <a:t>　公営企業債等繰入見込額は、下水道特別会計における償還経費等であるが、地方債残高の減少に伴い着実に減少しているが、今後ストックマネジメント計画に基づく下水道の整備に伴い、地方債の借入も増えていくことが予想されるため、それに伴う増加が見込まれる。</a:t>
          </a:r>
        </a:p>
        <a:p>
          <a:r>
            <a:rPr kumimoji="1" lang="ja-JP" altLang="en-US" sz="1200">
              <a:latin typeface="ＭＳ ゴシック" pitchFamily="49" charset="-128"/>
              <a:ea typeface="ＭＳ ゴシック" pitchFamily="49" charset="-128"/>
            </a:rPr>
            <a:t>　また、近年町では、基金保有額の増加に重点を置き財政運営を行っており、計画的に増加しているため、将来負担額の減少及び充当可能基金の増に伴い、平成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年度より将来負担比率はマイナスとなっている。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東京都日の出町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algn="just">
            <a:spcAft>
              <a:spcPts val="0"/>
            </a:spcAft>
          </a:pP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ja-JP" altLang="en-US"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制度に基づき</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、財政調整基金に約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1</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5,400</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万円積み立てたほか、学校・社会教育施設、公共下水道整備、その他社会資本等の整備に要する資金として約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3</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5,200</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万円を社会資本等整備基金に、大型商業施設と土地所有者との賃貸借契約終了後の道路整備等のため三吉野桜木地区整備基金に約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500</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万円を積み立てたことにより、基金全体として約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5</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4,500</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万円の積立を行った。</a:t>
          </a:r>
        </a:p>
        <a:p>
          <a:pPr algn="just">
            <a:spcAft>
              <a:spcPts val="0"/>
            </a:spcAft>
          </a:pPr>
          <a:r>
            <a:rPr lang="ja-JP" altLang="en-US"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取崩しについては</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財政調整基金で約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2</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4,700</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万円、減債基金で約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1,200</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万円、社会資本等整備基金で約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5,300</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万円、森林環境整備基金で約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800</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万円、災害復旧・復興基金で約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290</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万円行ったため、基金残高としては約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2</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億</a:t>
          </a:r>
          <a:r>
            <a:rPr lang="en-US"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2,220</a:t>
          </a:r>
          <a:r>
            <a:rPr lang="ja-JP" altLang="ja-JP" sz="1300" kern="100">
              <a:effectLst/>
              <a:latin typeface="ＭＳ ゴシック" panose="020B0609070205080204" pitchFamily="49" charset="-128"/>
              <a:ea typeface="ＭＳ ゴシック" panose="020B0609070205080204" pitchFamily="49" charset="-128"/>
              <a:cs typeface="Times New Roman" panose="02020603050405020304" pitchFamily="18" charset="0"/>
            </a:rPr>
            <a:t>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・予算規模を踏まえ、基金本来の目的に沿った運用を行っていく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・社会資本等整備基金：学校・社会教育施設、公共下水道整備、その他社会資本等の整備に要する資金に充てる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・三吉野桜木地区整備基金：三吉野桜木地区の大規模商業地区に出店する大型商業施設と土地所有者との賃貸借契約終了後の道路整備等を円滑に行う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・福祉振興基金：町民が明るく健康で、高齢者や障害者にやさしい町づくり「ひので福祉村」実現のために社会福祉諸施策を安定的に推進・振興させる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・森林環境整備基金：森林の整備及びその整備の促進に関する施策に要する経費の財源に充てる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・災害復旧・復興基金：災害復旧及び復興等に関する施策に要する経費の財源に充てる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・社会資本等整備基金：将来の公共施設更新等に充てることを想定し、約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万円万円を積み立てたことによる増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・三吉野桜木地区整備基金：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万円を積み立てることを想定し、約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・森林環境整備基金：森林環境譲与税譲与額のうち、森林の整備の促進に関する施策に要する経費に充てるため、約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万円を取り崩したことによる減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・福祉振興基金：増減なし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・災害復旧・復興基金：令和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年度実施の災害復旧・復興事業経費に充てるため、約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万円を取り崩したことによる減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・社会資本等整備基金：将来の公共施設更新等に備え、歳入歳出予算の状況を勘案し、積み立てていく予定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・三吉野桜木地区整備基金：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万円を積み立てることを想定し、毎年度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・森林環境整備基金：森林環境譲与税譲与額のうち、将</a:t>
          </a:r>
          <a:r>
            <a:rPr kumimoji="1" lang="ja-JP" altLang="en-US" sz="1300" b="0">
              <a:solidFill>
                <a:schemeClr val="dk1"/>
              </a:solidFill>
              <a:effectLst/>
              <a:latin typeface="ＭＳ ゴシック" panose="020B0609070205080204" pitchFamily="49" charset="-128"/>
              <a:ea typeface="ＭＳ ゴシック" panose="020B0609070205080204" pitchFamily="49" charset="-128"/>
              <a:cs typeface="+mn-cs"/>
            </a:rPr>
            <a:t>来</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事業に充てる分を積み立てていく予定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・災害復旧・復興基金：復旧・復興計画に沿って取崩し、事業に充てていく予定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・将来の施設整備に向けた特定目的基金への積み増しを図った結果、減額となった。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・毎年度効率的な予算執行に努め、引き続き残高の確保に努める。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・普通交付税の追加交付に伴い積み立てたことから増となった。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・地方債の償還計画を踏まえ、適切に運用していく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16,061
15,888
28.07
10,657,855
10,300,031
271,996
4,787,681
4,566,387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減少傾向が続いており、令和</a:t>
          </a:r>
          <a:r>
            <a:rPr kumimoji="1" lang="en-US" altLang="ja-JP" sz="1050">
              <a:latin typeface="ＭＳ Ｐゴシック" panose="020B0600070205080204" pitchFamily="50" charset="-128"/>
              <a:ea typeface="ＭＳ Ｐゴシック" panose="020B0600070205080204" pitchFamily="50" charset="-128"/>
            </a:rPr>
            <a:t>6</a:t>
          </a:r>
          <a:r>
            <a:rPr kumimoji="1" lang="ja-JP" altLang="en-US" sz="1050">
              <a:latin typeface="ＭＳ Ｐゴシック" panose="020B0600070205080204" pitchFamily="50" charset="-128"/>
              <a:ea typeface="ＭＳ Ｐゴシック" panose="020B0600070205080204" pitchFamily="50" charset="-128"/>
            </a:rPr>
            <a:t>年度は前年度比</a:t>
          </a:r>
          <a:r>
            <a:rPr kumimoji="1" lang="en-US" altLang="ja-JP" sz="1050">
              <a:latin typeface="ＭＳ Ｐゴシック" panose="020B0600070205080204" pitchFamily="50" charset="-128"/>
              <a:ea typeface="ＭＳ Ｐゴシック" panose="020B0600070205080204" pitchFamily="50" charset="-128"/>
            </a:rPr>
            <a:t>0.01</a:t>
          </a:r>
          <a:r>
            <a:rPr kumimoji="1" lang="ja-JP" altLang="en-US" sz="1050">
              <a:latin typeface="ＭＳ Ｐゴシック" panose="020B0600070205080204" pitchFamily="50" charset="-128"/>
              <a:ea typeface="ＭＳ Ｐゴシック" panose="020B0600070205080204" pitchFamily="50" charset="-128"/>
            </a:rPr>
            <a:t>ポイントの減となった。</a:t>
          </a:r>
          <a:br>
            <a:rPr kumimoji="1" lang="en-US" altLang="ja-JP" sz="1050">
              <a:latin typeface="ＭＳ Ｐゴシック" panose="020B0600070205080204" pitchFamily="50" charset="-128"/>
              <a:ea typeface="ＭＳ Ｐゴシック" panose="020B0600070205080204" pitchFamily="50" charset="-128"/>
            </a:rPr>
          </a:br>
          <a:r>
            <a:rPr kumimoji="1" lang="ja-JP" altLang="en-US" sz="1050">
              <a:latin typeface="ＭＳ Ｐゴシック" panose="020B0600070205080204" pitchFamily="50" charset="-128"/>
              <a:ea typeface="ＭＳ Ｐゴシック" panose="020B0600070205080204" pitchFamily="50" charset="-128"/>
            </a:rPr>
            <a:t>令和</a:t>
          </a:r>
          <a:r>
            <a:rPr kumimoji="1" lang="en-US" altLang="ja-JP" sz="1050">
              <a:latin typeface="ＭＳ Ｐゴシック" panose="020B0600070205080204" pitchFamily="50" charset="-128"/>
              <a:ea typeface="ＭＳ Ｐゴシック" panose="020B0600070205080204" pitchFamily="50" charset="-128"/>
            </a:rPr>
            <a:t>6</a:t>
          </a:r>
          <a:r>
            <a:rPr kumimoji="1" lang="ja-JP" altLang="en-US" sz="1050">
              <a:latin typeface="ＭＳ Ｐゴシック" panose="020B0600070205080204" pitchFamily="50" charset="-128"/>
              <a:ea typeface="ＭＳ Ｐゴシック" panose="020B0600070205080204" pitchFamily="50" charset="-128"/>
            </a:rPr>
            <a:t>年度は、需要においては単位費用の増やこども子育て費の皆増等により振替前需要額が増となったほか、臨時財政対策債の振替額が減となったことにより、基準財政需要額は昨年に継続して増となった。収入においては固定資産税や減収補てん特例交付金が増となった一方、市町村民税や地方消費税交付金がそれを大きく下回る減となったことから収入額全体で大幅な減となった。基準財政収入額が減となり、基準財政需要額が増となった結果、単年度では</a:t>
          </a:r>
          <a:r>
            <a:rPr kumimoji="1" lang="en-US" altLang="ja-JP" sz="1050">
              <a:latin typeface="ＭＳ Ｐゴシック" panose="020B0600070205080204" pitchFamily="50" charset="-128"/>
              <a:ea typeface="ＭＳ Ｐゴシック" panose="020B0600070205080204" pitchFamily="50" charset="-128"/>
            </a:rPr>
            <a:t>0.03</a:t>
          </a:r>
          <a:r>
            <a:rPr kumimoji="1" lang="ja-JP" altLang="en-US" sz="1050">
              <a:latin typeface="ＭＳ Ｐゴシック" panose="020B0600070205080204" pitchFamily="50" charset="-128"/>
              <a:ea typeface="ＭＳ Ｐゴシック" panose="020B0600070205080204" pitchFamily="50" charset="-128"/>
            </a:rPr>
            <a:t>ポイント減の</a:t>
          </a:r>
          <a:r>
            <a:rPr kumimoji="1" lang="en-US" altLang="ja-JP" sz="1050">
              <a:latin typeface="ＭＳ Ｐゴシック" panose="020B0600070205080204" pitchFamily="50" charset="-128"/>
              <a:ea typeface="ＭＳ Ｐゴシック" panose="020B0600070205080204" pitchFamily="50" charset="-128"/>
            </a:rPr>
            <a:t>0.60</a:t>
          </a:r>
          <a:r>
            <a:rPr kumimoji="1" lang="ja-JP" altLang="en-US" sz="1050">
              <a:latin typeface="ＭＳ Ｐゴシック" panose="020B0600070205080204" pitchFamily="50" charset="-128"/>
              <a:ea typeface="ＭＳ Ｐゴシック" panose="020B0600070205080204" pitchFamily="50" charset="-128"/>
            </a:rPr>
            <a:t>となり、３ヶ年平均では</a:t>
          </a:r>
          <a:r>
            <a:rPr kumimoji="1" lang="en-US" altLang="ja-JP" sz="1050">
              <a:latin typeface="ＭＳ Ｐゴシック" panose="020B0600070205080204" pitchFamily="50" charset="-128"/>
              <a:ea typeface="ＭＳ Ｐゴシック" panose="020B0600070205080204" pitchFamily="50" charset="-128"/>
            </a:rPr>
            <a:t>0.01</a:t>
          </a:r>
          <a:r>
            <a:rPr kumimoji="1" lang="ja-JP" altLang="en-US" sz="1050">
              <a:latin typeface="ＭＳ Ｐゴシック" panose="020B0600070205080204" pitchFamily="50" charset="-128"/>
              <a:ea typeface="ＭＳ Ｐゴシック" panose="020B0600070205080204" pitchFamily="50" charset="-128"/>
            </a:rPr>
            <a:t>ポイント減の</a:t>
          </a:r>
          <a:r>
            <a:rPr kumimoji="1" lang="en-US" altLang="ja-JP" sz="1050">
              <a:latin typeface="ＭＳ Ｐゴシック" panose="020B0600070205080204" pitchFamily="50" charset="-128"/>
              <a:ea typeface="ＭＳ Ｐゴシック" panose="020B0600070205080204" pitchFamily="50" charset="-128"/>
            </a:rPr>
            <a:t>0.62</a:t>
          </a:r>
          <a:r>
            <a:rPr kumimoji="1" lang="ja-JP" altLang="en-US" sz="1050">
              <a:latin typeface="ＭＳ Ｐゴシック" panose="020B0600070205080204" pitchFamily="50" charset="-128"/>
              <a:ea typeface="ＭＳ Ｐゴシック" panose="020B0600070205080204" pitchFamily="50" charset="-128"/>
            </a:rPr>
            <a:t>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今後も動向を注視し、課税適正・徴収強化等による歳入の確保をはじめ、歳出抑制など、不断の行政改革を続けて行くことにより、財政基盤の強化を図っていく。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155046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127123</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155046</xdr:rowOff>
    </xdr:from>
    <xdr:to>
      <xdr:col>24</xdr:col>
      <xdr:colOff>12700</xdr:colOff>
      <xdr:row>44</xdr:row>
      <xdr:rowOff>155046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55563</xdr:rowOff>
    </xdr:from>
    <xdr:to>
      <xdr:col>23</xdr:col>
      <xdr:colOff>133350</xdr:colOff>
      <xdr:row>42</xdr:row>
      <xdr:rowOff>65617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256463"/>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87435</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88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55563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226300"/>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115358</xdr:rowOff>
    </xdr:from>
    <xdr:to>
      <xdr:col>19</xdr:col>
      <xdr:colOff>184150</xdr:colOff>
      <xdr:row>43</xdr:row>
      <xdr:rowOff>45508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30285</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5292</xdr:rowOff>
    </xdr:from>
    <xdr:to>
      <xdr:col>15</xdr:col>
      <xdr:colOff>82550</xdr:colOff>
      <xdr:row>42</xdr:row>
      <xdr:rowOff>25400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2061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115358</xdr:rowOff>
    </xdr:from>
    <xdr:to>
      <xdr:col>15</xdr:col>
      <xdr:colOff>133350</xdr:colOff>
      <xdr:row>43</xdr:row>
      <xdr:rowOff>45508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30285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166688</xdr:rowOff>
    </xdr:from>
    <xdr:to>
      <xdr:col>11</xdr:col>
      <xdr:colOff>31750</xdr:colOff>
      <xdr:row>42</xdr:row>
      <xdr:rowOff>5292</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196138"/>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105304</xdr:rowOff>
    </xdr:from>
    <xdr:to>
      <xdr:col>11</xdr:col>
      <xdr:colOff>82550</xdr:colOff>
      <xdr:row>43</xdr:row>
      <xdr:rowOff>35454</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0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20231</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39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85196</xdr:rowOff>
    </xdr:from>
    <xdr:to>
      <xdr:col>7</xdr:col>
      <xdr:colOff>31750</xdr:colOff>
      <xdr:row>43</xdr:row>
      <xdr:rowOff>15346</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2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123</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37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31344</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4763</xdr:rowOff>
    </xdr:from>
    <xdr:to>
      <xdr:col>19</xdr:col>
      <xdr:colOff>184150</xdr:colOff>
      <xdr:row>42</xdr:row>
      <xdr:rowOff>106363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20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116540</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6974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146050</xdr:rowOff>
    </xdr:from>
    <xdr:to>
      <xdr:col>15</xdr:col>
      <xdr:colOff>133350</xdr:colOff>
      <xdr:row>42</xdr:row>
      <xdr:rowOff>76200</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125942</xdr:rowOff>
    </xdr:from>
    <xdr:to>
      <xdr:col>11</xdr:col>
      <xdr:colOff>82550</xdr:colOff>
      <xdr:row>42</xdr:row>
      <xdr:rowOff>56092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66269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692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115888</xdr:rowOff>
    </xdr:from>
    <xdr:to>
      <xdr:col>7</xdr:col>
      <xdr:colOff>31750</xdr:colOff>
      <xdr:row>42</xdr:row>
      <xdr:rowOff>46038</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14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56215</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691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福祉の充実を町政の中心施策の一つに掲げ、子育て世帯を対象とした支援金を始めとする単独施策を推進していることから補助費等は類似団体と比較しても依然として高水準で推移している。</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令和</a:t>
          </a:r>
          <a:r>
            <a:rPr kumimoji="1" lang="en-US" altLang="ja-JP" sz="1050">
              <a:latin typeface="ＭＳ Ｐゴシック" panose="020B0600070205080204" pitchFamily="50" charset="-128"/>
              <a:ea typeface="ＭＳ Ｐゴシック" panose="020B0600070205080204" pitchFamily="50" charset="-128"/>
            </a:rPr>
            <a:t>6</a:t>
          </a:r>
          <a:r>
            <a:rPr kumimoji="1" lang="ja-JP" altLang="en-US" sz="1050">
              <a:latin typeface="ＭＳ Ｐゴシック" panose="020B0600070205080204" pitchFamily="50" charset="-128"/>
              <a:ea typeface="ＭＳ Ｐゴシック" panose="020B0600070205080204" pitchFamily="50" charset="-128"/>
            </a:rPr>
            <a:t>年度においては、経常一般財源において普通交付税や地方消費税交付金が大幅な増となったことにより前年度比約</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億</a:t>
          </a:r>
          <a:r>
            <a:rPr kumimoji="1" lang="en-US" altLang="ja-JP" sz="1050">
              <a:latin typeface="ＭＳ Ｐゴシック" panose="020B0600070205080204" pitchFamily="50" charset="-128"/>
              <a:ea typeface="ＭＳ Ｐゴシック" panose="020B0600070205080204" pitchFamily="50" charset="-128"/>
            </a:rPr>
            <a:t>8,400</a:t>
          </a:r>
          <a:r>
            <a:rPr kumimoji="1" lang="ja-JP" altLang="en-US" sz="1050">
              <a:latin typeface="ＭＳ Ｐゴシック" panose="020B0600070205080204" pitchFamily="50" charset="-128"/>
              <a:ea typeface="ＭＳ Ｐゴシック" panose="020B0600070205080204" pitchFamily="50" charset="-128"/>
            </a:rPr>
            <a:t>万円の増となった。経常経費充当一般財源は福祉単独施策の見直し等の取り組みにより補助費等が大幅な減となった一方、人件費、物件費、扶助費などが増となった。経常一般財源の増が経常経費充当一般財源の増を上回る増加となった結果、前年度対比</a:t>
          </a:r>
          <a:r>
            <a:rPr kumimoji="1" lang="en-US" altLang="ja-JP" sz="1050">
              <a:latin typeface="ＭＳ Ｐゴシック" panose="020B0600070205080204" pitchFamily="50" charset="-128"/>
              <a:ea typeface="ＭＳ Ｐゴシック" panose="020B0600070205080204" pitchFamily="50" charset="-128"/>
            </a:rPr>
            <a:t>3.0</a:t>
          </a:r>
          <a:r>
            <a:rPr kumimoji="1" lang="ja-JP" altLang="en-US" sz="1050">
              <a:latin typeface="ＭＳ Ｐゴシック" panose="020B0600070205080204" pitchFamily="50" charset="-128"/>
              <a:ea typeface="ＭＳ Ｐゴシック" panose="020B0600070205080204" pitchFamily="50" charset="-128"/>
            </a:rPr>
            <a:t>ポイント減少した。</a:t>
          </a:r>
        </a:p>
        <a:p>
          <a:r>
            <a:rPr kumimoji="1" lang="ja-JP" altLang="en-US" sz="1050">
              <a:latin typeface="ＭＳ Ｐゴシック" panose="020B0600070205080204" pitchFamily="50" charset="-128"/>
              <a:ea typeface="ＭＳ Ｐゴシック" panose="020B0600070205080204" pitchFamily="50" charset="-128"/>
            </a:rPr>
            <a:t>　今後も引き続き歳入確保に努め、事務事業の見直し、歳出抑制など不断の行政改革に取り組むことにより、柔軟性のある財政運営を図っていく。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1" name="財政構造の弾力性グラフ枠">
          <a:extLst>
            <a:ext uri="{FF2B5EF4-FFF2-40B4-BE49-F238E27FC236}">
              <a16:creationId xmlns:a16="http://schemas.microsoft.com/office/drawing/2014/main" id="{00000000-0008-0000-0300-000083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95976</xdr:rowOff>
    </xdr:from>
    <xdr:to>
      <xdr:col>23</xdr:col>
      <xdr:colOff>133350</xdr:colOff>
      <xdr:row>65</xdr:row>
      <xdr:rowOff>154033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953000" y="10040076"/>
          <a:ext cx="0" cy="12582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126110</xdr:rowOff>
    </xdr:from>
    <xdr:ext cx="762000" cy="259045"/>
    <xdr:sp macro="" textlink="">
      <xdr:nvSpPr>
        <xdr:cNvPr id="133" name="財政構造の弾力性最小値テキスト">
          <a:extLst>
            <a:ext uri="{FF2B5EF4-FFF2-40B4-BE49-F238E27FC236}">
              <a16:creationId xmlns:a16="http://schemas.microsoft.com/office/drawing/2014/main" id="{00000000-0008-0000-0300-000085000000}"/>
            </a:ext>
          </a:extLst>
        </xdr:cNvPr>
        <xdr:cNvSpPr txBox="1"/>
      </xdr:nvSpPr>
      <xdr:spPr>
        <a:xfrm>
          <a:off x="5041900" y="1127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154033</xdr:rowOff>
    </xdr:from>
    <xdr:to>
      <xdr:col>24</xdr:col>
      <xdr:colOff>12700</xdr:colOff>
      <xdr:row>65</xdr:row>
      <xdr:rowOff>154033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129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10903</xdr:rowOff>
    </xdr:from>
    <xdr:ext cx="762000" cy="259045"/>
    <xdr:sp macro="" textlink="">
      <xdr:nvSpPr>
        <xdr:cNvPr id="135" name="財政構造の弾力性最大値テキスト">
          <a:extLst>
            <a:ext uri="{FF2B5EF4-FFF2-40B4-BE49-F238E27FC236}">
              <a16:creationId xmlns:a16="http://schemas.microsoft.com/office/drawing/2014/main" id="{00000000-0008-0000-0300-000087000000}"/>
            </a:ext>
          </a:extLst>
        </xdr:cNvPr>
        <xdr:cNvSpPr txBox="1"/>
      </xdr:nvSpPr>
      <xdr:spPr>
        <a:xfrm>
          <a:off x="5041900" y="9783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95976</xdr:rowOff>
    </xdr:from>
    <xdr:to>
      <xdr:col>24</xdr:col>
      <xdr:colOff>12700</xdr:colOff>
      <xdr:row>58</xdr:row>
      <xdr:rowOff>95976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864100" y="10040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95431</xdr:rowOff>
    </xdr:from>
    <xdr:to>
      <xdr:col>23</xdr:col>
      <xdr:colOff>133350</xdr:colOff>
      <xdr:row>66</xdr:row>
      <xdr:rowOff>27396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4114800" y="11239681"/>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107604</xdr:rowOff>
    </xdr:from>
    <xdr:ext cx="762000" cy="259045"/>
    <xdr:sp macro="" textlink="">
      <xdr:nvSpPr>
        <xdr:cNvPr id="138" name="財政構造の弾力性平均値テキスト">
          <a:extLst>
            <a:ext uri="{FF2B5EF4-FFF2-40B4-BE49-F238E27FC236}">
              <a16:creationId xmlns:a16="http://schemas.microsoft.com/office/drawing/2014/main" id="{00000000-0008-0000-0300-00008A000000}"/>
            </a:ext>
          </a:extLst>
        </xdr:cNvPr>
        <xdr:cNvSpPr txBox="1"/>
      </xdr:nvSpPr>
      <xdr:spPr>
        <a:xfrm>
          <a:off x="5041900" y="107375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91077</xdr:rowOff>
    </xdr:from>
    <xdr:to>
      <xdr:col>23</xdr:col>
      <xdr:colOff>184150</xdr:colOff>
      <xdr:row>64</xdr:row>
      <xdr:rowOff>21227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902200" y="1089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95431</xdr:rowOff>
    </xdr:from>
    <xdr:to>
      <xdr:col>19</xdr:col>
      <xdr:colOff>133350</xdr:colOff>
      <xdr:row>66</xdr:row>
      <xdr:rowOff>27396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3225800" y="11239681"/>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73841</xdr:rowOff>
    </xdr:from>
    <xdr:to>
      <xdr:col>19</xdr:col>
      <xdr:colOff>184150</xdr:colOff>
      <xdr:row>64</xdr:row>
      <xdr:rowOff>3991</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4064000" y="1087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14168</xdr:rowOff>
    </xdr:from>
    <xdr:ext cx="7366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733800" y="10644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71301</xdr:rowOff>
    </xdr:from>
    <xdr:to>
      <xdr:col>15</xdr:col>
      <xdr:colOff>82550</xdr:colOff>
      <xdr:row>65</xdr:row>
      <xdr:rowOff>95431</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2336800" y="11215551"/>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53159</xdr:rowOff>
    </xdr:from>
    <xdr:to>
      <xdr:col>15</xdr:col>
      <xdr:colOff>133350</xdr:colOff>
      <xdr:row>63</xdr:row>
      <xdr:rowOff>154759</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3175000" y="1085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164936</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844800" y="10623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71301</xdr:rowOff>
    </xdr:from>
    <xdr:to>
      <xdr:col>11</xdr:col>
      <xdr:colOff>31750</xdr:colOff>
      <xdr:row>67</xdr:row>
      <xdr:rowOff>14515</xdr:rowOff>
    </xdr:to>
    <xdr:cxnSp macro="">
      <xdr:nvCxnSpPr>
        <xdr:cNvPr id="146" name="直線コネクタ 145">
          <a:extLst>
            <a:ext uri="{FF2B5EF4-FFF2-40B4-BE49-F238E27FC236}">
              <a16:creationId xmlns:a16="http://schemas.microsoft.com/office/drawing/2014/main" id="{00000000-0008-0000-0300-000092000000}"/>
            </a:ext>
          </a:extLst>
        </xdr:cNvPr>
        <xdr:cNvCxnSpPr/>
      </xdr:nvCxnSpPr>
      <xdr:spPr>
        <a:xfrm flipV="1">
          <a:off x="1447800" y="11215551"/>
          <a:ext cx="889000" cy="28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90170</xdr:rowOff>
    </xdr:from>
    <xdr:to>
      <xdr:col>11</xdr:col>
      <xdr:colOff>82550</xdr:colOff>
      <xdr:row>63</xdr:row>
      <xdr:rowOff>20320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2286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55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118654</xdr:rowOff>
    </xdr:from>
    <xdr:to>
      <xdr:col>7</xdr:col>
      <xdr:colOff>31750</xdr:colOff>
      <xdr:row>64</xdr:row>
      <xdr:rowOff>48804</xdr:rowOff>
    </xdr:to>
    <xdr:sp macro="" textlink="">
      <xdr:nvSpPr>
        <xdr:cNvPr id="149" name="フローチャート: 判断 148">
          <a:extLst>
            <a:ext uri="{FF2B5EF4-FFF2-40B4-BE49-F238E27FC236}">
              <a16:creationId xmlns:a16="http://schemas.microsoft.com/office/drawing/2014/main" id="{00000000-0008-0000-0300-000095000000}"/>
            </a:ext>
          </a:extLst>
        </xdr:cNvPr>
        <xdr:cNvSpPr/>
      </xdr:nvSpPr>
      <xdr:spPr>
        <a:xfrm>
          <a:off x="1397000" y="1092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58981</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066800" y="1068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44631</xdr:rowOff>
    </xdr:from>
    <xdr:to>
      <xdr:col>23</xdr:col>
      <xdr:colOff>184150</xdr:colOff>
      <xdr:row>65</xdr:row>
      <xdr:rowOff>146231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902200" y="1118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111958</xdr:rowOff>
    </xdr:from>
    <xdr:ext cx="762000" cy="259045"/>
    <xdr:sp macro="" textlink="">
      <xdr:nvSpPr>
        <xdr:cNvPr id="157" name="財政構造の弾力性該当値テキスト">
          <a:extLst>
            <a:ext uri="{FF2B5EF4-FFF2-40B4-BE49-F238E27FC236}">
              <a16:creationId xmlns:a16="http://schemas.microsoft.com/office/drawing/2014/main" id="{00000000-0008-0000-0300-00009D000000}"/>
            </a:ext>
          </a:extLst>
        </xdr:cNvPr>
        <xdr:cNvSpPr txBox="1"/>
      </xdr:nvSpPr>
      <xdr:spPr>
        <a:xfrm>
          <a:off x="5041900" y="11084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148046</xdr:rowOff>
    </xdr:from>
    <xdr:to>
      <xdr:col>19</xdr:col>
      <xdr:colOff>184150</xdr:colOff>
      <xdr:row>66</xdr:row>
      <xdr:rowOff>78196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4064000" y="1129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62973</xdr:rowOff>
    </xdr:from>
    <xdr:ext cx="7366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33800" y="11378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44631</xdr:rowOff>
    </xdr:from>
    <xdr:to>
      <xdr:col>15</xdr:col>
      <xdr:colOff>133350</xdr:colOff>
      <xdr:row>65</xdr:row>
      <xdr:rowOff>146231</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3175000" y="1118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131008</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2844800" y="11275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20501</xdr:rowOff>
    </xdr:from>
    <xdr:to>
      <xdr:col>11</xdr:col>
      <xdr:colOff>82550</xdr:colOff>
      <xdr:row>65</xdr:row>
      <xdr:rowOff>122101</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2286000" y="1116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106878</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955800" y="11251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135165</xdr:rowOff>
    </xdr:from>
    <xdr:to>
      <xdr:col>7</xdr:col>
      <xdr:colOff>31750</xdr:colOff>
      <xdr:row>67</xdr:row>
      <xdr:rowOff>65315</xdr:rowOff>
    </xdr:to>
    <xdr:sp macro="" textlink="">
      <xdr:nvSpPr>
        <xdr:cNvPr id="164" name="楕円 163">
          <a:extLst>
            <a:ext uri="{FF2B5EF4-FFF2-40B4-BE49-F238E27FC236}">
              <a16:creationId xmlns:a16="http://schemas.microsoft.com/office/drawing/2014/main" id="{00000000-0008-0000-0300-0000A4000000}"/>
            </a:ext>
          </a:extLst>
        </xdr:cNvPr>
        <xdr:cNvSpPr/>
      </xdr:nvSpPr>
      <xdr:spPr>
        <a:xfrm>
          <a:off x="1397000" y="1145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50092</xdr:rowOff>
    </xdr:from>
    <xdr:ext cx="762000" cy="2590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1066800" y="11537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[201,852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7" name="正方形/長方形 176">
          <a:extLst>
            <a:ext uri="{FF2B5EF4-FFF2-40B4-BE49-F238E27FC236}">
              <a16:creationId xmlns:a16="http://schemas.microsoft.com/office/drawing/2014/main" id="{00000000-0008-0000-0300-0000B1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人口については、区画整理事業や政策効果等により増加をたどってきたが、平成</a:t>
          </a:r>
          <a:r>
            <a:rPr kumimoji="1" lang="en-US" altLang="ja-JP" sz="1050">
              <a:latin typeface="ＭＳ Ｐゴシック" panose="020B0600070205080204" pitchFamily="50" charset="-128"/>
              <a:ea typeface="ＭＳ Ｐゴシック" panose="020B0600070205080204" pitchFamily="50" charset="-128"/>
            </a:rPr>
            <a:t>28</a:t>
          </a:r>
          <a:r>
            <a:rPr kumimoji="1" lang="ja-JP" altLang="en-US" sz="1050">
              <a:latin typeface="ＭＳ Ｐゴシック" panose="020B0600070205080204" pitchFamily="50" charset="-128"/>
              <a:ea typeface="ＭＳ Ｐゴシック" panose="020B0600070205080204" pitchFamily="50" charset="-128"/>
            </a:rPr>
            <a:t>年度からは減少傾向が続いている。</a:t>
          </a:r>
        </a:p>
        <a:p>
          <a:r>
            <a:rPr kumimoji="1" lang="ja-JP" altLang="en-US" sz="1050">
              <a:latin typeface="ＭＳ Ｐゴシック" panose="020B0600070205080204" pitchFamily="50" charset="-128"/>
              <a:ea typeface="ＭＳ Ｐゴシック" panose="020B0600070205080204" pitchFamily="50" charset="-128"/>
            </a:rPr>
            <a:t>　</a:t>
          </a:r>
          <a:r>
            <a:rPr kumimoji="1" lang="en-US" altLang="ja-JP" sz="1050">
              <a:latin typeface="ＭＳ Ｐゴシック" panose="020B0600070205080204" pitchFamily="50" charset="-128"/>
              <a:ea typeface="ＭＳ Ｐゴシック" panose="020B0600070205080204" pitchFamily="50" charset="-128"/>
            </a:rPr>
            <a:t>5</a:t>
          </a:r>
          <a:r>
            <a:rPr kumimoji="1" lang="ja-JP" altLang="en-US" sz="1050">
              <a:latin typeface="ＭＳ Ｐゴシック" panose="020B0600070205080204" pitchFamily="50" charset="-128"/>
              <a:ea typeface="ＭＳ Ｐゴシック" panose="020B0600070205080204" pitchFamily="50" charset="-128"/>
            </a:rPr>
            <a:t>ヵ年の決算額動向としては、令和</a:t>
          </a:r>
          <a:r>
            <a:rPr kumimoji="1" lang="en-US" altLang="ja-JP" sz="1050">
              <a:latin typeface="ＭＳ Ｐゴシック" panose="020B0600070205080204" pitchFamily="50" charset="-128"/>
              <a:ea typeface="ＭＳ Ｐゴシック" panose="020B0600070205080204" pitchFamily="50" charset="-128"/>
            </a:rPr>
            <a:t>2</a:t>
          </a:r>
          <a:r>
            <a:rPr kumimoji="1" lang="ja-JP" altLang="en-US" sz="1050">
              <a:latin typeface="ＭＳ Ｐゴシック" panose="020B0600070205080204" pitchFamily="50" charset="-128"/>
              <a:ea typeface="ＭＳ Ｐゴシック" panose="020B0600070205080204" pitchFamily="50" charset="-128"/>
            </a:rPr>
            <a:t>年度から令和</a:t>
          </a:r>
          <a:r>
            <a:rPr kumimoji="1" lang="en-US" altLang="ja-JP" sz="1050">
              <a:latin typeface="ＭＳ Ｐゴシック" panose="020B0600070205080204" pitchFamily="50" charset="-128"/>
              <a:ea typeface="ＭＳ Ｐゴシック" panose="020B0600070205080204" pitchFamily="50" charset="-128"/>
            </a:rPr>
            <a:t>5</a:t>
          </a:r>
          <a:r>
            <a:rPr kumimoji="1" lang="ja-JP" altLang="en-US" sz="1050">
              <a:latin typeface="ＭＳ Ｐゴシック" panose="020B0600070205080204" pitchFamily="50" charset="-128"/>
              <a:ea typeface="ＭＳ Ｐゴシック" panose="020B0600070205080204" pitchFamily="50" charset="-128"/>
            </a:rPr>
            <a:t>年度にかけて減少傾向であったが、令和</a:t>
          </a:r>
          <a:r>
            <a:rPr kumimoji="1" lang="en-US" altLang="ja-JP" sz="1050">
              <a:latin typeface="ＭＳ Ｐゴシック" panose="020B0600070205080204" pitchFamily="50" charset="-128"/>
              <a:ea typeface="ＭＳ Ｐゴシック" panose="020B0600070205080204" pitchFamily="50" charset="-128"/>
            </a:rPr>
            <a:t>6</a:t>
          </a:r>
          <a:r>
            <a:rPr kumimoji="1" lang="ja-JP" altLang="en-US" sz="1050">
              <a:latin typeface="ＭＳ Ｐゴシック" panose="020B0600070205080204" pitchFamily="50" charset="-128"/>
              <a:ea typeface="ＭＳ Ｐゴシック" panose="020B0600070205080204" pitchFamily="50" charset="-128"/>
            </a:rPr>
            <a:t>年度において物価高騰などを要因として増加となった。</a:t>
          </a:r>
        </a:p>
        <a:p>
          <a:r>
            <a:rPr kumimoji="1" lang="ja-JP" altLang="en-US" sz="1050">
              <a:latin typeface="ＭＳ Ｐゴシック" panose="020B0600070205080204" pitchFamily="50" charset="-128"/>
              <a:ea typeface="ＭＳ Ｐゴシック" panose="020B0600070205080204" pitchFamily="50" charset="-128"/>
            </a:rPr>
            <a:t>　前年度比においては、民間給与の状況を反映し給与改定を行ったほか、会計年度任用職員の賃金改定及び手当拡充による増に伴い増加となった。</a:t>
          </a:r>
        </a:p>
        <a:p>
          <a:r>
            <a:rPr kumimoji="1" lang="ja-JP" altLang="en-US" sz="1050">
              <a:latin typeface="ＭＳ Ｐゴシック" panose="020B0600070205080204" pitchFamily="50" charset="-128"/>
              <a:ea typeface="ＭＳ Ｐゴシック" panose="020B0600070205080204" pitchFamily="50" charset="-128"/>
            </a:rPr>
            <a:t>　物件費については、新型コロナウイルスワクチン集団接種事業経費の皆減があった一方、一般廃棄物収集運搬業務委託料や指定管理委託料の増等により、全体では増加となっている。</a:t>
          </a:r>
        </a:p>
      </xdr:txBody>
    </xdr:sp>
    <xdr:clientData/>
  </xdr:twoCellAnchor>
  <xdr:oneCellAnchor>
    <xdr:from>
      <xdr:col>3</xdr:col>
      <xdr:colOff>95250</xdr:colOff>
      <xdr:row>77</xdr:row>
      <xdr:rowOff>6350</xdr:rowOff>
    </xdr:from>
    <xdr:ext cx="349839" cy="225703"/>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3" name="テキスト ボックス 192">
          <a:extLst>
            <a:ext uri="{FF2B5EF4-FFF2-40B4-BE49-F238E27FC236}">
              <a16:creationId xmlns:a16="http://schemas.microsoft.com/office/drawing/2014/main" id="{00000000-0008-0000-0300-0000C1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5" name="人件費・物件費等の状況グラフ枠">
          <a:extLst>
            <a:ext uri="{FF2B5EF4-FFF2-40B4-BE49-F238E27FC236}">
              <a16:creationId xmlns:a16="http://schemas.microsoft.com/office/drawing/2014/main" id="{00000000-0008-0000-0300-0000C3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162612</xdr:rowOff>
    </xdr:from>
    <xdr:to>
      <xdr:col>23</xdr:col>
      <xdr:colOff>133350</xdr:colOff>
      <xdr:row>89</xdr:row>
      <xdr:rowOff>72858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4953000" y="13878612"/>
          <a:ext cx="0" cy="14532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44935</xdr:rowOff>
    </xdr:from>
    <xdr:ext cx="762000" cy="259045"/>
    <xdr:sp macro="" textlink="">
      <xdr:nvSpPr>
        <xdr:cNvPr id="197" name="人件費・物件費等の状況最小値テキスト">
          <a:extLst>
            <a:ext uri="{FF2B5EF4-FFF2-40B4-BE49-F238E27FC236}">
              <a16:creationId xmlns:a16="http://schemas.microsoft.com/office/drawing/2014/main" id="{00000000-0008-0000-0300-0000C5000000}"/>
            </a:ext>
          </a:extLst>
        </xdr:cNvPr>
        <xdr:cNvSpPr txBox="1"/>
      </xdr:nvSpPr>
      <xdr:spPr>
        <a:xfrm>
          <a:off x="5041900" y="1530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72858</xdr:rowOff>
    </xdr:from>
    <xdr:to>
      <xdr:col>24</xdr:col>
      <xdr:colOff>12700</xdr:colOff>
      <xdr:row>89</xdr:row>
      <xdr:rowOff>72858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5331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77539</xdr:rowOff>
    </xdr:from>
    <xdr:ext cx="762000" cy="259045"/>
    <xdr:sp macro="" textlink="">
      <xdr:nvSpPr>
        <xdr:cNvPr id="199" name="人件費・物件費等の状況最大値テキスト">
          <a:extLst>
            <a:ext uri="{FF2B5EF4-FFF2-40B4-BE49-F238E27FC236}">
              <a16:creationId xmlns:a16="http://schemas.microsoft.com/office/drawing/2014/main" id="{00000000-0008-0000-0300-0000C7000000}"/>
            </a:ext>
          </a:extLst>
        </xdr:cNvPr>
        <xdr:cNvSpPr txBox="1"/>
      </xdr:nvSpPr>
      <xdr:spPr>
        <a:xfrm>
          <a:off x="5041900" y="13622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162612</xdr:rowOff>
    </xdr:from>
    <xdr:to>
      <xdr:col>24</xdr:col>
      <xdr:colOff>12700</xdr:colOff>
      <xdr:row>80</xdr:row>
      <xdr:rowOff>162612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4864100" y="1387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64365</xdr:rowOff>
    </xdr:from>
    <xdr:to>
      <xdr:col>23</xdr:col>
      <xdr:colOff>133350</xdr:colOff>
      <xdr:row>81</xdr:row>
      <xdr:rowOff>87702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4114800" y="13951815"/>
          <a:ext cx="838200" cy="23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72479</xdr:rowOff>
    </xdr:from>
    <xdr:ext cx="762000" cy="259045"/>
    <xdr:sp macro="" textlink="">
      <xdr:nvSpPr>
        <xdr:cNvPr id="202" name="人件費・物件費等の状況平均値テキスト">
          <a:extLst>
            <a:ext uri="{FF2B5EF4-FFF2-40B4-BE49-F238E27FC236}">
              <a16:creationId xmlns:a16="http://schemas.microsoft.com/office/drawing/2014/main" id="{00000000-0008-0000-0300-0000CA000000}"/>
            </a:ext>
          </a:extLst>
        </xdr:cNvPr>
        <xdr:cNvSpPr txBox="1"/>
      </xdr:nvSpPr>
      <xdr:spPr>
        <a:xfrm>
          <a:off x="5041900" y="139599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65982</xdr:rowOff>
    </xdr:from>
    <xdr:to>
      <xdr:col>23</xdr:col>
      <xdr:colOff>184150</xdr:colOff>
      <xdr:row>81</xdr:row>
      <xdr:rowOff>167582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902200" y="1395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64365</xdr:rowOff>
    </xdr:from>
    <xdr:to>
      <xdr:col>19</xdr:col>
      <xdr:colOff>133350</xdr:colOff>
      <xdr:row>81</xdr:row>
      <xdr:rowOff>68973</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3225800" y="13951815"/>
          <a:ext cx="889000" cy="4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29101</xdr:rowOff>
    </xdr:from>
    <xdr:to>
      <xdr:col>19</xdr:col>
      <xdr:colOff>184150</xdr:colOff>
      <xdr:row>81</xdr:row>
      <xdr:rowOff>130701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4064000" y="1391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115478</xdr:rowOff>
    </xdr:from>
    <xdr:ext cx="7366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733800" y="14002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68973</xdr:rowOff>
    </xdr:from>
    <xdr:to>
      <xdr:col>15</xdr:col>
      <xdr:colOff>82550</xdr:colOff>
      <xdr:row>81</xdr:row>
      <xdr:rowOff>73085</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flipV="1">
          <a:off x="2336800" y="13956423"/>
          <a:ext cx="889000" cy="4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26533</xdr:rowOff>
    </xdr:from>
    <xdr:to>
      <xdr:col>15</xdr:col>
      <xdr:colOff>133350</xdr:colOff>
      <xdr:row>81</xdr:row>
      <xdr:rowOff>128133</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3175000" y="1391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112910</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844800" y="1400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64601</xdr:rowOff>
    </xdr:from>
    <xdr:to>
      <xdr:col>11</xdr:col>
      <xdr:colOff>31750</xdr:colOff>
      <xdr:row>81</xdr:row>
      <xdr:rowOff>73085</xdr:rowOff>
    </xdr:to>
    <xdr:cxnSp macro="">
      <xdr:nvCxnSpPr>
        <xdr:cNvPr id="210" name="直線コネクタ 209">
          <a:extLst>
            <a:ext uri="{FF2B5EF4-FFF2-40B4-BE49-F238E27FC236}">
              <a16:creationId xmlns:a16="http://schemas.microsoft.com/office/drawing/2014/main" id="{00000000-0008-0000-0300-0000D2000000}"/>
            </a:ext>
          </a:extLst>
        </xdr:cNvPr>
        <xdr:cNvCxnSpPr/>
      </xdr:nvCxnSpPr>
      <xdr:spPr>
        <a:xfrm>
          <a:off x="1447800" y="13952051"/>
          <a:ext cx="889000" cy="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16692</xdr:rowOff>
    </xdr:from>
    <xdr:to>
      <xdr:col>11</xdr:col>
      <xdr:colOff>82550</xdr:colOff>
      <xdr:row>81</xdr:row>
      <xdr:rowOff>118292</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2286000" y="1390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128469</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55800" y="1367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8124</xdr:rowOff>
    </xdr:from>
    <xdr:to>
      <xdr:col>7</xdr:col>
      <xdr:colOff>31750</xdr:colOff>
      <xdr:row>81</xdr:row>
      <xdr:rowOff>109724</xdr:rowOff>
    </xdr:to>
    <xdr:sp macro="" textlink="">
      <xdr:nvSpPr>
        <xdr:cNvPr id="213" name="フローチャート: 判断 212">
          <a:extLst>
            <a:ext uri="{FF2B5EF4-FFF2-40B4-BE49-F238E27FC236}">
              <a16:creationId xmlns:a16="http://schemas.microsoft.com/office/drawing/2014/main" id="{00000000-0008-0000-0300-0000D5000000}"/>
            </a:ext>
          </a:extLst>
        </xdr:cNvPr>
        <xdr:cNvSpPr/>
      </xdr:nvSpPr>
      <xdr:spPr>
        <a:xfrm>
          <a:off x="1397000" y="1389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119901</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066800" y="13664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36902</xdr:rowOff>
    </xdr:from>
    <xdr:to>
      <xdr:col>23</xdr:col>
      <xdr:colOff>184150</xdr:colOff>
      <xdr:row>81</xdr:row>
      <xdr:rowOff>138502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902200" y="1392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129629</xdr:rowOff>
    </xdr:from>
    <xdr:ext cx="762000" cy="259045"/>
    <xdr:sp macro="" textlink="">
      <xdr:nvSpPr>
        <xdr:cNvPr id="221" name="人件費・物件費等の状況該当値テキスト">
          <a:extLst>
            <a:ext uri="{FF2B5EF4-FFF2-40B4-BE49-F238E27FC236}">
              <a16:creationId xmlns:a16="http://schemas.microsoft.com/office/drawing/2014/main" id="{00000000-0008-0000-0300-0000DD000000}"/>
            </a:ext>
          </a:extLst>
        </xdr:cNvPr>
        <xdr:cNvSpPr txBox="1"/>
      </xdr:nvSpPr>
      <xdr:spPr>
        <a:xfrm>
          <a:off x="5041900" y="13845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13565</xdr:rowOff>
    </xdr:from>
    <xdr:to>
      <xdr:col>19</xdr:col>
      <xdr:colOff>184150</xdr:colOff>
      <xdr:row>81</xdr:row>
      <xdr:rowOff>115165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4064000" y="1390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125342</xdr:rowOff>
    </xdr:from>
    <xdr:ext cx="7366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3733800" y="13669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18173</xdr:rowOff>
    </xdr:from>
    <xdr:to>
      <xdr:col>15</xdr:col>
      <xdr:colOff>133350</xdr:colOff>
      <xdr:row>81</xdr:row>
      <xdr:rowOff>119773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3175000" y="1390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129950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2844800" y="13674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22285</xdr:rowOff>
    </xdr:from>
    <xdr:to>
      <xdr:col>11</xdr:col>
      <xdr:colOff>82550</xdr:colOff>
      <xdr:row>81</xdr:row>
      <xdr:rowOff>123885</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2286000" y="13909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108662</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955800" y="13996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13801</xdr:rowOff>
    </xdr:from>
    <xdr:to>
      <xdr:col>7</xdr:col>
      <xdr:colOff>31750</xdr:colOff>
      <xdr:row>81</xdr:row>
      <xdr:rowOff>115401</xdr:rowOff>
    </xdr:to>
    <xdr:sp macro="" textlink="">
      <xdr:nvSpPr>
        <xdr:cNvPr id="228" name="楕円 227">
          <a:extLst>
            <a:ext uri="{FF2B5EF4-FFF2-40B4-BE49-F238E27FC236}">
              <a16:creationId xmlns:a16="http://schemas.microsoft.com/office/drawing/2014/main" id="{00000000-0008-0000-0300-0000E4000000}"/>
            </a:ext>
          </a:extLst>
        </xdr:cNvPr>
        <xdr:cNvSpPr/>
      </xdr:nvSpPr>
      <xdr:spPr>
        <a:xfrm>
          <a:off x="1397000" y="1390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100178</xdr:rowOff>
    </xdr:from>
    <xdr:ext cx="762000" cy="259045"/>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066800" y="13987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40" name="正方形/長方形 239">
          <a:extLst>
            <a:ext uri="{FF2B5EF4-FFF2-40B4-BE49-F238E27FC236}">
              <a16:creationId xmlns:a16="http://schemas.microsoft.com/office/drawing/2014/main" id="{00000000-0008-0000-0300-0000F0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1" name="正方形/長方形 240">
          <a:extLst>
            <a:ext uri="{FF2B5EF4-FFF2-40B4-BE49-F238E27FC236}">
              <a16:creationId xmlns:a16="http://schemas.microsoft.com/office/drawing/2014/main" id="{00000000-0008-0000-0300-0000F1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都表に準じた給料表を適用しており、行政改革の取り組みとして継続的に見直し・対策を講じている。</a:t>
          </a:r>
        </a:p>
        <a:p>
          <a:r>
            <a:rPr kumimoji="1" lang="ja-JP" altLang="en-US" sz="1100">
              <a:latin typeface="ＭＳ Ｐゴシック" panose="020B0600070205080204" pitchFamily="50" charset="-128"/>
              <a:ea typeface="ＭＳ Ｐゴシック" panose="020B0600070205080204" pitchFamily="50" charset="-128"/>
            </a:rPr>
            <a:t>　具体的には、給料４％削減（</a:t>
          </a:r>
          <a:r>
            <a:rPr kumimoji="1" lang="en-US" altLang="ja-JP" sz="1100">
              <a:latin typeface="ＭＳ Ｐゴシック" panose="020B0600070205080204" pitchFamily="50" charset="-128"/>
              <a:ea typeface="ＭＳ Ｐゴシック" panose="020B0600070205080204" pitchFamily="50" charset="-128"/>
            </a:rPr>
            <a:t>H19</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21</a:t>
          </a:r>
          <a:r>
            <a:rPr kumimoji="1" lang="ja-JP" altLang="en-US" sz="1100">
              <a:latin typeface="ＭＳ Ｐゴシック" panose="020B0600070205080204" pitchFamily="50" charset="-128"/>
              <a:ea typeface="ＭＳ Ｐゴシック" panose="020B0600070205080204" pitchFamily="50" charset="-128"/>
            </a:rPr>
            <a:t>）を実施し、さらに昇給抑制（</a:t>
          </a:r>
          <a:r>
            <a:rPr kumimoji="1" lang="en-US" altLang="ja-JP" sz="1100">
              <a:latin typeface="ＭＳ Ｐゴシック" panose="020B0600070205080204" pitchFamily="50" charset="-128"/>
              <a:ea typeface="ＭＳ Ｐゴシック" panose="020B0600070205080204" pitchFamily="50" charset="-128"/>
            </a:rPr>
            <a:t>H20</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21</a:t>
          </a:r>
          <a:r>
            <a:rPr kumimoji="1" lang="ja-JP" altLang="en-US" sz="1100">
              <a:latin typeface="ＭＳ Ｐゴシック" panose="020B0600070205080204" pitchFamily="50" charset="-128"/>
              <a:ea typeface="ＭＳ Ｐゴシック" panose="020B0600070205080204" pitchFamily="50" charset="-128"/>
            </a:rPr>
            <a:t>）を合わせて行った。また、地域手当についても平成</a:t>
          </a:r>
          <a:r>
            <a:rPr kumimoji="1" lang="en-US" altLang="ja-JP" sz="1100">
              <a:latin typeface="ＭＳ Ｐゴシック" panose="020B0600070205080204" pitchFamily="50" charset="-128"/>
              <a:ea typeface="ＭＳ Ｐゴシック" panose="020B0600070205080204" pitchFamily="50" charset="-128"/>
            </a:rPr>
            <a:t>24</a:t>
          </a:r>
          <a:r>
            <a:rPr kumimoji="1" lang="ja-JP" altLang="en-US" sz="1100">
              <a:latin typeface="ＭＳ Ｐゴシック" panose="020B0600070205080204" pitchFamily="50" charset="-128"/>
              <a:ea typeface="ＭＳ Ｐゴシック" panose="020B0600070205080204" pitchFamily="50" charset="-128"/>
            </a:rPr>
            <a:t>年度に見直し、削減を実施している。今後も、定員管理を含めさらに適正な人事管理に努めていく。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9" name="給与水準   （国との比較）グラフ枠">
          <a:extLst>
            <a:ext uri="{FF2B5EF4-FFF2-40B4-BE49-F238E27FC236}">
              <a16:creationId xmlns:a16="http://schemas.microsoft.com/office/drawing/2014/main" id="{00000000-0008-0000-0300-000003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12398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7018000" y="13881100"/>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155925</xdr:rowOff>
    </xdr:from>
    <xdr:ext cx="762000" cy="259045"/>
    <xdr:sp macro="" textlink="">
      <xdr:nvSpPr>
        <xdr:cNvPr id="261" name="給与水準   （国との比較）最小値テキスト">
          <a:extLst>
            <a:ext uri="{FF2B5EF4-FFF2-40B4-BE49-F238E27FC236}">
              <a16:creationId xmlns:a16="http://schemas.microsoft.com/office/drawing/2014/main" id="{00000000-0008-0000-0300-000005010000}"/>
            </a:ext>
          </a:extLst>
        </xdr:cNvPr>
        <xdr:cNvSpPr txBox="1"/>
      </xdr:nvSpPr>
      <xdr:spPr>
        <a:xfrm>
          <a:off x="17106900" y="1524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12398</xdr:rowOff>
    </xdr:from>
    <xdr:to>
      <xdr:col>81</xdr:col>
      <xdr:colOff>133350</xdr:colOff>
      <xdr:row>89</xdr:row>
      <xdr:rowOff>12398</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527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63" name="給与水準   （国との比較）最大値テキスト">
          <a:extLst>
            <a:ext uri="{FF2B5EF4-FFF2-40B4-BE49-F238E27FC236}">
              <a16:creationId xmlns:a16="http://schemas.microsoft.com/office/drawing/2014/main" id="{00000000-0008-0000-0300-000007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76805</xdr:rowOff>
    </xdr:from>
    <xdr:to>
      <xdr:col>81</xdr:col>
      <xdr:colOff>44450</xdr:colOff>
      <xdr:row>85</xdr:row>
      <xdr:rowOff>31750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6179800" y="14478605"/>
          <a:ext cx="8382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32554</xdr:rowOff>
    </xdr:from>
    <xdr:ext cx="762000" cy="259045"/>
    <xdr:sp macro="" textlink="">
      <xdr:nvSpPr>
        <xdr:cNvPr id="266" name="給与水準   （国との比較）平均値テキスト">
          <a:extLst>
            <a:ext uri="{FF2B5EF4-FFF2-40B4-BE49-F238E27FC236}">
              <a16:creationId xmlns:a16="http://schemas.microsoft.com/office/drawing/2014/main" id="{00000000-0008-0000-0300-00000A010000}"/>
            </a:ext>
          </a:extLst>
        </xdr:cNvPr>
        <xdr:cNvSpPr txBox="1"/>
      </xdr:nvSpPr>
      <xdr:spPr>
        <a:xfrm>
          <a:off x="17106900" y="144343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60477</xdr:rowOff>
    </xdr:from>
    <xdr:to>
      <xdr:col>81</xdr:col>
      <xdr:colOff>95250</xdr:colOff>
      <xdr:row>84</xdr:row>
      <xdr:rowOff>162077</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967200" y="144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85</xdr:row>
      <xdr:rowOff>31750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5290800" y="1453605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65314</xdr:rowOff>
    </xdr:from>
    <xdr:to>
      <xdr:col>72</xdr:col>
      <xdr:colOff>203200</xdr:colOff>
      <xdr:row>84</xdr:row>
      <xdr:rowOff>134257</xdr:rowOff>
    </xdr:to>
    <xdr:cxnSp macro="">
      <xdr:nvCxnSpPr>
        <xdr:cNvPr id="271" name="直線コネクタ 270">
          <a:extLst>
            <a:ext uri="{FF2B5EF4-FFF2-40B4-BE49-F238E27FC236}">
              <a16:creationId xmlns:a16="http://schemas.microsoft.com/office/drawing/2014/main" id="{00000000-0008-0000-0300-00000F010000}"/>
            </a:ext>
          </a:extLst>
        </xdr:cNvPr>
        <xdr:cNvCxnSpPr/>
      </xdr:nvCxnSpPr>
      <xdr:spPr>
        <a:xfrm>
          <a:off x="14401800" y="144671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83457</xdr:rowOff>
    </xdr:from>
    <xdr:to>
      <xdr:col>73</xdr:col>
      <xdr:colOff>44450</xdr:colOff>
      <xdr:row>85</xdr:row>
      <xdr:rowOff>13607</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5240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65314</xdr:rowOff>
    </xdr:from>
    <xdr:to>
      <xdr:col>68</xdr:col>
      <xdr:colOff>152400</xdr:colOff>
      <xdr:row>84</xdr:row>
      <xdr:rowOff>134257</xdr:rowOff>
    </xdr:to>
    <xdr:cxnSp macro="">
      <xdr:nvCxnSpPr>
        <xdr:cNvPr id="274" name="直線コネクタ 273">
          <a:extLst>
            <a:ext uri="{FF2B5EF4-FFF2-40B4-BE49-F238E27FC236}">
              <a16:creationId xmlns:a16="http://schemas.microsoft.com/office/drawing/2014/main" id="{00000000-0008-0000-0300-000012010000}"/>
            </a:ext>
          </a:extLst>
        </xdr:cNvPr>
        <xdr:cNvCxnSpPr/>
      </xdr:nvCxnSpPr>
      <xdr:spPr>
        <a:xfrm flipV="1">
          <a:off x="13512800" y="144671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158343</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020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77" name="フローチャート: 判断 276">
          <a:extLst>
            <a:ext uri="{FF2B5EF4-FFF2-40B4-BE49-F238E27FC236}">
              <a16:creationId xmlns:a16="http://schemas.microsoft.com/office/drawing/2014/main" id="{00000000-0008-0000-0300-000015010000}"/>
            </a:ext>
          </a:extLst>
        </xdr:cNvPr>
        <xdr:cNvSpPr/>
      </xdr:nvSpPr>
      <xdr:spPr>
        <a:xfrm>
          <a:off x="13462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23784</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131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26005</xdr:rowOff>
    </xdr:from>
    <xdr:to>
      <xdr:col>81</xdr:col>
      <xdr:colOff>95250</xdr:colOff>
      <xdr:row>84</xdr:row>
      <xdr:rowOff>127605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967200" y="1442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42532</xdr:rowOff>
    </xdr:from>
    <xdr:ext cx="762000" cy="259045"/>
    <xdr:sp macro="" textlink="">
      <xdr:nvSpPr>
        <xdr:cNvPr id="285" name="給与水準   （国との比較）該当値テキスト">
          <a:extLst>
            <a:ext uri="{FF2B5EF4-FFF2-40B4-BE49-F238E27FC236}">
              <a16:creationId xmlns:a16="http://schemas.microsoft.com/office/drawing/2014/main" id="{00000000-0008-0000-0300-00001D010000}"/>
            </a:ext>
          </a:extLst>
        </xdr:cNvPr>
        <xdr:cNvSpPr txBox="1"/>
      </xdr:nvSpPr>
      <xdr:spPr>
        <a:xfrm>
          <a:off x="17106900" y="1427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169834</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909800" y="1457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14514</xdr:rowOff>
    </xdr:from>
    <xdr:to>
      <xdr:col>68</xdr:col>
      <xdr:colOff>203200</xdr:colOff>
      <xdr:row>84</xdr:row>
      <xdr:rowOff>116114</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4351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126291</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4020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92" name="楕円 291">
          <a:extLst>
            <a:ext uri="{FF2B5EF4-FFF2-40B4-BE49-F238E27FC236}">
              <a16:creationId xmlns:a16="http://schemas.microsoft.com/office/drawing/2014/main" id="{00000000-0008-0000-0300-000024010000}"/>
            </a:ext>
          </a:extLst>
        </xdr:cNvPr>
        <xdr:cNvSpPr/>
      </xdr:nvSpPr>
      <xdr:spPr>
        <a:xfrm>
          <a:off x="13462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169834</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131800" y="1457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4" name="正方形/長方形 303">
          <a:extLst>
            <a:ext uri="{FF2B5EF4-FFF2-40B4-BE49-F238E27FC236}">
              <a16:creationId xmlns:a16="http://schemas.microsoft.com/office/drawing/2014/main" id="{00000000-0008-0000-0300-00003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5" name="正方形/長方形 304">
          <a:extLst>
            <a:ext uri="{FF2B5EF4-FFF2-40B4-BE49-F238E27FC236}">
              <a16:creationId xmlns:a16="http://schemas.microsoft.com/office/drawing/2014/main" id="{00000000-0008-0000-0300-00003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行政需要の増加、積極的な政策展開に伴い平成当初から数年間で職員数は大幅に増加した。第３セクターへの派遣や退職不補充に取り組んだ結果、現在の比較においても類似団体を下回る数値となっている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年度については前年度比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の増となっている。昨今の人口減少に伴い、職員数に大きな変動がなくとも相対的に増加していく可能性もあることから、今後も最小限の退職補充（採用調整）等により適切な定員管理計画の推進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112113</xdr:rowOff>
    </xdr:from>
    <xdr:to>
      <xdr:col>81</xdr:col>
      <xdr:colOff>44450</xdr:colOff>
      <xdr:row>67</xdr:row>
      <xdr:rowOff>69286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4763"/>
          <a:ext cx="0" cy="16716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41363</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52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69286</xdr:rowOff>
    </xdr:from>
    <xdr:to>
      <xdr:col>81</xdr:col>
      <xdr:colOff>133350</xdr:colOff>
      <xdr:row>67</xdr:row>
      <xdr:rowOff>69286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556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27040</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8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112113</xdr:rowOff>
    </xdr:from>
    <xdr:to>
      <xdr:col>81</xdr:col>
      <xdr:colOff>133350</xdr:colOff>
      <xdr:row>57</xdr:row>
      <xdr:rowOff>112113</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4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50871</xdr:rowOff>
    </xdr:from>
    <xdr:to>
      <xdr:col>81</xdr:col>
      <xdr:colOff>44450</xdr:colOff>
      <xdr:row>60</xdr:row>
      <xdr:rowOff>117898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179800" y="10337871"/>
          <a:ext cx="8382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100841</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387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128764</xdr:rowOff>
    </xdr:from>
    <xdr:to>
      <xdr:col>81</xdr:col>
      <xdr:colOff>95250</xdr:colOff>
      <xdr:row>61</xdr:row>
      <xdr:rowOff>58914</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1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50871</xdr:rowOff>
    </xdr:from>
    <xdr:to>
      <xdr:col>77</xdr:col>
      <xdr:colOff>44450</xdr:colOff>
      <xdr:row>60</xdr:row>
      <xdr:rowOff>66957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5290800" y="10337871"/>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95250</xdr:rowOff>
    </xdr:from>
    <xdr:to>
      <xdr:col>77</xdr:col>
      <xdr:colOff>95250</xdr:colOff>
      <xdr:row>61</xdr:row>
      <xdr:rowOff>25400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10177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46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65617</xdr:rowOff>
    </xdr:from>
    <xdr:to>
      <xdr:col>72</xdr:col>
      <xdr:colOff>203200</xdr:colOff>
      <xdr:row>60</xdr:row>
      <xdr:rowOff>66957</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10352617"/>
          <a:ext cx="889000" cy="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93910</xdr:rowOff>
    </xdr:from>
    <xdr:to>
      <xdr:col>73</xdr:col>
      <xdr:colOff>44450</xdr:colOff>
      <xdr:row>61</xdr:row>
      <xdr:rowOff>24060</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8837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46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62936</xdr:rowOff>
    </xdr:from>
    <xdr:to>
      <xdr:col>68</xdr:col>
      <xdr:colOff>152400</xdr:colOff>
      <xdr:row>60</xdr:row>
      <xdr:rowOff>65617</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349936"/>
          <a:ext cx="889000" cy="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85866</xdr:rowOff>
    </xdr:from>
    <xdr:to>
      <xdr:col>68</xdr:col>
      <xdr:colOff>203200</xdr:colOff>
      <xdr:row>61</xdr:row>
      <xdr:rowOff>16016</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793</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459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81845</xdr:rowOff>
    </xdr:from>
    <xdr:to>
      <xdr:col>64</xdr:col>
      <xdr:colOff>152400</xdr:colOff>
      <xdr:row>61</xdr:row>
      <xdr:rowOff>11995</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168222</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45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67098</xdr:rowOff>
    </xdr:from>
    <xdr:to>
      <xdr:col>81</xdr:col>
      <xdr:colOff>95250</xdr:colOff>
      <xdr:row>60</xdr:row>
      <xdr:rowOff>168698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35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83625</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199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71</xdr:rowOff>
    </xdr:from>
    <xdr:to>
      <xdr:col>77</xdr:col>
      <xdr:colOff>95250</xdr:colOff>
      <xdr:row>60</xdr:row>
      <xdr:rowOff>101671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2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111848</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10055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16157</xdr:rowOff>
    </xdr:from>
    <xdr:to>
      <xdr:col>73</xdr:col>
      <xdr:colOff>44450</xdr:colOff>
      <xdr:row>60</xdr:row>
      <xdr:rowOff>117757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3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127934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1007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14817</xdr:rowOff>
    </xdr:from>
    <xdr:to>
      <xdr:col>68</xdr:col>
      <xdr:colOff>203200</xdr:colOff>
      <xdr:row>60</xdr:row>
      <xdr:rowOff>116417</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126594</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12136</xdr:rowOff>
    </xdr:from>
    <xdr:to>
      <xdr:col>64</xdr:col>
      <xdr:colOff>152400</xdr:colOff>
      <xdr:row>60</xdr:row>
      <xdr:rowOff>113736</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29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123913</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1006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年度決算では、公営企業に要する経費の財源とする地方債の償還の財源に充てたと認められる繰入金が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微増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したこと等により、単年度で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ヵ年平均で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ポイント低下した。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公共施設の老朽化対応などの投資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が見込まれるため、引き続き一部事務組合も含めより一層効率的かつ健全な運営に努め、適正範囲を維持していく。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45</xdr:row>
      <xdr:rowOff>162560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44609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153670</xdr:rowOff>
    </xdr:from>
    <xdr:to>
      <xdr:col>81</xdr:col>
      <xdr:colOff>44450</xdr:colOff>
      <xdr:row>40</xdr:row>
      <xdr:rowOff>6350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6179800" y="684022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40</xdr:row>
      <xdr:rowOff>38523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5290800" y="686435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65617</xdr:rowOff>
    </xdr:from>
    <xdr:to>
      <xdr:col>77</xdr:col>
      <xdr:colOff>95250</xdr:colOff>
      <xdr:row>41</xdr:row>
      <xdr:rowOff>167217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151994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38523</xdr:rowOff>
    </xdr:from>
    <xdr:to>
      <xdr:col>72</xdr:col>
      <xdr:colOff>203200</xdr:colOff>
      <xdr:row>40</xdr:row>
      <xdr:rowOff>54610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4401800" y="689652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54610</xdr:rowOff>
    </xdr:from>
    <xdr:to>
      <xdr:col>68</xdr:col>
      <xdr:colOff>152400</xdr:colOff>
      <xdr:row>40</xdr:row>
      <xdr:rowOff>78740</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3512800" y="691261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168081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4673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102870</xdr:rowOff>
    </xdr:from>
    <xdr:to>
      <xdr:col>81</xdr:col>
      <xdr:colOff>95250</xdr:colOff>
      <xdr:row>40</xdr:row>
      <xdr:rowOff>33020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119397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63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159173</xdr:rowOff>
    </xdr:from>
    <xdr:to>
      <xdr:col>73</xdr:col>
      <xdr:colOff>44450</xdr:colOff>
      <xdr:row>40</xdr:row>
      <xdr:rowOff>89323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99500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61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3810</xdr:rowOff>
    </xdr:from>
    <xdr:to>
      <xdr:col>68</xdr:col>
      <xdr:colOff>203200</xdr:colOff>
      <xdr:row>40</xdr:row>
      <xdr:rowOff>105410</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115587</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事業債の残高が、普通会計及び下水道会計ともにピークを越えており、臨時財政対策債以外の通常事業債については、投資的事業の計画、財源調整に十分配慮し最小限の地方債活用に留めている。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年度は、地方債の現在高や公営企業債等繰入金見込額が減少し、一方で標準財政規模が増加したことにより、大幅な低下となった。</a:t>
          </a:r>
        </a:p>
        <a:p>
          <a:r>
            <a:rPr kumimoji="1" lang="ja-JP" altLang="en-US" sz="1100">
              <a:latin typeface="ＭＳ Ｐゴシック" panose="020B0600070205080204" pitchFamily="50" charset="-128"/>
              <a:ea typeface="ＭＳ Ｐゴシック" panose="020B0600070205080204" pitchFamily="50" charset="-128"/>
            </a:rPr>
            <a:t>　今後、下水道の改修工事等に伴う地方債の借入、それに伴う繰出等も増加することが見込まれることから、引き続き、地方債の計画的な活用に努め、公営企業、一部事務組合等の運営状況に留意するとともに、計画的に基金の増加を図り、住民負担の軽減・世代間の公平に努めていく。</a:t>
          </a: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7" name="将来負担の状況グラフ枠">
          <a:extLst>
            <a:ext uri="{FF2B5EF4-FFF2-40B4-BE49-F238E27FC236}">
              <a16:creationId xmlns:a16="http://schemas.microsoft.com/office/drawing/2014/main" id="{00000000-0008-0000-0300-0000B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49" name="将来負担の状況最小値テキスト">
          <a:extLst>
            <a:ext uri="{FF2B5EF4-FFF2-40B4-BE49-F238E27FC236}">
              <a16:creationId xmlns:a16="http://schemas.microsoft.com/office/drawing/2014/main" id="{00000000-0008-0000-0300-0000C1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1" name="将来負担の状況最大値テキスト">
          <a:extLst>
            <a:ext uri="{FF2B5EF4-FFF2-40B4-BE49-F238E27FC236}">
              <a16:creationId xmlns:a16="http://schemas.microsoft.com/office/drawing/2014/main" id="{00000000-0008-0000-0300-0000C3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3" name="将来負担の状況平均値テキスト">
          <a:extLst>
            <a:ext uri="{FF2B5EF4-FFF2-40B4-BE49-F238E27FC236}">
              <a16:creationId xmlns:a16="http://schemas.microsoft.com/office/drawing/2014/main" id="{00000000-0008-0000-0300-0000C5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9192</xdr:rowOff>
    </xdr:from>
    <xdr:to>
      <xdr:col>64</xdr:col>
      <xdr:colOff>152400</xdr:colOff>
      <xdr:row>14</xdr:row>
      <xdr:rowOff>110792</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4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120969</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1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16,061
15,888
28.07
10,657,855
10,300,031
271,996
4,787,681
4,566,387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職員給は、これまで行政改革として取り組んだ削減措置（地域手当削減等）を実施してきたほか、最小限の退職補充（採用調整）により適正な定員管理に努めている。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会計年度任用職員の賃金改定及び手当拡充による増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等により、経常経費充当一般財源は約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4,700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万円の増となり、前年度比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39915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651500"/>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11992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39915</xdr:rowOff>
    </xdr:from>
    <xdr:to>
      <xdr:col>24</xdr:col>
      <xdr:colOff>114300</xdr:colOff>
      <xdr:row>42</xdr:row>
      <xdr:rowOff>39915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31750</xdr:rowOff>
    </xdr:from>
    <xdr:to>
      <xdr:col>24</xdr:col>
      <xdr:colOff>25400</xdr:colOff>
      <xdr:row>40</xdr:row>
      <xdr:rowOff>12700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7183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5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136072</xdr:rowOff>
    </xdr:from>
    <xdr:to>
      <xdr:col>24</xdr:col>
      <xdr:colOff>76200</xdr:colOff>
      <xdr:row>37</xdr:row>
      <xdr:rowOff>66222</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116115</xdr:rowOff>
    </xdr:from>
    <xdr:to>
      <xdr:col>19</xdr:col>
      <xdr:colOff>187325</xdr:colOff>
      <xdr:row>39</xdr:row>
      <xdr:rowOff>31750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6312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27214</xdr:rowOff>
    </xdr:from>
    <xdr:to>
      <xdr:col>20</xdr:col>
      <xdr:colOff>38100</xdr:colOff>
      <xdr:row>36</xdr:row>
      <xdr:rowOff>128814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138991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68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105228</xdr:rowOff>
    </xdr:from>
    <xdr:to>
      <xdr:col>15</xdr:col>
      <xdr:colOff>98425</xdr:colOff>
      <xdr:row>38</xdr:row>
      <xdr:rowOff>116115</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6203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5443</xdr:rowOff>
    </xdr:from>
    <xdr:to>
      <xdr:col>15</xdr:col>
      <xdr:colOff>149225</xdr:colOff>
      <xdr:row>36</xdr:row>
      <xdr:rowOff>107043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7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117220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94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105228</xdr:rowOff>
    </xdr:from>
    <xdr:to>
      <xdr:col>11</xdr:col>
      <xdr:colOff>9525</xdr:colOff>
      <xdr:row>40</xdr:row>
      <xdr:rowOff>88900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620328"/>
          <a:ext cx="889000" cy="3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122464</xdr:rowOff>
    </xdr:from>
    <xdr:to>
      <xdr:col>11</xdr:col>
      <xdr:colOff>60325</xdr:colOff>
      <xdr:row>36</xdr:row>
      <xdr:rowOff>52614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62791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9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8164</xdr:rowOff>
    </xdr:from>
    <xdr:to>
      <xdr:col>6</xdr:col>
      <xdr:colOff>171450</xdr:colOff>
      <xdr:row>37</xdr:row>
      <xdr:rowOff>109764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119941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2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133350</xdr:rowOff>
    </xdr:from>
    <xdr:to>
      <xdr:col>24</xdr:col>
      <xdr:colOff>76200</xdr:colOff>
      <xdr:row>40</xdr:row>
      <xdr:rowOff>63500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105427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152400</xdr:rowOff>
    </xdr:from>
    <xdr:to>
      <xdr:col>20</xdr:col>
      <xdr:colOff>38100</xdr:colOff>
      <xdr:row>39</xdr:row>
      <xdr:rowOff>82550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67327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75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65315</xdr:rowOff>
    </xdr:from>
    <xdr:to>
      <xdr:col>15</xdr:col>
      <xdr:colOff>149225</xdr:colOff>
      <xdr:row>38</xdr:row>
      <xdr:rowOff>166915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58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151692</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66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54428</xdr:rowOff>
    </xdr:from>
    <xdr:to>
      <xdr:col>11</xdr:col>
      <xdr:colOff>60325</xdr:colOff>
      <xdr:row>38</xdr:row>
      <xdr:rowOff>156028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140805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65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38100</xdr:rowOff>
    </xdr:from>
    <xdr:to>
      <xdr:col>6</xdr:col>
      <xdr:colOff>171450</xdr:colOff>
      <xdr:row>40</xdr:row>
      <xdr:rowOff>139700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124477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98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行政需要の増加に伴い事務経費が年々増加し、また近年での物価高騰の影響等から増加傾向となっている。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年度においては、一般廃棄物収集運搬業務委託料や指定管理委託料等の増により、経常経費充当一般財源は約</a:t>
          </a:r>
          <a:r>
            <a:rPr kumimoji="1" lang="en-US" altLang="ja-JP" sz="1100">
              <a:latin typeface="ＭＳ Ｐゴシック" panose="020B0600070205080204" pitchFamily="50" charset="-128"/>
              <a:ea typeface="ＭＳ Ｐゴシック" panose="020B0600070205080204" pitchFamily="50" charset="-128"/>
            </a:rPr>
            <a:t>7,850</a:t>
          </a:r>
          <a:r>
            <a:rPr kumimoji="1" lang="ja-JP" altLang="en-US" sz="1100">
              <a:latin typeface="ＭＳ Ｐゴシック" panose="020B0600070205080204" pitchFamily="50" charset="-128"/>
              <a:ea typeface="ＭＳ Ｐゴシック" panose="020B0600070205080204" pitchFamily="50" charset="-128"/>
            </a:rPr>
            <a:t>万円の増となり、前年度比</a:t>
          </a:r>
          <a:r>
            <a:rPr kumimoji="1" lang="en-US" altLang="ja-JP" sz="1100">
              <a:latin typeface="ＭＳ Ｐゴシック" panose="020B0600070205080204" pitchFamily="50" charset="-128"/>
              <a:ea typeface="ＭＳ Ｐゴシック" panose="020B0600070205080204" pitchFamily="50" charset="-128"/>
            </a:rPr>
            <a:t>0.7</a:t>
          </a:r>
          <a:r>
            <a:rPr kumimoji="1" lang="ja-JP" altLang="en-US" sz="11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113284</xdr:rowOff>
    </xdr:from>
    <xdr:to>
      <xdr:col>82</xdr:col>
      <xdr:colOff>107950</xdr:colOff>
      <xdr:row>21</xdr:row>
      <xdr:rowOff>5842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7068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149369</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5842</xdr:rowOff>
    </xdr:from>
    <xdr:to>
      <xdr:col>82</xdr:col>
      <xdr:colOff>196850</xdr:colOff>
      <xdr:row>21</xdr:row>
      <xdr:rowOff>5842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28211</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1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113284</xdr:rowOff>
    </xdr:from>
    <xdr:to>
      <xdr:col>82</xdr:col>
      <xdr:colOff>196850</xdr:colOff>
      <xdr:row>12</xdr:row>
      <xdr:rowOff>113284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70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94996</xdr:rowOff>
    </xdr:from>
    <xdr:to>
      <xdr:col>82</xdr:col>
      <xdr:colOff>107950</xdr:colOff>
      <xdr:row>16</xdr:row>
      <xdr:rowOff>159004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83819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149877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550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156718</xdr:rowOff>
    </xdr:from>
    <xdr:to>
      <xdr:col>78</xdr:col>
      <xdr:colOff>69850</xdr:colOff>
      <xdr:row>16</xdr:row>
      <xdr:rowOff>94996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72846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110998</xdr:rowOff>
    </xdr:from>
    <xdr:to>
      <xdr:col>73</xdr:col>
      <xdr:colOff>180975</xdr:colOff>
      <xdr:row>15</xdr:row>
      <xdr:rowOff>156718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68274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96774</xdr:rowOff>
    </xdr:from>
    <xdr:to>
      <xdr:col>74</xdr:col>
      <xdr:colOff>31750</xdr:colOff>
      <xdr:row>16</xdr:row>
      <xdr:rowOff>26924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37101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110998</xdr:rowOff>
    </xdr:from>
    <xdr:to>
      <xdr:col>69</xdr:col>
      <xdr:colOff>92075</xdr:colOff>
      <xdr:row>16</xdr:row>
      <xdr:rowOff>40132</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68274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158496</xdr:rowOff>
    </xdr:from>
    <xdr:to>
      <xdr:col>69</xdr:col>
      <xdr:colOff>142875</xdr:colOff>
      <xdr:row>15</xdr:row>
      <xdr:rowOff>88646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98823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60198</xdr:rowOff>
    </xdr:from>
    <xdr:to>
      <xdr:col>65</xdr:col>
      <xdr:colOff>53975</xdr:colOff>
      <xdr:row>15</xdr:row>
      <xdr:rowOff>161798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525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108204</xdr:rowOff>
    </xdr:from>
    <xdr:to>
      <xdr:col>82</xdr:col>
      <xdr:colOff>158750</xdr:colOff>
      <xdr:row>17</xdr:row>
      <xdr:rowOff>38354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80281</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82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44196</xdr:rowOff>
    </xdr:from>
    <xdr:to>
      <xdr:col>78</xdr:col>
      <xdr:colOff>120650</xdr:colOff>
      <xdr:row>16</xdr:row>
      <xdr:rowOff>145796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8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130573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873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105918</xdr:rowOff>
    </xdr:from>
    <xdr:to>
      <xdr:col>74</xdr:col>
      <xdr:colOff>31750</xdr:colOff>
      <xdr:row>16</xdr:row>
      <xdr:rowOff>36068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7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20845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76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60198</xdr:rowOff>
    </xdr:from>
    <xdr:to>
      <xdr:col>69</xdr:col>
      <xdr:colOff>142875</xdr:colOff>
      <xdr:row>15</xdr:row>
      <xdr:rowOff>161798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3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146575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71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160782</xdr:rowOff>
    </xdr:from>
    <xdr:to>
      <xdr:col>65</xdr:col>
      <xdr:colOff>53975</xdr:colOff>
      <xdr:row>16</xdr:row>
      <xdr:rowOff>90932</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3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75709</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818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年度においては、児童手当、こども医療費助成費等の増に伴って経常経費が増加したことにより、経常経費充当一般財源は約</a:t>
          </a:r>
          <a:r>
            <a:rPr kumimoji="1" lang="en-US" altLang="ja-JP" sz="1100">
              <a:latin typeface="ＭＳ Ｐゴシック" panose="020B0600070205080204" pitchFamily="50" charset="-128"/>
              <a:ea typeface="ＭＳ Ｐゴシック" panose="020B0600070205080204" pitchFamily="50" charset="-128"/>
            </a:rPr>
            <a:t>3,700</a:t>
          </a:r>
          <a:r>
            <a:rPr kumimoji="1" lang="ja-JP" altLang="en-US" sz="1100">
              <a:latin typeface="ＭＳ Ｐゴシック" panose="020B0600070205080204" pitchFamily="50" charset="-128"/>
              <a:ea typeface="ＭＳ Ｐゴシック" panose="020B0600070205080204" pitchFamily="50" charset="-128"/>
            </a:rPr>
            <a:t>万円の増となり、前年度比</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ポイント増加した。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障害者の高齢化が見込まれることから利用者の増加やサービスの多様化などに伴い、今後も増加していくことが見込まれる。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60</xdr:row>
      <xdr:rowOff>132443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93415"/>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64407</xdr:rowOff>
    </xdr:from>
    <xdr:to>
      <xdr:col>24</xdr:col>
      <xdr:colOff>25400</xdr:colOff>
      <xdr:row>55</xdr:row>
      <xdr:rowOff>97065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4941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19249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277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94343</xdr:rowOff>
    </xdr:from>
    <xdr:to>
      <xdr:col>19</xdr:col>
      <xdr:colOff>187325</xdr:colOff>
      <xdr:row>55</xdr:row>
      <xdr:rowOff>64407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352643"/>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94343</xdr:rowOff>
    </xdr:from>
    <xdr:to>
      <xdr:col>15</xdr:col>
      <xdr:colOff>98425</xdr:colOff>
      <xdr:row>54</xdr:row>
      <xdr:rowOff>127000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3526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97972</xdr:rowOff>
    </xdr:from>
    <xdr:to>
      <xdr:col>15</xdr:col>
      <xdr:colOff>149225</xdr:colOff>
      <xdr:row>55</xdr:row>
      <xdr:rowOff>28122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12899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44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83457</xdr:rowOff>
    </xdr:from>
    <xdr:to>
      <xdr:col>11</xdr:col>
      <xdr:colOff>9525</xdr:colOff>
      <xdr:row>54</xdr:row>
      <xdr:rowOff>127000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3417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54428</xdr:rowOff>
    </xdr:from>
    <xdr:to>
      <xdr:col>11</xdr:col>
      <xdr:colOff>60325</xdr:colOff>
      <xdr:row>54</xdr:row>
      <xdr:rowOff>156028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31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166205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162577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46265</xdr:rowOff>
    </xdr:from>
    <xdr:to>
      <xdr:col>24</xdr:col>
      <xdr:colOff>76200</xdr:colOff>
      <xdr:row>55</xdr:row>
      <xdr:rowOff>147865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18342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4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13607</xdr:rowOff>
    </xdr:from>
    <xdr:to>
      <xdr:col>20</xdr:col>
      <xdr:colOff>38100</xdr:colOff>
      <xdr:row>55</xdr:row>
      <xdr:rowOff>115207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99984</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529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43543</xdr:rowOff>
    </xdr:from>
    <xdr:to>
      <xdr:col>15</xdr:col>
      <xdr:colOff>149225</xdr:colOff>
      <xdr:row>54</xdr:row>
      <xdr:rowOff>145143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155320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162577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32657</xdr:rowOff>
    </xdr:from>
    <xdr:to>
      <xdr:col>6</xdr:col>
      <xdr:colOff>171450</xdr:colOff>
      <xdr:row>54</xdr:row>
      <xdr:rowOff>134257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29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144434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05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の動向としては繰出金が大きく影響している。国民健康保険、介護保険、後期高齢者医療保険の保険給付の増減や下水道使用料の増減等、その年において様々な影響がありつつも、ここ数年概ね横ばい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年度においては、普通交付税の大幅な増により経常一般財源が増となったため、前年度比</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ポイント改善した。</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152400</xdr:rowOff>
    </xdr:from>
    <xdr:to>
      <xdr:col>82</xdr:col>
      <xdr:colOff>107950</xdr:colOff>
      <xdr:row>62</xdr:row>
      <xdr:rowOff>12700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678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67327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1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152400</xdr:rowOff>
    </xdr:from>
    <xdr:to>
      <xdr:col>82</xdr:col>
      <xdr:colOff>196850</xdr:colOff>
      <xdr:row>52</xdr:row>
      <xdr:rowOff>152400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6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82550</xdr:rowOff>
    </xdr:from>
    <xdr:to>
      <xdr:col>82</xdr:col>
      <xdr:colOff>107950</xdr:colOff>
      <xdr:row>57</xdr:row>
      <xdr:rowOff>158750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8552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69850</xdr:rowOff>
    </xdr:from>
    <xdr:to>
      <xdr:col>82</xdr:col>
      <xdr:colOff>158750</xdr:colOff>
      <xdr:row>58</xdr:row>
      <xdr:rowOff>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4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158750</xdr:rowOff>
    </xdr:from>
    <xdr:to>
      <xdr:col>78</xdr:col>
      <xdr:colOff>69850</xdr:colOff>
      <xdr:row>59</xdr:row>
      <xdr:rowOff>57150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9314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149877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9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19050</xdr:rowOff>
    </xdr:from>
    <xdr:to>
      <xdr:col>73</xdr:col>
      <xdr:colOff>180975</xdr:colOff>
      <xdr:row>59</xdr:row>
      <xdr:rowOff>57150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134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19050</xdr:rowOff>
    </xdr:from>
    <xdr:to>
      <xdr:col>69</xdr:col>
      <xdr:colOff>92075</xdr:colOff>
      <xdr:row>59</xdr:row>
      <xdr:rowOff>158750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1346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38100</xdr:rowOff>
    </xdr:from>
    <xdr:to>
      <xdr:col>69</xdr:col>
      <xdr:colOff>142875</xdr:colOff>
      <xdr:row>58</xdr:row>
      <xdr:rowOff>139700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92727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31750</xdr:rowOff>
    </xdr:from>
    <xdr:to>
      <xdr:col>82</xdr:col>
      <xdr:colOff>158750</xdr:colOff>
      <xdr:row>57</xdr:row>
      <xdr:rowOff>133350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48277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107950</xdr:rowOff>
    </xdr:from>
    <xdr:to>
      <xdr:col>78</xdr:col>
      <xdr:colOff>120650</xdr:colOff>
      <xdr:row>58</xdr:row>
      <xdr:rowOff>38100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48277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6350</xdr:rowOff>
    </xdr:from>
    <xdr:to>
      <xdr:col>74</xdr:col>
      <xdr:colOff>31750</xdr:colOff>
      <xdr:row>59</xdr:row>
      <xdr:rowOff>107950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92727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139700</xdr:rowOff>
    </xdr:from>
    <xdr:to>
      <xdr:col>69</xdr:col>
      <xdr:colOff>142875</xdr:colOff>
      <xdr:row>59</xdr:row>
      <xdr:rowOff>69850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54627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107950</xdr:rowOff>
    </xdr:from>
    <xdr:to>
      <xdr:col>65</xdr:col>
      <xdr:colOff>53975</xdr:colOff>
      <xdr:row>60</xdr:row>
      <xdr:rowOff>38100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22877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福祉の充実を町政の中心施策の一つに掲げ、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高齢者医療費助成や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未来わくわく支援金を始めとする単独施策を推進していることから補助費等は類似団体と比較しても依然として高水準で推移している。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年度においては、行政改革における福祉単独施策の見直しに伴い、単独施策における各種医療費助成の減により、経常経費充当一般財源は約</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億</a:t>
          </a:r>
          <a:r>
            <a:rPr kumimoji="1" lang="en-US" altLang="ja-JP" sz="1100">
              <a:latin typeface="ＭＳ Ｐゴシック" panose="020B0600070205080204" pitchFamily="50" charset="-128"/>
              <a:ea typeface="ＭＳ Ｐゴシック" panose="020B0600070205080204" pitchFamily="50" charset="-128"/>
            </a:rPr>
            <a:t>4,000</a:t>
          </a:r>
          <a:r>
            <a:rPr kumimoji="1" lang="ja-JP" altLang="en-US" sz="1100">
              <a:latin typeface="ＭＳ Ｐゴシック" panose="020B0600070205080204" pitchFamily="50" charset="-128"/>
              <a:ea typeface="ＭＳ Ｐゴシック" panose="020B0600070205080204" pitchFamily="50" charset="-128"/>
            </a:rPr>
            <a:t>万円の減となり、前年度比</a:t>
          </a:r>
          <a:r>
            <a:rPr kumimoji="1" lang="en-US" altLang="ja-JP" sz="1100">
              <a:latin typeface="ＭＳ Ｐゴシック" panose="020B0600070205080204" pitchFamily="50" charset="-128"/>
              <a:ea typeface="ＭＳ Ｐゴシック" panose="020B0600070205080204" pitchFamily="50" charset="-128"/>
            </a:rPr>
            <a:t>4.1</a:t>
          </a:r>
          <a:r>
            <a:rPr kumimoji="1" lang="ja-JP" altLang="en-US" sz="1100">
              <a:latin typeface="ＭＳ Ｐゴシック" panose="020B0600070205080204" pitchFamily="50" charset="-128"/>
              <a:ea typeface="ＭＳ Ｐゴシック" panose="020B0600070205080204" pitchFamily="50" charset="-128"/>
            </a:rPr>
            <a:t>ポイント改善した。</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64135</xdr:rowOff>
    </xdr:from>
    <xdr:to>
      <xdr:col>82</xdr:col>
      <xdr:colOff>107950</xdr:colOff>
      <xdr:row>40</xdr:row>
      <xdr:rowOff>18415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7219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161942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684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18415</xdr:rowOff>
    </xdr:from>
    <xdr:to>
      <xdr:col>82</xdr:col>
      <xdr:colOff>196850</xdr:colOff>
      <xdr:row>40</xdr:row>
      <xdr:rowOff>18415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8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150512</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6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64135</xdr:rowOff>
    </xdr:from>
    <xdr:to>
      <xdr:col>82</xdr:col>
      <xdr:colOff>196850</xdr:colOff>
      <xdr:row>33</xdr:row>
      <xdr:rowOff>64135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72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115570</xdr:rowOff>
    </xdr:from>
    <xdr:to>
      <xdr:col>82</xdr:col>
      <xdr:colOff>107950</xdr:colOff>
      <xdr:row>39</xdr:row>
      <xdr:rowOff>6985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459220"/>
          <a:ext cx="838200" cy="23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144162</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3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127635</xdr:rowOff>
    </xdr:from>
    <xdr:to>
      <xdr:col>82</xdr:col>
      <xdr:colOff>158750</xdr:colOff>
      <xdr:row>36</xdr:row>
      <xdr:rowOff>57785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104140</xdr:rowOff>
    </xdr:from>
    <xdr:to>
      <xdr:col>78</xdr:col>
      <xdr:colOff>69850</xdr:colOff>
      <xdr:row>39</xdr:row>
      <xdr:rowOff>6985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61924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93345</xdr:rowOff>
    </xdr:from>
    <xdr:to>
      <xdr:col>78</xdr:col>
      <xdr:colOff>120650</xdr:colOff>
      <xdr:row>36</xdr:row>
      <xdr:rowOff>23495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9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33672</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862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104140</xdr:rowOff>
    </xdr:from>
    <xdr:to>
      <xdr:col>73</xdr:col>
      <xdr:colOff>180975</xdr:colOff>
      <xdr:row>38</xdr:row>
      <xdr:rowOff>109855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61924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64770</xdr:rowOff>
    </xdr:from>
    <xdr:to>
      <xdr:col>74</xdr:col>
      <xdr:colOff>31750</xdr:colOff>
      <xdr:row>35</xdr:row>
      <xdr:rowOff>166370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5097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109855</xdr:rowOff>
    </xdr:from>
    <xdr:to>
      <xdr:col>69</xdr:col>
      <xdr:colOff>92075</xdr:colOff>
      <xdr:row>39</xdr:row>
      <xdr:rowOff>104140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624955"/>
          <a:ext cx="889000" cy="16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xdr:rowOff>
    </xdr:from>
    <xdr:to>
      <xdr:col>69</xdr:col>
      <xdr:colOff>142875</xdr:colOff>
      <xdr:row>35</xdr:row>
      <xdr:rowOff>103505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113682</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77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64770</xdr:rowOff>
    </xdr:from>
    <xdr:to>
      <xdr:col>82</xdr:col>
      <xdr:colOff>158750</xdr:colOff>
      <xdr:row>37</xdr:row>
      <xdr:rowOff>166370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36847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127635</xdr:rowOff>
    </xdr:from>
    <xdr:to>
      <xdr:col>78</xdr:col>
      <xdr:colOff>120650</xdr:colOff>
      <xdr:row>39</xdr:row>
      <xdr:rowOff>57785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64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42562</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72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53340</xdr:rowOff>
    </xdr:from>
    <xdr:to>
      <xdr:col>74</xdr:col>
      <xdr:colOff>31750</xdr:colOff>
      <xdr:row>38</xdr:row>
      <xdr:rowOff>154940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139717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59055</xdr:rowOff>
    </xdr:from>
    <xdr:to>
      <xdr:col>69</xdr:col>
      <xdr:colOff>142875</xdr:colOff>
      <xdr:row>38</xdr:row>
      <xdr:rowOff>160655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57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145432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660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53340</xdr:rowOff>
    </xdr:from>
    <xdr:to>
      <xdr:col>65</xdr:col>
      <xdr:colOff>53975</xdr:colOff>
      <xdr:row>39</xdr:row>
      <xdr:rowOff>154940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73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139717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826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公債費は平成</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年度でピークを越え、臨時財政対策債以外の通常事業債については、投資的事業の計画、財源調整に十分配慮し最小限の地方債活用に留めている。</a:t>
          </a:r>
          <a:endParaRPr kumimoji="1" lang="en-US" altLang="ja-JP" sz="11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事業債抑制に努めてきた結果、償還経費そのものが減少した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より経常経費充当一般財源が約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減となった一方、普通交付税の大幅な増により経常一般財源が増となったため、</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ポイントの改善となった。</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104139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663424"/>
          <a:ext cx="0" cy="1156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62992</xdr:rowOff>
    </xdr:from>
    <xdr:to>
      <xdr:col>24</xdr:col>
      <xdr:colOff>25400</xdr:colOff>
      <xdr:row>76</xdr:row>
      <xdr:rowOff>94996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09319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107714</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137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81280</xdr:rowOff>
    </xdr:from>
    <xdr:to>
      <xdr:col>19</xdr:col>
      <xdr:colOff>187325</xdr:colOff>
      <xdr:row>76</xdr:row>
      <xdr:rowOff>94996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098800" y="131114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163068</xdr:rowOff>
    </xdr:from>
    <xdr:to>
      <xdr:col>20</xdr:col>
      <xdr:colOff>38100</xdr:colOff>
      <xdr:row>77</xdr:row>
      <xdr:rowOff>93218</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77995</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279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72137</xdr:rowOff>
    </xdr:from>
    <xdr:to>
      <xdr:col>15</xdr:col>
      <xdr:colOff>98425</xdr:colOff>
      <xdr:row>76</xdr:row>
      <xdr:rowOff>81280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102337"/>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72137</xdr:rowOff>
    </xdr:from>
    <xdr:to>
      <xdr:col>11</xdr:col>
      <xdr:colOff>9525</xdr:colOff>
      <xdr:row>76</xdr:row>
      <xdr:rowOff>99568</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102337"/>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158496</xdr:rowOff>
    </xdr:from>
    <xdr:to>
      <xdr:col>11</xdr:col>
      <xdr:colOff>60325</xdr:colOff>
      <xdr:row>77</xdr:row>
      <xdr:rowOff>88646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73423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xdr:rowOff>
    </xdr:from>
    <xdr:to>
      <xdr:col>6</xdr:col>
      <xdr:colOff>171450</xdr:colOff>
      <xdr:row>77</xdr:row>
      <xdr:rowOff>111506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96283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xdr:rowOff>
    </xdr:from>
    <xdr:to>
      <xdr:col>24</xdr:col>
      <xdr:colOff>76200</xdr:colOff>
      <xdr:row>76</xdr:row>
      <xdr:rowOff>113792</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28719</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88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44196</xdr:rowOff>
    </xdr:from>
    <xdr:to>
      <xdr:col>20</xdr:col>
      <xdr:colOff>38100</xdr:colOff>
      <xdr:row>76</xdr:row>
      <xdr:rowOff>145796</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155973</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843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30480</xdr:rowOff>
    </xdr:from>
    <xdr:to>
      <xdr:col>15</xdr:col>
      <xdr:colOff>149225</xdr:colOff>
      <xdr:row>76</xdr:row>
      <xdr:rowOff>132080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142257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21337</xdr:rowOff>
    </xdr:from>
    <xdr:to>
      <xdr:col>11</xdr:col>
      <xdr:colOff>60325</xdr:colOff>
      <xdr:row>76</xdr:row>
      <xdr:rowOff>122937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133113</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48768</xdr:rowOff>
    </xdr:from>
    <xdr:to>
      <xdr:col>6</xdr:col>
      <xdr:colOff>171450</xdr:colOff>
      <xdr:row>76</xdr:row>
      <xdr:rowOff>150368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160545</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以外は、類団比較において他団体を大きく上回って推移している。主に補助費等が要因となっているが、未来わくわく支援金を始め中心施策である福祉単独施策の実施による割合が大きく、その他では、人件費・物件費などが影響を及ぼ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年度においては、普通交付税の大幅な</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により経常一般財源が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ことから</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指標は</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改善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した</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。今後も引き続き歳入確保や歳出削減に努め、柔軟性のある財政運営を図っていく。</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46990</xdr:rowOff>
    </xdr:from>
    <xdr:to>
      <xdr:col>82</xdr:col>
      <xdr:colOff>107950</xdr:colOff>
      <xdr:row>78</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562840"/>
          <a:ext cx="0" cy="975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137177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78</xdr:row>
      <xdr:rowOff>165100</xdr:rowOff>
    </xdr:from>
    <xdr:to>
      <xdr:col>82</xdr:col>
      <xdr:colOff>196850</xdr:colOff>
      <xdr:row>78</xdr:row>
      <xdr:rowOff>165100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53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133367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0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46990</xdr:rowOff>
    </xdr:from>
    <xdr:to>
      <xdr:col>82</xdr:col>
      <xdr:colOff>196850</xdr:colOff>
      <xdr:row>73</xdr:row>
      <xdr:rowOff>46990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56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157480</xdr:rowOff>
    </xdr:from>
    <xdr:to>
      <xdr:col>82</xdr:col>
      <xdr:colOff>107950</xdr:colOff>
      <xdr:row>79</xdr:row>
      <xdr:rowOff>73661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530580"/>
          <a:ext cx="8382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35577</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2894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19050</xdr:rowOff>
    </xdr:from>
    <xdr:to>
      <xdr:col>82</xdr:col>
      <xdr:colOff>158750</xdr:colOff>
      <xdr:row>76</xdr:row>
      <xdr:rowOff>120650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142239</xdr:rowOff>
    </xdr:from>
    <xdr:to>
      <xdr:col>78</xdr:col>
      <xdr:colOff>69850</xdr:colOff>
      <xdr:row>79</xdr:row>
      <xdr:rowOff>73661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515339"/>
          <a:ext cx="889000" cy="10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148589</xdr:rowOff>
    </xdr:from>
    <xdr:to>
      <xdr:col>78</xdr:col>
      <xdr:colOff>120650</xdr:colOff>
      <xdr:row>76</xdr:row>
      <xdr:rowOff>78739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00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88917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277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123189</xdr:rowOff>
    </xdr:from>
    <xdr:to>
      <xdr:col>73</xdr:col>
      <xdr:colOff>180975</xdr:colOff>
      <xdr:row>78</xdr:row>
      <xdr:rowOff>142239</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49628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102870</xdr:rowOff>
    </xdr:from>
    <xdr:to>
      <xdr:col>74</xdr:col>
      <xdr:colOff>31750</xdr:colOff>
      <xdr:row>76</xdr:row>
      <xdr:rowOff>33020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296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43197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73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123189</xdr:rowOff>
    </xdr:from>
    <xdr:to>
      <xdr:col>69</xdr:col>
      <xdr:colOff>92075</xdr:colOff>
      <xdr:row>80</xdr:row>
      <xdr:rowOff>73661</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496289"/>
          <a:ext cx="889000" cy="293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152400</xdr:rowOff>
    </xdr:from>
    <xdr:to>
      <xdr:col>69</xdr:col>
      <xdr:colOff>142875</xdr:colOff>
      <xdr:row>75</xdr:row>
      <xdr:rowOff>82550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283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92727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11430</xdr:rowOff>
    </xdr:from>
    <xdr:to>
      <xdr:col>65</xdr:col>
      <xdr:colOff>53975</xdr:colOff>
      <xdr:row>76</xdr:row>
      <xdr:rowOff>113030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123207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106680</xdr:rowOff>
    </xdr:from>
    <xdr:to>
      <xdr:col>82</xdr:col>
      <xdr:colOff>158750</xdr:colOff>
      <xdr:row>79</xdr:row>
      <xdr:rowOff>36830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15257</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38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22861</xdr:rowOff>
    </xdr:from>
    <xdr:to>
      <xdr:col>78</xdr:col>
      <xdr:colOff>120650</xdr:colOff>
      <xdr:row>79</xdr:row>
      <xdr:rowOff>124461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56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109238</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6537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91439</xdr:rowOff>
    </xdr:from>
    <xdr:to>
      <xdr:col>74</xdr:col>
      <xdr:colOff>31750</xdr:colOff>
      <xdr:row>79</xdr:row>
      <xdr:rowOff>21589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6366</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72389</xdr:rowOff>
    </xdr:from>
    <xdr:to>
      <xdr:col>69</xdr:col>
      <xdr:colOff>142875</xdr:colOff>
      <xdr:row>79</xdr:row>
      <xdr:rowOff>2539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44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158766</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531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22861</xdr:rowOff>
    </xdr:from>
    <xdr:to>
      <xdr:col>65</xdr:col>
      <xdr:colOff>53975</xdr:colOff>
      <xdr:row>80</xdr:row>
      <xdr:rowOff>124461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109238</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82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2892</xdr:rowOff>
    </xdr:from>
    <xdr:to>
      <xdr:col>29</xdr:col>
      <xdr:colOff>127000</xdr:colOff>
      <xdr:row>20</xdr:row>
      <xdr:rowOff>107700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7917"/>
          <a:ext cx="0" cy="14764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79777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56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107700</xdr:rowOff>
    </xdr:from>
    <xdr:to>
      <xdr:col>30</xdr:col>
      <xdr:colOff>25400</xdr:colOff>
      <xdr:row>20</xdr:row>
      <xdr:rowOff>107700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84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89269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1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2892</xdr:rowOff>
    </xdr:from>
    <xdr:to>
      <xdr:col>30</xdr:col>
      <xdr:colOff>25400</xdr:colOff>
      <xdr:row>12</xdr:row>
      <xdr:rowOff>2892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79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106187</xdr:rowOff>
    </xdr:from>
    <xdr:to>
      <xdr:col>29</xdr:col>
      <xdr:colOff>127000</xdr:colOff>
      <xdr:row>18</xdr:row>
      <xdr:rowOff>15911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897012"/>
          <a:ext cx="647700" cy="2526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128113</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18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156036</xdr:rowOff>
    </xdr:from>
    <xdr:to>
      <xdr:col>29</xdr:col>
      <xdr:colOff>177800</xdr:colOff>
      <xdr:row>17</xdr:row>
      <xdr:rowOff>86186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68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15911</xdr:rowOff>
    </xdr:from>
    <xdr:to>
      <xdr:col>26</xdr:col>
      <xdr:colOff>50800</xdr:colOff>
      <xdr:row>18</xdr:row>
      <xdr:rowOff>40078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149636"/>
          <a:ext cx="698500" cy="241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84517</xdr:rowOff>
    </xdr:from>
    <xdr:to>
      <xdr:col>26</xdr:col>
      <xdr:colOff>101600</xdr:colOff>
      <xdr:row>18</xdr:row>
      <xdr:rowOff>14667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6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24844</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15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40078</xdr:rowOff>
    </xdr:from>
    <xdr:to>
      <xdr:col>22</xdr:col>
      <xdr:colOff>114300</xdr:colOff>
      <xdr:row>18</xdr:row>
      <xdr:rowOff>42059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173803"/>
          <a:ext cx="698500" cy="19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119732</xdr:rowOff>
    </xdr:from>
    <xdr:to>
      <xdr:col>22</xdr:col>
      <xdr:colOff>165100</xdr:colOff>
      <xdr:row>18</xdr:row>
      <xdr:rowOff>49882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82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60059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50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42059</xdr:rowOff>
    </xdr:from>
    <xdr:to>
      <xdr:col>18</xdr:col>
      <xdr:colOff>177800</xdr:colOff>
      <xdr:row>18</xdr:row>
      <xdr:rowOff>75336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75784"/>
          <a:ext cx="698500" cy="33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135680</xdr:rowOff>
    </xdr:from>
    <xdr:to>
      <xdr:col>19</xdr:col>
      <xdr:colOff>38100</xdr:colOff>
      <xdr:row>18</xdr:row>
      <xdr:rowOff>65830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7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76007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866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146271</xdr:rowOff>
    </xdr:from>
    <xdr:to>
      <xdr:col>15</xdr:col>
      <xdr:colOff>101600</xdr:colOff>
      <xdr:row>18</xdr:row>
      <xdr:rowOff>76421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8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86598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55387</xdr:rowOff>
    </xdr:from>
    <xdr:to>
      <xdr:col>29</xdr:col>
      <xdr:colOff>177800</xdr:colOff>
      <xdr:row>16</xdr:row>
      <xdr:rowOff>156987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46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71914</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91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136561</xdr:rowOff>
    </xdr:from>
    <xdr:to>
      <xdr:col>26</xdr:col>
      <xdr:colOff>101600</xdr:colOff>
      <xdr:row>18</xdr:row>
      <xdr:rowOff>66711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988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51488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185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160728</xdr:rowOff>
    </xdr:from>
    <xdr:to>
      <xdr:col>22</xdr:col>
      <xdr:colOff>165100</xdr:colOff>
      <xdr:row>18</xdr:row>
      <xdr:rowOff>90878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230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75654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09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162709</xdr:rowOff>
    </xdr:from>
    <xdr:to>
      <xdr:col>19</xdr:col>
      <xdr:colOff>38100</xdr:colOff>
      <xdr:row>18</xdr:row>
      <xdr:rowOff>92859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249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77636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11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24536</xdr:rowOff>
    </xdr:from>
    <xdr:to>
      <xdr:col>15</xdr:col>
      <xdr:colOff>101600</xdr:colOff>
      <xdr:row>18</xdr:row>
      <xdr:rowOff>126136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582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110913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24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125666</xdr:rowOff>
    </xdr:from>
    <xdr:to>
      <xdr:col>29</xdr:col>
      <xdr:colOff>127000</xdr:colOff>
      <xdr:row>37</xdr:row>
      <xdr:rowOff>279057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50216"/>
          <a:ext cx="0" cy="13535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251134</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7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279057</xdr:rowOff>
    </xdr:from>
    <xdr:to>
      <xdr:col>30</xdr:col>
      <xdr:colOff>25400</xdr:colOff>
      <xdr:row>37</xdr:row>
      <xdr:rowOff>279057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037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40593</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3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125666</xdr:rowOff>
    </xdr:from>
    <xdr:to>
      <xdr:col>30</xdr:col>
      <xdr:colOff>25400</xdr:colOff>
      <xdr:row>33</xdr:row>
      <xdr:rowOff>125666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50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61620</xdr:rowOff>
    </xdr:from>
    <xdr:to>
      <xdr:col>29</xdr:col>
      <xdr:colOff>127000</xdr:colOff>
      <xdr:row>36</xdr:row>
      <xdr:rowOff>76308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014870"/>
          <a:ext cx="647700" cy="146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327518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5949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139541</xdr:rowOff>
    </xdr:from>
    <xdr:to>
      <xdr:col>29</xdr:col>
      <xdr:colOff>177800</xdr:colOff>
      <xdr:row>35</xdr:row>
      <xdr:rowOff>241141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49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58801</xdr:rowOff>
    </xdr:from>
    <xdr:to>
      <xdr:col>26</xdr:col>
      <xdr:colOff>50800</xdr:colOff>
      <xdr:row>36</xdr:row>
      <xdr:rowOff>76308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012051"/>
          <a:ext cx="698500" cy="17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122015</xdr:rowOff>
    </xdr:from>
    <xdr:to>
      <xdr:col>26</xdr:col>
      <xdr:colOff>101600</xdr:colOff>
      <xdr:row>35</xdr:row>
      <xdr:rowOff>223615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2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233792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01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34607</xdr:rowOff>
    </xdr:from>
    <xdr:to>
      <xdr:col>22</xdr:col>
      <xdr:colOff>114300</xdr:colOff>
      <xdr:row>36</xdr:row>
      <xdr:rowOff>58801</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987857"/>
          <a:ext cx="698500" cy="241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112985</xdr:rowOff>
    </xdr:from>
    <xdr:to>
      <xdr:col>22</xdr:col>
      <xdr:colOff>165100</xdr:colOff>
      <xdr:row>35</xdr:row>
      <xdr:rowOff>214585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23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224762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492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28531</xdr:rowOff>
    </xdr:from>
    <xdr:to>
      <xdr:col>18</xdr:col>
      <xdr:colOff>177800</xdr:colOff>
      <xdr:row>36</xdr:row>
      <xdr:rowOff>34607</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981781"/>
          <a:ext cx="698500" cy="60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136913</xdr:rowOff>
    </xdr:from>
    <xdr:to>
      <xdr:col>19</xdr:col>
      <xdr:colOff>38100</xdr:colOff>
      <xdr:row>35</xdr:row>
      <xdr:rowOff>238513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7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248690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1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158400</xdr:rowOff>
    </xdr:from>
    <xdr:to>
      <xdr:col>15</xdr:col>
      <xdr:colOff>101600</xdr:colOff>
      <xdr:row>35</xdr:row>
      <xdr:rowOff>260000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768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270177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3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10820</xdr:rowOff>
    </xdr:from>
    <xdr:to>
      <xdr:col>29</xdr:col>
      <xdr:colOff>177800</xdr:colOff>
      <xdr:row>36</xdr:row>
      <xdr:rowOff>112420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640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325797</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36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25508</xdr:rowOff>
    </xdr:from>
    <xdr:to>
      <xdr:col>26</xdr:col>
      <xdr:colOff>101600</xdr:colOff>
      <xdr:row>36</xdr:row>
      <xdr:rowOff>127108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78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111885</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6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8001</xdr:rowOff>
    </xdr:from>
    <xdr:to>
      <xdr:col>22</xdr:col>
      <xdr:colOff>165100</xdr:colOff>
      <xdr:row>36</xdr:row>
      <xdr:rowOff>109601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612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94378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47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326707</xdr:rowOff>
    </xdr:from>
    <xdr:to>
      <xdr:col>19</xdr:col>
      <xdr:colOff>38100</xdr:colOff>
      <xdr:row>36</xdr:row>
      <xdr:rowOff>85407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37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70184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23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320631</xdr:rowOff>
    </xdr:from>
    <xdr:to>
      <xdr:col>15</xdr:col>
      <xdr:colOff>101600</xdr:colOff>
      <xdr:row>36</xdr:row>
      <xdr:rowOff>79331</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30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64108</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017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16,061
15,888
28.07
10,657,855
10,300,031
271,996
4,787,681
4,566,387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149644</xdr:rowOff>
    </xdr:from>
    <xdr:to>
      <xdr:col>24</xdr:col>
      <xdr:colOff>62865</xdr:colOff>
      <xdr:row>39</xdr:row>
      <xdr:rowOff>56541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3144"/>
          <a:ext cx="1270" cy="1449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60368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56541</xdr:rowOff>
    </xdr:from>
    <xdr:to>
      <xdr:col>24</xdr:col>
      <xdr:colOff>152400</xdr:colOff>
      <xdr:row>39</xdr:row>
      <xdr:rowOff>56541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96321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8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149644</xdr:rowOff>
    </xdr:from>
    <xdr:to>
      <xdr:col>24</xdr:col>
      <xdr:colOff>152400</xdr:colOff>
      <xdr:row>30</xdr:row>
      <xdr:rowOff>149644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3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165316</xdr:rowOff>
    </xdr:from>
    <xdr:to>
      <xdr:col>24</xdr:col>
      <xdr:colOff>63500</xdr:colOff>
      <xdr:row>36</xdr:row>
      <xdr:rowOff>119316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66066"/>
          <a:ext cx="838200" cy="12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118063</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18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139636</xdr:rowOff>
    </xdr:from>
    <xdr:to>
      <xdr:col>24</xdr:col>
      <xdr:colOff>114300</xdr:colOff>
      <xdr:row>36</xdr:row>
      <xdr:rowOff>69786</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119316</xdr:rowOff>
    </xdr:from>
    <xdr:to>
      <xdr:col>19</xdr:col>
      <xdr:colOff>177800</xdr:colOff>
      <xdr:row>36</xdr:row>
      <xdr:rowOff>124295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91516"/>
          <a:ext cx="889000" cy="4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76937</xdr:rowOff>
    </xdr:from>
    <xdr:to>
      <xdr:col>20</xdr:col>
      <xdr:colOff>38100</xdr:colOff>
      <xdr:row>37</xdr:row>
      <xdr:rowOff>7087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169664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4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112052</xdr:rowOff>
    </xdr:from>
    <xdr:to>
      <xdr:col>15</xdr:col>
      <xdr:colOff>50800</xdr:colOff>
      <xdr:row>36</xdr:row>
      <xdr:rowOff>124295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284252"/>
          <a:ext cx="889000" cy="12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101714</xdr:rowOff>
    </xdr:from>
    <xdr:to>
      <xdr:col>15</xdr:col>
      <xdr:colOff>101600</xdr:colOff>
      <xdr:row>37</xdr:row>
      <xdr:rowOff>31864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22991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6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112052</xdr:rowOff>
    </xdr:from>
    <xdr:to>
      <xdr:col>10</xdr:col>
      <xdr:colOff>114300</xdr:colOff>
      <xdr:row>36</xdr:row>
      <xdr:rowOff>163906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84252"/>
          <a:ext cx="889000" cy="51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102870</xdr:rowOff>
    </xdr:from>
    <xdr:to>
      <xdr:col>10</xdr:col>
      <xdr:colOff>165100</xdr:colOff>
      <xdr:row>37</xdr:row>
      <xdr:rowOff>33020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5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24147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6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121882</xdr:rowOff>
    </xdr:from>
    <xdr:to>
      <xdr:col>6</xdr:col>
      <xdr:colOff>38100</xdr:colOff>
      <xdr:row>37</xdr:row>
      <xdr:rowOff>52032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43159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86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114516</xdr:rowOff>
    </xdr:from>
    <xdr:to>
      <xdr:col>24</xdr:col>
      <xdr:colOff>114300</xdr:colOff>
      <xdr:row>36</xdr:row>
      <xdr:rowOff>44666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1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137393</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66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68516</xdr:rowOff>
    </xdr:from>
    <xdr:to>
      <xdr:col>20</xdr:col>
      <xdr:colOff>38100</xdr:colOff>
      <xdr:row>36</xdr:row>
      <xdr:rowOff>170116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4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15193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015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73495</xdr:rowOff>
    </xdr:from>
    <xdr:to>
      <xdr:col>15</xdr:col>
      <xdr:colOff>101600</xdr:colOff>
      <xdr:row>37</xdr:row>
      <xdr:rowOff>3645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4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20172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02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61252</xdr:rowOff>
    </xdr:from>
    <xdr:to>
      <xdr:col>10</xdr:col>
      <xdr:colOff>165100</xdr:colOff>
      <xdr:row>36</xdr:row>
      <xdr:rowOff>162852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3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7929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0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113106</xdr:rowOff>
    </xdr:from>
    <xdr:to>
      <xdr:col>6</xdr:col>
      <xdr:colOff>38100</xdr:colOff>
      <xdr:row>37</xdr:row>
      <xdr:rowOff>43256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85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59783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6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42574</xdr:rowOff>
    </xdr:from>
    <xdr:to>
      <xdr:col>24</xdr:col>
      <xdr:colOff>62865</xdr:colOff>
      <xdr:row>58</xdr:row>
      <xdr:rowOff>142149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615074"/>
          <a:ext cx="1270" cy="1471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145976</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9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142149</xdr:rowOff>
    </xdr:from>
    <xdr:to>
      <xdr:col>24</xdr:col>
      <xdr:colOff>152400</xdr:colOff>
      <xdr:row>58</xdr:row>
      <xdr:rowOff>142149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86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160701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903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42574</xdr:rowOff>
    </xdr:from>
    <xdr:to>
      <xdr:col>24</xdr:col>
      <xdr:colOff>152400</xdr:colOff>
      <xdr:row>50</xdr:row>
      <xdr:rowOff>42574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61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92533</xdr:rowOff>
    </xdr:from>
    <xdr:to>
      <xdr:col>24</xdr:col>
      <xdr:colOff>63500</xdr:colOff>
      <xdr:row>58</xdr:row>
      <xdr:rowOff>104281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36633"/>
          <a:ext cx="838200" cy="1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36548</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09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13671</xdr:rowOff>
    </xdr:from>
    <xdr:to>
      <xdr:col>24</xdr:col>
      <xdr:colOff>114300</xdr:colOff>
      <xdr:row>58</xdr:row>
      <xdr:rowOff>115271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5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98371</xdr:rowOff>
    </xdr:from>
    <xdr:to>
      <xdr:col>19</xdr:col>
      <xdr:colOff>177800</xdr:colOff>
      <xdr:row>58</xdr:row>
      <xdr:rowOff>104281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42471"/>
          <a:ext cx="889000" cy="5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42854</xdr:rowOff>
    </xdr:from>
    <xdr:to>
      <xdr:col>20</xdr:col>
      <xdr:colOff>38100</xdr:colOff>
      <xdr:row>58</xdr:row>
      <xdr:rowOff>144454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8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160981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6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94073</xdr:rowOff>
    </xdr:from>
    <xdr:to>
      <xdr:col>15</xdr:col>
      <xdr:colOff>50800</xdr:colOff>
      <xdr:row>58</xdr:row>
      <xdr:rowOff>98371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10038173"/>
          <a:ext cx="889000" cy="4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41933</xdr:rowOff>
    </xdr:from>
    <xdr:to>
      <xdr:col>15</xdr:col>
      <xdr:colOff>101600</xdr:colOff>
      <xdr:row>58</xdr:row>
      <xdr:rowOff>143533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8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160060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6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94073</xdr:rowOff>
    </xdr:from>
    <xdr:to>
      <xdr:col>10</xdr:col>
      <xdr:colOff>114300</xdr:colOff>
      <xdr:row>58</xdr:row>
      <xdr:rowOff>99076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38173"/>
          <a:ext cx="889000" cy="5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51966</xdr:rowOff>
    </xdr:from>
    <xdr:to>
      <xdr:col>10</xdr:col>
      <xdr:colOff>165100</xdr:colOff>
      <xdr:row>58</xdr:row>
      <xdr:rowOff>153566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144693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08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58855</xdr:rowOff>
    </xdr:from>
    <xdr:to>
      <xdr:col>6</xdr:col>
      <xdr:colOff>38100</xdr:colOff>
      <xdr:row>58</xdr:row>
      <xdr:rowOff>160455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151582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09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41733</xdr:rowOff>
    </xdr:from>
    <xdr:to>
      <xdr:col>24</xdr:col>
      <xdr:colOff>114300</xdr:colOff>
      <xdr:row>58</xdr:row>
      <xdr:rowOff>143333</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85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163548</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3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53481</xdr:rowOff>
    </xdr:from>
    <xdr:to>
      <xdr:col>20</xdr:col>
      <xdr:colOff>38100</xdr:colOff>
      <xdr:row>58</xdr:row>
      <xdr:rowOff>155081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9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146208</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090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47571</xdr:rowOff>
    </xdr:from>
    <xdr:to>
      <xdr:col>15</xdr:col>
      <xdr:colOff>101600</xdr:colOff>
      <xdr:row>58</xdr:row>
      <xdr:rowOff>149171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9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140298</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08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43273</xdr:rowOff>
    </xdr:from>
    <xdr:to>
      <xdr:col>10</xdr:col>
      <xdr:colOff>165100</xdr:colOff>
      <xdr:row>58</xdr:row>
      <xdr:rowOff>144873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87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161400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6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48276</xdr:rowOff>
    </xdr:from>
    <xdr:to>
      <xdr:col>6</xdr:col>
      <xdr:colOff>38100</xdr:colOff>
      <xdr:row>58</xdr:row>
      <xdr:rowOff>149876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9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166403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767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63667</xdr:rowOff>
    </xdr:from>
    <xdr:to>
      <xdr:col>24</xdr:col>
      <xdr:colOff>62865</xdr:colOff>
      <xdr:row>78</xdr:row>
      <xdr:rowOff>136683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65167"/>
          <a:ext cx="1270" cy="1444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140510</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13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136683</xdr:rowOff>
    </xdr:from>
    <xdr:to>
      <xdr:col>24</xdr:col>
      <xdr:colOff>152400</xdr:colOff>
      <xdr:row>78</xdr:row>
      <xdr:rowOff>136683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0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10344</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84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63667</xdr:rowOff>
    </xdr:from>
    <xdr:to>
      <xdr:col>24</xdr:col>
      <xdr:colOff>152400</xdr:colOff>
      <xdr:row>70</xdr:row>
      <xdr:rowOff>63667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65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48923</xdr:rowOff>
    </xdr:from>
    <xdr:to>
      <xdr:col>24</xdr:col>
      <xdr:colOff>63500</xdr:colOff>
      <xdr:row>78</xdr:row>
      <xdr:rowOff>67805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422023"/>
          <a:ext cx="838200" cy="18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63566</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3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40689</xdr:rowOff>
    </xdr:from>
    <xdr:to>
      <xdr:col>24</xdr:col>
      <xdr:colOff>114300</xdr:colOff>
      <xdr:row>77</xdr:row>
      <xdr:rowOff>142289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67805</xdr:rowOff>
    </xdr:from>
    <xdr:to>
      <xdr:col>19</xdr:col>
      <xdr:colOff>177800</xdr:colOff>
      <xdr:row>78</xdr:row>
      <xdr:rowOff>79808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440905"/>
          <a:ext cx="889000" cy="12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60714</xdr:rowOff>
    </xdr:from>
    <xdr:to>
      <xdr:col>20</xdr:col>
      <xdr:colOff>38100</xdr:colOff>
      <xdr:row>77</xdr:row>
      <xdr:rowOff>162314</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7391</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75234</xdr:rowOff>
    </xdr:from>
    <xdr:to>
      <xdr:col>15</xdr:col>
      <xdr:colOff>50800</xdr:colOff>
      <xdr:row>78</xdr:row>
      <xdr:rowOff>79808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448334"/>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65080</xdr:rowOff>
    </xdr:from>
    <xdr:to>
      <xdr:col>15</xdr:col>
      <xdr:colOff>101600</xdr:colOff>
      <xdr:row>77</xdr:row>
      <xdr:rowOff>166680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11757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75234</xdr:rowOff>
    </xdr:from>
    <xdr:to>
      <xdr:col>10</xdr:col>
      <xdr:colOff>114300</xdr:colOff>
      <xdr:row>78</xdr:row>
      <xdr:rowOff>81750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448334"/>
          <a:ext cx="88900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63571</xdr:rowOff>
    </xdr:from>
    <xdr:to>
      <xdr:col>10</xdr:col>
      <xdr:colOff>165100</xdr:colOff>
      <xdr:row>77</xdr:row>
      <xdr:rowOff>165171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10248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76716</xdr:rowOff>
    </xdr:from>
    <xdr:to>
      <xdr:col>6</xdr:col>
      <xdr:colOff>38100</xdr:colOff>
      <xdr:row>78</xdr:row>
      <xdr:rowOff>6866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23393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169573</xdr:rowOff>
    </xdr:from>
    <xdr:to>
      <xdr:col>24</xdr:col>
      <xdr:colOff>114300</xdr:colOff>
      <xdr:row>78</xdr:row>
      <xdr:rowOff>99723</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37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84500</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28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17005</xdr:rowOff>
    </xdr:from>
    <xdr:to>
      <xdr:col>20</xdr:col>
      <xdr:colOff>38100</xdr:colOff>
      <xdr:row>78</xdr:row>
      <xdr:rowOff>118605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39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109732</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482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29008</xdr:rowOff>
    </xdr:from>
    <xdr:to>
      <xdr:col>15</xdr:col>
      <xdr:colOff>101600</xdr:colOff>
      <xdr:row>78</xdr:row>
      <xdr:rowOff>130608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40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121735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494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24434</xdr:rowOff>
    </xdr:from>
    <xdr:to>
      <xdr:col>10</xdr:col>
      <xdr:colOff>165100</xdr:colOff>
      <xdr:row>78</xdr:row>
      <xdr:rowOff>126034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39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117161</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49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30950</xdr:rowOff>
    </xdr:from>
    <xdr:to>
      <xdr:col>6</xdr:col>
      <xdr:colOff>38100</xdr:colOff>
      <xdr:row>78</xdr:row>
      <xdr:rowOff>132550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0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123677</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49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44842</xdr:rowOff>
    </xdr:from>
    <xdr:to>
      <xdr:col>24</xdr:col>
      <xdr:colOff>62865</xdr:colOff>
      <xdr:row>98</xdr:row>
      <xdr:rowOff>133277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75342"/>
          <a:ext cx="1270" cy="1460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137104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3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133277</xdr:rowOff>
    </xdr:from>
    <xdr:to>
      <xdr:col>24</xdr:col>
      <xdr:colOff>152400</xdr:colOff>
      <xdr:row>98</xdr:row>
      <xdr:rowOff>133277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162969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50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44842</xdr:rowOff>
    </xdr:from>
    <xdr:to>
      <xdr:col>24</xdr:col>
      <xdr:colOff>152400</xdr:colOff>
      <xdr:row>90</xdr:row>
      <xdr:rowOff>44842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75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6612</xdr:rowOff>
    </xdr:from>
    <xdr:to>
      <xdr:col>24</xdr:col>
      <xdr:colOff>63500</xdr:colOff>
      <xdr:row>93</xdr:row>
      <xdr:rowOff>132941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5951462"/>
          <a:ext cx="838200" cy="12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89033</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053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110606</xdr:rowOff>
    </xdr:from>
    <xdr:to>
      <xdr:col>24</xdr:col>
      <xdr:colOff>114300</xdr:colOff>
      <xdr:row>95</xdr:row>
      <xdr:rowOff>40756</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2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132941</xdr:rowOff>
    </xdr:from>
    <xdr:to>
      <xdr:col>19</xdr:col>
      <xdr:colOff>177800</xdr:colOff>
      <xdr:row>94</xdr:row>
      <xdr:rowOff>16560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077791"/>
          <a:ext cx="889000" cy="55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27037</xdr:rowOff>
    </xdr:from>
    <xdr:to>
      <xdr:col>20</xdr:col>
      <xdr:colOff>38100</xdr:colOff>
      <xdr:row>95</xdr:row>
      <xdr:rowOff>128637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119764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40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148006</xdr:rowOff>
    </xdr:from>
    <xdr:to>
      <xdr:col>15</xdr:col>
      <xdr:colOff>50800</xdr:colOff>
      <xdr:row>94</xdr:row>
      <xdr:rowOff>16560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5921406"/>
          <a:ext cx="889000" cy="21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121514</xdr:rowOff>
    </xdr:from>
    <xdr:to>
      <xdr:col>15</xdr:col>
      <xdr:colOff>101600</xdr:colOff>
      <xdr:row>96</xdr:row>
      <xdr:rowOff>51664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42791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5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148006</xdr:rowOff>
    </xdr:from>
    <xdr:to>
      <xdr:col>10</xdr:col>
      <xdr:colOff>114300</xdr:colOff>
      <xdr:row>94</xdr:row>
      <xdr:rowOff>63457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921406"/>
          <a:ext cx="889000" cy="25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19134</xdr:rowOff>
    </xdr:from>
    <xdr:to>
      <xdr:col>10</xdr:col>
      <xdr:colOff>165100</xdr:colOff>
      <xdr:row>95</xdr:row>
      <xdr:rowOff>120734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111861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39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104380</xdr:rowOff>
    </xdr:from>
    <xdr:to>
      <xdr:col>6</xdr:col>
      <xdr:colOff>38100</xdr:colOff>
      <xdr:row>97</xdr:row>
      <xdr:rowOff>34530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25657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65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127262</xdr:rowOff>
    </xdr:from>
    <xdr:to>
      <xdr:col>24</xdr:col>
      <xdr:colOff>114300</xdr:colOff>
      <xdr:row>93</xdr:row>
      <xdr:rowOff>57412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900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150139</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752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82141</xdr:rowOff>
    </xdr:from>
    <xdr:to>
      <xdr:col>20</xdr:col>
      <xdr:colOff>38100</xdr:colOff>
      <xdr:row>94</xdr:row>
      <xdr:rowOff>12291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02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28818</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802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137210</xdr:rowOff>
    </xdr:from>
    <xdr:to>
      <xdr:col>15</xdr:col>
      <xdr:colOff>101600</xdr:colOff>
      <xdr:row>94</xdr:row>
      <xdr:rowOff>67360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08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83887</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85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97206</xdr:rowOff>
    </xdr:from>
    <xdr:to>
      <xdr:col>10</xdr:col>
      <xdr:colOff>165100</xdr:colOff>
      <xdr:row>93</xdr:row>
      <xdr:rowOff>27356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87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43883</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645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12657</xdr:rowOff>
    </xdr:from>
    <xdr:to>
      <xdr:col>6</xdr:col>
      <xdr:colOff>38100</xdr:colOff>
      <xdr:row>94</xdr:row>
      <xdr:rowOff>114257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12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130784</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5904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22821</xdr:rowOff>
    </xdr:from>
    <xdr:to>
      <xdr:col>54</xdr:col>
      <xdr:colOff>189865</xdr:colOff>
      <xdr:row>38</xdr:row>
      <xdr:rowOff>49509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66321"/>
          <a:ext cx="1270" cy="1398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53336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6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49509</xdr:rowOff>
    </xdr:from>
    <xdr:to>
      <xdr:col>55</xdr:col>
      <xdr:colOff>88900</xdr:colOff>
      <xdr:row>38</xdr:row>
      <xdr:rowOff>49509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64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140948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41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22821</xdr:rowOff>
    </xdr:from>
    <xdr:to>
      <xdr:col>55</xdr:col>
      <xdr:colOff>88900</xdr:colOff>
      <xdr:row>30</xdr:row>
      <xdr:rowOff>22821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6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82447</xdr:rowOff>
    </xdr:from>
    <xdr:to>
      <xdr:col>55</xdr:col>
      <xdr:colOff>0</xdr:colOff>
      <xdr:row>36</xdr:row>
      <xdr:rowOff>111643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254647"/>
          <a:ext cx="838200" cy="29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82723</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2549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104296</xdr:rowOff>
    </xdr:from>
    <xdr:to>
      <xdr:col>55</xdr:col>
      <xdr:colOff>50800</xdr:colOff>
      <xdr:row>37</xdr:row>
      <xdr:rowOff>34446</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76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82447</xdr:rowOff>
    </xdr:from>
    <xdr:to>
      <xdr:col>50</xdr:col>
      <xdr:colOff>114300</xdr:colOff>
      <xdr:row>36</xdr:row>
      <xdr:rowOff>96982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254647"/>
          <a:ext cx="889000" cy="14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137885</xdr:rowOff>
    </xdr:from>
    <xdr:to>
      <xdr:col>50</xdr:col>
      <xdr:colOff>165100</xdr:colOff>
      <xdr:row>37</xdr:row>
      <xdr:rowOff>68035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1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59162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40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96982</xdr:rowOff>
    </xdr:from>
    <xdr:to>
      <xdr:col>45</xdr:col>
      <xdr:colOff>177800</xdr:colOff>
      <xdr:row>36</xdr:row>
      <xdr:rowOff>128815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269182"/>
          <a:ext cx="889000" cy="31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139760</xdr:rowOff>
    </xdr:from>
    <xdr:to>
      <xdr:col>46</xdr:col>
      <xdr:colOff>38100</xdr:colOff>
      <xdr:row>37</xdr:row>
      <xdr:rowOff>69910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61037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40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126174</xdr:rowOff>
    </xdr:from>
    <xdr:to>
      <xdr:col>41</xdr:col>
      <xdr:colOff>50800</xdr:colOff>
      <xdr:row>36</xdr:row>
      <xdr:rowOff>128815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5955474"/>
          <a:ext cx="889000" cy="345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5541</xdr:rowOff>
    </xdr:from>
    <xdr:to>
      <xdr:col>41</xdr:col>
      <xdr:colOff>101600</xdr:colOff>
      <xdr:row>37</xdr:row>
      <xdr:rowOff>107141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98268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44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125503</xdr:rowOff>
    </xdr:from>
    <xdr:to>
      <xdr:col>36</xdr:col>
      <xdr:colOff>165100</xdr:colOff>
      <xdr:row>35</xdr:row>
      <xdr:rowOff>55653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95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46780</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047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60843</xdr:rowOff>
    </xdr:from>
    <xdr:to>
      <xdr:col>55</xdr:col>
      <xdr:colOff>50800</xdr:colOff>
      <xdr:row>36</xdr:row>
      <xdr:rowOff>162443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23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83720</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084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31647</xdr:rowOff>
    </xdr:from>
    <xdr:to>
      <xdr:col>50</xdr:col>
      <xdr:colOff>165100</xdr:colOff>
      <xdr:row>36</xdr:row>
      <xdr:rowOff>133247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20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149774</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5979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46182</xdr:rowOff>
    </xdr:from>
    <xdr:to>
      <xdr:col>46</xdr:col>
      <xdr:colOff>38100</xdr:colOff>
      <xdr:row>36</xdr:row>
      <xdr:rowOff>147782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218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164309</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993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78015</xdr:rowOff>
    </xdr:from>
    <xdr:to>
      <xdr:col>41</xdr:col>
      <xdr:colOff>101600</xdr:colOff>
      <xdr:row>37</xdr:row>
      <xdr:rowOff>8165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25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24692</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02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75374</xdr:rowOff>
    </xdr:from>
    <xdr:to>
      <xdr:col>36</xdr:col>
      <xdr:colOff>165100</xdr:colOff>
      <xdr:row>35</xdr:row>
      <xdr:rowOff>5524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5904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22051</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5679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134982</xdr:rowOff>
    </xdr:from>
    <xdr:to>
      <xdr:col>54</xdr:col>
      <xdr:colOff>189865</xdr:colOff>
      <xdr:row>58</xdr:row>
      <xdr:rowOff>97871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07482"/>
          <a:ext cx="1270" cy="13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101698</xdr:rowOff>
    </xdr:from>
    <xdr:ext cx="469744"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4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97871</xdr:rowOff>
    </xdr:from>
    <xdr:to>
      <xdr:col>55</xdr:col>
      <xdr:colOff>88900</xdr:colOff>
      <xdr:row>58</xdr:row>
      <xdr:rowOff>97871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41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81659</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8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134982</xdr:rowOff>
    </xdr:from>
    <xdr:to>
      <xdr:col>55</xdr:col>
      <xdr:colOff>88900</xdr:colOff>
      <xdr:row>50</xdr:row>
      <xdr:rowOff>134982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07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31682</xdr:rowOff>
    </xdr:from>
    <xdr:to>
      <xdr:col>55</xdr:col>
      <xdr:colOff>0</xdr:colOff>
      <xdr:row>57</xdr:row>
      <xdr:rowOff>115048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804332"/>
          <a:ext cx="838200" cy="83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83623</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13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60746</xdr:rowOff>
    </xdr:from>
    <xdr:to>
      <xdr:col>55</xdr:col>
      <xdr:colOff>50800</xdr:colOff>
      <xdr:row>56</xdr:row>
      <xdr:rowOff>162346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6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115048</xdr:rowOff>
    </xdr:from>
    <xdr:to>
      <xdr:col>50</xdr:col>
      <xdr:colOff>114300</xdr:colOff>
      <xdr:row>57</xdr:row>
      <xdr:rowOff>147596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887698"/>
          <a:ext cx="889000" cy="3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121704</xdr:rowOff>
    </xdr:from>
    <xdr:to>
      <xdr:col>50</xdr:col>
      <xdr:colOff>165100</xdr:colOff>
      <xdr:row>57</xdr:row>
      <xdr:rowOff>51854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2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68381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49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131635</xdr:rowOff>
    </xdr:from>
    <xdr:to>
      <xdr:col>45</xdr:col>
      <xdr:colOff>177800</xdr:colOff>
      <xdr:row>57</xdr:row>
      <xdr:rowOff>147596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904285"/>
          <a:ext cx="889000" cy="1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127849</xdr:rowOff>
    </xdr:from>
    <xdr:to>
      <xdr:col>46</xdr:col>
      <xdr:colOff>38100</xdr:colOff>
      <xdr:row>57</xdr:row>
      <xdr:rowOff>57999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2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74526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131635</xdr:rowOff>
    </xdr:from>
    <xdr:to>
      <xdr:col>41</xdr:col>
      <xdr:colOff>50800</xdr:colOff>
      <xdr:row>57</xdr:row>
      <xdr:rowOff>155666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904285"/>
          <a:ext cx="889000" cy="24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82440</xdr:rowOff>
    </xdr:from>
    <xdr:to>
      <xdr:col>41</xdr:col>
      <xdr:colOff>101600</xdr:colOff>
      <xdr:row>57</xdr:row>
      <xdr:rowOff>12590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68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29117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45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163204</xdr:rowOff>
    </xdr:from>
    <xdr:to>
      <xdr:col>36</xdr:col>
      <xdr:colOff>165100</xdr:colOff>
      <xdr:row>56</xdr:row>
      <xdr:rowOff>93354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5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109881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3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152332</xdr:rowOff>
    </xdr:from>
    <xdr:to>
      <xdr:col>55</xdr:col>
      <xdr:colOff>50800</xdr:colOff>
      <xdr:row>57</xdr:row>
      <xdr:rowOff>82482</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75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130759</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3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64248</xdr:rowOff>
    </xdr:from>
    <xdr:to>
      <xdr:col>50</xdr:col>
      <xdr:colOff>165100</xdr:colOff>
      <xdr:row>57</xdr:row>
      <xdr:rowOff>165848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83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156975</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92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96796</xdr:rowOff>
    </xdr:from>
    <xdr:to>
      <xdr:col>46</xdr:col>
      <xdr:colOff>38100</xdr:colOff>
      <xdr:row>58</xdr:row>
      <xdr:rowOff>26946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86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18073</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96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80835</xdr:rowOff>
    </xdr:from>
    <xdr:to>
      <xdr:col>41</xdr:col>
      <xdr:colOff>101600</xdr:colOff>
      <xdr:row>58</xdr:row>
      <xdr:rowOff>10985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5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2112</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4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104866</xdr:rowOff>
    </xdr:from>
    <xdr:to>
      <xdr:col>36</xdr:col>
      <xdr:colOff>165100</xdr:colOff>
      <xdr:row>58</xdr:row>
      <xdr:rowOff>35016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7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26143</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97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93218</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718"/>
          <a:ext cx="1270" cy="1548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39895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93218</xdr:rowOff>
    </xdr:from>
    <xdr:to>
      <xdr:col>55</xdr:col>
      <xdr:colOff>88900</xdr:colOff>
      <xdr:row>70</xdr:row>
      <xdr:rowOff>93218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97899</xdr:rowOff>
    </xdr:from>
    <xdr:to>
      <xdr:col>55</xdr:col>
      <xdr:colOff>0</xdr:colOff>
      <xdr:row>79</xdr:row>
      <xdr:rowOff>98671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642449"/>
          <a:ext cx="838200" cy="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39431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4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16554</xdr:rowOff>
    </xdr:from>
    <xdr:to>
      <xdr:col>55</xdr:col>
      <xdr:colOff>50800</xdr:colOff>
      <xdr:row>78</xdr:row>
      <xdr:rowOff>118154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97899</xdr:rowOff>
    </xdr:from>
    <xdr:to>
      <xdr:col>50</xdr:col>
      <xdr:colOff>114300</xdr:colOff>
      <xdr:row>79</xdr:row>
      <xdr:rowOff>98704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642449"/>
          <a:ext cx="889000" cy="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70221</xdr:rowOff>
    </xdr:from>
    <xdr:to>
      <xdr:col>50</xdr:col>
      <xdr:colOff>165100</xdr:colOff>
      <xdr:row>79</xdr:row>
      <xdr:rowOff>371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16898</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1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98704</xdr:rowOff>
    </xdr:from>
    <xdr:to>
      <xdr:col>45</xdr:col>
      <xdr:colOff>177800</xdr:colOff>
      <xdr:row>79</xdr:row>
      <xdr:rowOff>98879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643254"/>
          <a:ext cx="889000" cy="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67249</xdr:rowOff>
    </xdr:from>
    <xdr:to>
      <xdr:col>46</xdr:col>
      <xdr:colOff>38100</xdr:colOff>
      <xdr:row>78</xdr:row>
      <xdr:rowOff>168849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4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13926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1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59778</xdr:rowOff>
    </xdr:from>
    <xdr:to>
      <xdr:col>41</xdr:col>
      <xdr:colOff>50800</xdr:colOff>
      <xdr:row>79</xdr:row>
      <xdr:rowOff>98879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604328"/>
          <a:ext cx="889000" cy="39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22409</xdr:rowOff>
    </xdr:from>
    <xdr:to>
      <xdr:col>41</xdr:col>
      <xdr:colOff>101600</xdr:colOff>
      <xdr:row>78</xdr:row>
      <xdr:rowOff>124009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95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140536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7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65692</xdr:rowOff>
    </xdr:from>
    <xdr:to>
      <xdr:col>36</xdr:col>
      <xdr:colOff>165100</xdr:colOff>
      <xdr:row>77</xdr:row>
      <xdr:rowOff>167292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12369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4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47871</xdr:rowOff>
    </xdr:from>
    <xdr:to>
      <xdr:col>55</xdr:col>
      <xdr:colOff>50800</xdr:colOff>
      <xdr:row>79</xdr:row>
      <xdr:rowOff>149471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9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134248</xdr:rowOff>
    </xdr:from>
    <xdr:ext cx="313932"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5073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47099</xdr:rowOff>
    </xdr:from>
    <xdr:to>
      <xdr:col>50</xdr:col>
      <xdr:colOff>165100</xdr:colOff>
      <xdr:row>79</xdr:row>
      <xdr:rowOff>148699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9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79</xdr:row>
      <xdr:rowOff>139826</xdr:rowOff>
    </xdr:from>
    <xdr:ext cx="313932"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82333" y="136843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47904</xdr:rowOff>
    </xdr:from>
    <xdr:to>
      <xdr:col>46</xdr:col>
      <xdr:colOff>38100</xdr:colOff>
      <xdr:row>79</xdr:row>
      <xdr:rowOff>149504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9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79</xdr:row>
      <xdr:rowOff>140631</xdr:rowOff>
    </xdr:from>
    <xdr:ext cx="313932"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93333" y="136851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48079</xdr:rowOff>
    </xdr:from>
    <xdr:to>
      <xdr:col>41</xdr:col>
      <xdr:colOff>101600</xdr:colOff>
      <xdr:row>79</xdr:row>
      <xdr:rowOff>149679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140806</xdr:rowOff>
    </xdr:from>
    <xdr:ext cx="249299"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73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8978</xdr:rowOff>
    </xdr:from>
    <xdr:to>
      <xdr:col>36</xdr:col>
      <xdr:colOff>165100</xdr:colOff>
      <xdr:row>79</xdr:row>
      <xdr:rowOff>110578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53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101705</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646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168584</xdr:rowOff>
    </xdr:from>
    <xdr:to>
      <xdr:col>54</xdr:col>
      <xdr:colOff>189865</xdr:colOff>
      <xdr:row>98</xdr:row>
      <xdr:rowOff>4637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99084"/>
          <a:ext cx="1270" cy="1207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8464</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810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4637</xdr:rowOff>
    </xdr:from>
    <xdr:to>
      <xdr:col>55</xdr:col>
      <xdr:colOff>88900</xdr:colOff>
      <xdr:row>98</xdr:row>
      <xdr:rowOff>4637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806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115261</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7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168584</xdr:rowOff>
    </xdr:from>
    <xdr:to>
      <xdr:col>55</xdr:col>
      <xdr:colOff>88900</xdr:colOff>
      <xdr:row>90</xdr:row>
      <xdr:rowOff>168584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27800</xdr:rowOff>
    </xdr:from>
    <xdr:to>
      <xdr:col>55</xdr:col>
      <xdr:colOff>0</xdr:colOff>
      <xdr:row>96</xdr:row>
      <xdr:rowOff>129761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487000"/>
          <a:ext cx="838200" cy="10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167916</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455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18039</xdr:rowOff>
    </xdr:from>
    <xdr:to>
      <xdr:col>55</xdr:col>
      <xdr:colOff>50800</xdr:colOff>
      <xdr:row>96</xdr:row>
      <xdr:rowOff>119639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47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129761</xdr:rowOff>
    </xdr:from>
    <xdr:to>
      <xdr:col>50</xdr:col>
      <xdr:colOff>114300</xdr:colOff>
      <xdr:row>96</xdr:row>
      <xdr:rowOff>166537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588961"/>
          <a:ext cx="889000" cy="3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67194</xdr:rowOff>
    </xdr:from>
    <xdr:to>
      <xdr:col>50</xdr:col>
      <xdr:colOff>165100</xdr:colOff>
      <xdr:row>96</xdr:row>
      <xdr:rowOff>168794</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52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13871</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30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145889</xdr:rowOff>
    </xdr:from>
    <xdr:to>
      <xdr:col>45</xdr:col>
      <xdr:colOff>177800</xdr:colOff>
      <xdr:row>96</xdr:row>
      <xdr:rowOff>166537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605089"/>
          <a:ext cx="889000" cy="20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75185</xdr:rowOff>
    </xdr:from>
    <xdr:to>
      <xdr:col>46</xdr:col>
      <xdr:colOff>38100</xdr:colOff>
      <xdr:row>97</xdr:row>
      <xdr:rowOff>5335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3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21862</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30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145889</xdr:rowOff>
    </xdr:from>
    <xdr:to>
      <xdr:col>41</xdr:col>
      <xdr:colOff>50800</xdr:colOff>
      <xdr:row>97</xdr:row>
      <xdr:rowOff>25268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605089"/>
          <a:ext cx="889000" cy="50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47380</xdr:rowOff>
    </xdr:from>
    <xdr:to>
      <xdr:col>41</xdr:col>
      <xdr:colOff>101600</xdr:colOff>
      <xdr:row>96</xdr:row>
      <xdr:rowOff>148980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0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165507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28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7266</xdr:rowOff>
    </xdr:from>
    <xdr:to>
      <xdr:col>36</xdr:col>
      <xdr:colOff>165100</xdr:colOff>
      <xdr:row>96</xdr:row>
      <xdr:rowOff>108866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46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125393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24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148450</xdr:rowOff>
    </xdr:from>
    <xdr:to>
      <xdr:col>55</xdr:col>
      <xdr:colOff>50800</xdr:colOff>
      <xdr:row>96</xdr:row>
      <xdr:rowOff>78600</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4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171327</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28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78961</xdr:rowOff>
    </xdr:from>
    <xdr:to>
      <xdr:col>50</xdr:col>
      <xdr:colOff>165100</xdr:colOff>
      <xdr:row>97</xdr:row>
      <xdr:rowOff>9111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53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238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6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115737</xdr:rowOff>
    </xdr:from>
    <xdr:to>
      <xdr:col>46</xdr:col>
      <xdr:colOff>38100</xdr:colOff>
      <xdr:row>97</xdr:row>
      <xdr:rowOff>45887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574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37014</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66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95089</xdr:rowOff>
    </xdr:from>
    <xdr:to>
      <xdr:col>41</xdr:col>
      <xdr:colOff>101600</xdr:colOff>
      <xdr:row>97</xdr:row>
      <xdr:rowOff>25239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55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16366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64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145918</xdr:rowOff>
    </xdr:from>
    <xdr:to>
      <xdr:col>36</xdr:col>
      <xdr:colOff>165100</xdr:colOff>
      <xdr:row>97</xdr:row>
      <xdr:rowOff>76068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60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67195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69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163833</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307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59796</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46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110510</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8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163833</xdr:rowOff>
    </xdr:from>
    <xdr:to>
      <xdr:col>86</xdr:col>
      <xdr:colOff>25400</xdr:colOff>
      <xdr:row>30</xdr:row>
      <xdr:rowOff>163833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30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35249</xdr:rowOff>
    </xdr:from>
    <xdr:to>
      <xdr:col>85</xdr:col>
      <xdr:colOff>127000</xdr:colOff>
      <xdr:row>39</xdr:row>
      <xdr:rowOff>39162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5481300" y="6721799"/>
          <a:ext cx="838200" cy="3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148696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92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125819</xdr:rowOff>
    </xdr:from>
    <xdr:to>
      <xdr:col>85</xdr:col>
      <xdr:colOff>177800</xdr:colOff>
      <xdr:row>39</xdr:row>
      <xdr:rowOff>55969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4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39162</xdr:rowOff>
    </xdr:from>
    <xdr:to>
      <xdr:col>81</xdr:col>
      <xdr:colOff>50800</xdr:colOff>
      <xdr:row>39</xdr:row>
      <xdr:rowOff>41715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592300" y="6725712"/>
          <a:ext cx="8890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144473</xdr:rowOff>
    </xdr:from>
    <xdr:to>
      <xdr:col>81</xdr:col>
      <xdr:colOff>101600</xdr:colOff>
      <xdr:row>39</xdr:row>
      <xdr:rowOff>74623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5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91150</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43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29118</xdr:rowOff>
    </xdr:from>
    <xdr:to>
      <xdr:col>76</xdr:col>
      <xdr:colOff>114300</xdr:colOff>
      <xdr:row>39</xdr:row>
      <xdr:rowOff>41715</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715668"/>
          <a:ext cx="889000" cy="1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148195</xdr:rowOff>
    </xdr:from>
    <xdr:to>
      <xdr:col>76</xdr:col>
      <xdr:colOff>165100</xdr:colOff>
      <xdr:row>39</xdr:row>
      <xdr:rowOff>78345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6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94872</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29118</xdr:rowOff>
    </xdr:from>
    <xdr:to>
      <xdr:col>71</xdr:col>
      <xdr:colOff>177800</xdr:colOff>
      <xdr:row>39</xdr:row>
      <xdr:rowOff>30902</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715668"/>
          <a:ext cx="889000" cy="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151773</xdr:rowOff>
    </xdr:from>
    <xdr:to>
      <xdr:col>72</xdr:col>
      <xdr:colOff>38100</xdr:colOff>
      <xdr:row>39</xdr:row>
      <xdr:rowOff>81923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6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73050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75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146572</xdr:rowOff>
    </xdr:from>
    <xdr:to>
      <xdr:col>67</xdr:col>
      <xdr:colOff>101600</xdr:colOff>
      <xdr:row>39</xdr:row>
      <xdr:rowOff>76722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6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93249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43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155899</xdr:rowOff>
    </xdr:from>
    <xdr:to>
      <xdr:col>85</xdr:col>
      <xdr:colOff>177800</xdr:colOff>
      <xdr:row>39</xdr:row>
      <xdr:rowOff>86049</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7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104246</xdr:rowOff>
    </xdr:from>
    <xdr:ext cx="469744"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1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159812</xdr:rowOff>
    </xdr:from>
    <xdr:to>
      <xdr:col>81</xdr:col>
      <xdr:colOff>101600</xdr:colOff>
      <xdr:row>39</xdr:row>
      <xdr:rowOff>89962</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7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81089</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46428" y="6767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162365</xdr:rowOff>
    </xdr:from>
    <xdr:to>
      <xdr:col>76</xdr:col>
      <xdr:colOff>165100</xdr:colOff>
      <xdr:row>39</xdr:row>
      <xdr:rowOff>92515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7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83642</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770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149768</xdr:rowOff>
    </xdr:from>
    <xdr:to>
      <xdr:col>72</xdr:col>
      <xdr:colOff>38100</xdr:colOff>
      <xdr:row>39</xdr:row>
      <xdr:rowOff>79918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6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96445</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68428" y="644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151552</xdr:rowOff>
    </xdr:from>
    <xdr:to>
      <xdr:col>67</xdr:col>
      <xdr:colOff>101600</xdr:colOff>
      <xdr:row>39</xdr:row>
      <xdr:rowOff>81702</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6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72829</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75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3153</xdr:rowOff>
    </xdr:from>
    <xdr:to>
      <xdr:col>85</xdr:col>
      <xdr:colOff>126364</xdr:colOff>
      <xdr:row>78</xdr:row>
      <xdr:rowOff>54470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004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58297</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54470</xdr:rowOff>
    </xdr:from>
    <xdr:to>
      <xdr:col>86</xdr:col>
      <xdr:colOff>25400</xdr:colOff>
      <xdr:row>78</xdr:row>
      <xdr:rowOff>54470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2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121280</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779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3153</xdr:rowOff>
    </xdr:from>
    <xdr:to>
      <xdr:col>86</xdr:col>
      <xdr:colOff>25400</xdr:colOff>
      <xdr:row>70</xdr:row>
      <xdr:rowOff>3153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004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147216</xdr:rowOff>
    </xdr:from>
    <xdr:to>
      <xdr:col>85</xdr:col>
      <xdr:colOff>127000</xdr:colOff>
      <xdr:row>76</xdr:row>
      <xdr:rowOff>151440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3177416"/>
          <a:ext cx="838200" cy="4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146268</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833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123391</xdr:rowOff>
    </xdr:from>
    <xdr:to>
      <xdr:col>85</xdr:col>
      <xdr:colOff>177800</xdr:colOff>
      <xdr:row>76</xdr:row>
      <xdr:rowOff>53541</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98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151440</xdr:rowOff>
    </xdr:from>
    <xdr:to>
      <xdr:col>81</xdr:col>
      <xdr:colOff>50800</xdr:colOff>
      <xdr:row>76</xdr:row>
      <xdr:rowOff>157358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181640"/>
          <a:ext cx="889000" cy="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119944</xdr:rowOff>
    </xdr:from>
    <xdr:to>
      <xdr:col>81</xdr:col>
      <xdr:colOff>101600</xdr:colOff>
      <xdr:row>76</xdr:row>
      <xdr:rowOff>50093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9786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66621</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75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157358</xdr:rowOff>
    </xdr:from>
    <xdr:to>
      <xdr:col>76</xdr:col>
      <xdr:colOff>114300</xdr:colOff>
      <xdr:row>76</xdr:row>
      <xdr:rowOff>167590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187558"/>
          <a:ext cx="889000" cy="10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83514</xdr:rowOff>
    </xdr:from>
    <xdr:to>
      <xdr:col>76</xdr:col>
      <xdr:colOff>165100</xdr:colOff>
      <xdr:row>76</xdr:row>
      <xdr:rowOff>13664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94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30191</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71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167590</xdr:rowOff>
    </xdr:from>
    <xdr:to>
      <xdr:col>71</xdr:col>
      <xdr:colOff>177800</xdr:colOff>
      <xdr:row>77</xdr:row>
      <xdr:rowOff>1946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3197790"/>
          <a:ext cx="889000" cy="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104243</xdr:rowOff>
    </xdr:from>
    <xdr:to>
      <xdr:col>72</xdr:col>
      <xdr:colOff>38100</xdr:colOff>
      <xdr:row>76</xdr:row>
      <xdr:rowOff>34393</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96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50920</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73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126912</xdr:rowOff>
    </xdr:from>
    <xdr:to>
      <xdr:col>67</xdr:col>
      <xdr:colOff>101600</xdr:colOff>
      <xdr:row>76</xdr:row>
      <xdr:rowOff>57062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98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73589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76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96416</xdr:rowOff>
    </xdr:from>
    <xdr:to>
      <xdr:col>85</xdr:col>
      <xdr:colOff>177800</xdr:colOff>
      <xdr:row>77</xdr:row>
      <xdr:rowOff>26566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12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74843</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10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100640</xdr:rowOff>
    </xdr:from>
    <xdr:to>
      <xdr:col>81</xdr:col>
      <xdr:colOff>101600</xdr:colOff>
      <xdr:row>77</xdr:row>
      <xdr:rowOff>30790</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13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21917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223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106558</xdr:rowOff>
    </xdr:from>
    <xdr:to>
      <xdr:col>76</xdr:col>
      <xdr:colOff>165100</xdr:colOff>
      <xdr:row>77</xdr:row>
      <xdr:rowOff>36708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13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27835</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229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116790</xdr:rowOff>
    </xdr:from>
    <xdr:to>
      <xdr:col>72</xdr:col>
      <xdr:colOff>38100</xdr:colOff>
      <xdr:row>77</xdr:row>
      <xdr:rowOff>46940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14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38067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23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122596</xdr:rowOff>
    </xdr:from>
    <xdr:to>
      <xdr:col>67</xdr:col>
      <xdr:colOff>101600</xdr:colOff>
      <xdr:row>77</xdr:row>
      <xdr:rowOff>52746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15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43873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245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115736</xdr:rowOff>
    </xdr:from>
    <xdr:to>
      <xdr:col>85</xdr:col>
      <xdr:colOff>126364</xdr:colOff>
      <xdr:row>99</xdr:row>
      <xdr:rowOff>43870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717686"/>
          <a:ext cx="1269" cy="1299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47697</xdr:rowOff>
    </xdr:from>
    <xdr:ext cx="313932"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21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43870</xdr:rowOff>
    </xdr:from>
    <xdr:to>
      <xdr:col>86</xdr:col>
      <xdr:colOff>25400</xdr:colOff>
      <xdr:row>99</xdr:row>
      <xdr:rowOff>43870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62413</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49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115736</xdr:rowOff>
    </xdr:from>
    <xdr:to>
      <xdr:col>86</xdr:col>
      <xdr:colOff>25400</xdr:colOff>
      <xdr:row>91</xdr:row>
      <xdr:rowOff>115736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71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128873</xdr:rowOff>
    </xdr:from>
    <xdr:to>
      <xdr:col>85</xdr:col>
      <xdr:colOff>127000</xdr:colOff>
      <xdr:row>98</xdr:row>
      <xdr:rowOff>96693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759523"/>
          <a:ext cx="838200" cy="139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166282</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4540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143405</xdr:rowOff>
    </xdr:from>
    <xdr:to>
      <xdr:col>85</xdr:col>
      <xdr:colOff>177800</xdr:colOff>
      <xdr:row>97</xdr:row>
      <xdr:rowOff>73555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60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22702</xdr:rowOff>
    </xdr:from>
    <xdr:to>
      <xdr:col>81</xdr:col>
      <xdr:colOff>50800</xdr:colOff>
      <xdr:row>98</xdr:row>
      <xdr:rowOff>96693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653352"/>
          <a:ext cx="889000" cy="24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122870</xdr:rowOff>
    </xdr:from>
    <xdr:to>
      <xdr:col>81</xdr:col>
      <xdr:colOff>101600</xdr:colOff>
      <xdr:row>97</xdr:row>
      <xdr:rowOff>53020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58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69547</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3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22702</xdr:rowOff>
    </xdr:from>
    <xdr:to>
      <xdr:col>76</xdr:col>
      <xdr:colOff>114300</xdr:colOff>
      <xdr:row>97</xdr:row>
      <xdr:rowOff>39612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653352"/>
          <a:ext cx="889000" cy="16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30950</xdr:rowOff>
    </xdr:from>
    <xdr:to>
      <xdr:col>76</xdr:col>
      <xdr:colOff>165100</xdr:colOff>
      <xdr:row>97</xdr:row>
      <xdr:rowOff>132550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123677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75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39612</xdr:rowOff>
    </xdr:from>
    <xdr:to>
      <xdr:col>71</xdr:col>
      <xdr:colOff>177800</xdr:colOff>
      <xdr:row>98</xdr:row>
      <xdr:rowOff>18656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670262"/>
          <a:ext cx="889000" cy="150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153860</xdr:rowOff>
    </xdr:from>
    <xdr:to>
      <xdr:col>72</xdr:col>
      <xdr:colOff>38100</xdr:colOff>
      <xdr:row>97</xdr:row>
      <xdr:rowOff>84010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61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100537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3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93464</xdr:rowOff>
    </xdr:from>
    <xdr:to>
      <xdr:col>67</xdr:col>
      <xdr:colOff>101600</xdr:colOff>
      <xdr:row>98</xdr:row>
      <xdr:rowOff>23614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2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40141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49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78073</xdr:rowOff>
    </xdr:from>
    <xdr:to>
      <xdr:col>85</xdr:col>
      <xdr:colOff>177800</xdr:colOff>
      <xdr:row>98</xdr:row>
      <xdr:rowOff>8223</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0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56500</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68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45893</xdr:rowOff>
    </xdr:from>
    <xdr:to>
      <xdr:col>81</xdr:col>
      <xdr:colOff>101600</xdr:colOff>
      <xdr:row>98</xdr:row>
      <xdr:rowOff>147493</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84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138620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94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143352</xdr:rowOff>
    </xdr:from>
    <xdr:to>
      <xdr:col>76</xdr:col>
      <xdr:colOff>165100</xdr:colOff>
      <xdr:row>97</xdr:row>
      <xdr:rowOff>73502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60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90029</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37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160262</xdr:rowOff>
    </xdr:from>
    <xdr:to>
      <xdr:col>72</xdr:col>
      <xdr:colOff>38100</xdr:colOff>
      <xdr:row>97</xdr:row>
      <xdr:rowOff>90412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61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81539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71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139306</xdr:rowOff>
    </xdr:from>
    <xdr:to>
      <xdr:col>67</xdr:col>
      <xdr:colOff>101600</xdr:colOff>
      <xdr:row>98</xdr:row>
      <xdr:rowOff>69456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7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60583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862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27996</xdr:rowOff>
    </xdr:from>
    <xdr:to>
      <xdr:col>116</xdr:col>
      <xdr:colOff>62864</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342946"/>
          <a:ext cx="1269" cy="1442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146123</xdr:rowOff>
    </xdr:from>
    <xdr:ext cx="534377"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511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27996</xdr:rowOff>
    </xdr:from>
    <xdr:to>
      <xdr:col>116</xdr:col>
      <xdr:colOff>152400</xdr:colOff>
      <xdr:row>31</xdr:row>
      <xdr:rowOff>27996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342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170577</xdr:rowOff>
    </xdr:from>
    <xdr:to>
      <xdr:col>116</xdr:col>
      <xdr:colOff>63500</xdr:colOff>
      <xdr:row>39</xdr:row>
      <xdr:rowOff>31050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1323300" y="6685677"/>
          <a:ext cx="838200" cy="3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168029</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511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145152</xdr:rowOff>
    </xdr:from>
    <xdr:to>
      <xdr:col>116</xdr:col>
      <xdr:colOff>114300</xdr:colOff>
      <xdr:row>39</xdr:row>
      <xdr:rowOff>75302</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66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170577</xdr:rowOff>
    </xdr:from>
    <xdr:to>
      <xdr:col>111</xdr:col>
      <xdr:colOff>177800</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0434300" y="6685677"/>
          <a:ext cx="889000" cy="9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162052</xdr:rowOff>
    </xdr:from>
    <xdr:to>
      <xdr:col>112</xdr:col>
      <xdr:colOff>38100</xdr:colOff>
      <xdr:row>39</xdr:row>
      <xdr:rowOff>92202</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67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83329</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76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8825</xdr:rowOff>
    </xdr:from>
    <xdr:to>
      <xdr:col>107</xdr:col>
      <xdr:colOff>101600</xdr:colOff>
      <xdr:row>39</xdr:row>
      <xdr:rowOff>110425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69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126952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199428" y="6470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17087</xdr:rowOff>
    </xdr:from>
    <xdr:to>
      <xdr:col>102</xdr:col>
      <xdr:colOff>165100</xdr:colOff>
      <xdr:row>39</xdr:row>
      <xdr:rowOff>118687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70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135214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47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19291</xdr:rowOff>
    </xdr:from>
    <xdr:to>
      <xdr:col>98</xdr:col>
      <xdr:colOff>38100</xdr:colOff>
      <xdr:row>39</xdr:row>
      <xdr:rowOff>120891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70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137418</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481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151700</xdr:rowOff>
    </xdr:from>
    <xdr:to>
      <xdr:col>116</xdr:col>
      <xdr:colOff>114300</xdr:colOff>
      <xdr:row>39</xdr:row>
      <xdr:rowOff>81850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66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123579</xdr:rowOff>
    </xdr:from>
    <xdr:ext cx="469744"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638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119777</xdr:rowOff>
    </xdr:from>
    <xdr:to>
      <xdr:col>112</xdr:col>
      <xdr:colOff>38100</xdr:colOff>
      <xdr:row>39</xdr:row>
      <xdr:rowOff>49927</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63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66454</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410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103353</xdr:rowOff>
    </xdr:from>
    <xdr:to>
      <xdr:col>116</xdr:col>
      <xdr:colOff>62864</xdr:colOff>
      <xdr:row>58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75853"/>
          <a:ext cx="1269" cy="1293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50030</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5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103353</xdr:rowOff>
    </xdr:from>
    <xdr:to>
      <xdr:col>116</xdr:col>
      <xdr:colOff>152400</xdr:colOff>
      <xdr:row>50</xdr:row>
      <xdr:rowOff>103353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7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11170</xdr:rowOff>
    </xdr:from>
    <xdr:to>
      <xdr:col>116</xdr:col>
      <xdr:colOff>63500</xdr:colOff>
      <xdr:row>58</xdr:row>
      <xdr:rowOff>11399</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1323300" y="9955270"/>
          <a:ext cx="8382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61885</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663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39008</xdr:rowOff>
    </xdr:from>
    <xdr:to>
      <xdr:col>116</xdr:col>
      <xdr:colOff>114300</xdr:colOff>
      <xdr:row>57</xdr:row>
      <xdr:rowOff>140608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1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11399</xdr:rowOff>
    </xdr:from>
    <xdr:to>
      <xdr:col>111</xdr:col>
      <xdr:colOff>177800</xdr:colOff>
      <xdr:row>58</xdr:row>
      <xdr:rowOff>11455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0434300" y="9955499"/>
          <a:ext cx="889000" cy="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47981</xdr:rowOff>
    </xdr:from>
    <xdr:to>
      <xdr:col>112</xdr:col>
      <xdr:colOff>38100</xdr:colOff>
      <xdr:row>57</xdr:row>
      <xdr:rowOff>149581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166108</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59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11455</xdr:rowOff>
    </xdr:from>
    <xdr:to>
      <xdr:col>107</xdr:col>
      <xdr:colOff>50800</xdr:colOff>
      <xdr:row>58</xdr:row>
      <xdr:rowOff>11570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9545300" y="9955555"/>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48209</xdr:rowOff>
    </xdr:from>
    <xdr:to>
      <xdr:col>107</xdr:col>
      <xdr:colOff>101600</xdr:colOff>
      <xdr:row>57</xdr:row>
      <xdr:rowOff>149809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166336</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59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87065</xdr:rowOff>
    </xdr:from>
    <xdr:to>
      <xdr:col>102</xdr:col>
      <xdr:colOff>114300</xdr:colOff>
      <xdr:row>58</xdr:row>
      <xdr:rowOff>11570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9688265"/>
          <a:ext cx="889000" cy="267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74726</xdr:rowOff>
    </xdr:from>
    <xdr:to>
      <xdr:col>102</xdr:col>
      <xdr:colOff>165100</xdr:colOff>
      <xdr:row>57</xdr:row>
      <xdr:rowOff>4876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21403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112846</xdr:rowOff>
    </xdr:from>
    <xdr:to>
      <xdr:col>98</xdr:col>
      <xdr:colOff>38100</xdr:colOff>
      <xdr:row>57</xdr:row>
      <xdr:rowOff>42996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34123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806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131820</xdr:rowOff>
    </xdr:from>
    <xdr:to>
      <xdr:col>116</xdr:col>
      <xdr:colOff>114300</xdr:colOff>
      <xdr:row>58</xdr:row>
      <xdr:rowOff>61970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46747</xdr:rowOff>
    </xdr:from>
    <xdr:ext cx="378565"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819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132049</xdr:rowOff>
    </xdr:from>
    <xdr:to>
      <xdr:col>112</xdr:col>
      <xdr:colOff>38100</xdr:colOff>
      <xdr:row>58</xdr:row>
      <xdr:rowOff>62199</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90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53326</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4017" y="99974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132105</xdr:rowOff>
    </xdr:from>
    <xdr:to>
      <xdr:col>107</xdr:col>
      <xdr:colOff>101600</xdr:colOff>
      <xdr:row>58</xdr:row>
      <xdr:rowOff>62255</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9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53382</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5017" y="99974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132220</xdr:rowOff>
    </xdr:from>
    <xdr:to>
      <xdr:col>102</xdr:col>
      <xdr:colOff>165100</xdr:colOff>
      <xdr:row>58</xdr:row>
      <xdr:rowOff>62370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90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53497</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6017" y="9997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36265</xdr:rowOff>
    </xdr:from>
    <xdr:to>
      <xdr:col>98</xdr:col>
      <xdr:colOff>38100</xdr:colOff>
      <xdr:row>56</xdr:row>
      <xdr:rowOff>137865</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63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154392</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41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97729</xdr:rowOff>
    </xdr:from>
    <xdr:to>
      <xdr:col>116</xdr:col>
      <xdr:colOff>62864</xdr:colOff>
      <xdr:row>77</xdr:row>
      <xdr:rowOff>97867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099229"/>
          <a:ext cx="1269" cy="1200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101694</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30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97867</xdr:rowOff>
    </xdr:from>
    <xdr:to>
      <xdr:col>116</xdr:col>
      <xdr:colOff>152400</xdr:colOff>
      <xdr:row>77</xdr:row>
      <xdr:rowOff>97867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299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44406</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87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97729</xdr:rowOff>
    </xdr:from>
    <xdr:to>
      <xdr:col>116</xdr:col>
      <xdr:colOff>152400</xdr:colOff>
      <xdr:row>70</xdr:row>
      <xdr:rowOff>97729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099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145072</xdr:rowOff>
    </xdr:from>
    <xdr:to>
      <xdr:col>116</xdr:col>
      <xdr:colOff>63500</xdr:colOff>
      <xdr:row>75</xdr:row>
      <xdr:rowOff>40694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1323300" y="12832372"/>
          <a:ext cx="838200" cy="67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156674</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672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133797</xdr:rowOff>
    </xdr:from>
    <xdr:to>
      <xdr:col>116</xdr:col>
      <xdr:colOff>114300</xdr:colOff>
      <xdr:row>75</xdr:row>
      <xdr:rowOff>63947</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82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80287</xdr:rowOff>
    </xdr:from>
    <xdr:to>
      <xdr:col>111</xdr:col>
      <xdr:colOff>177800</xdr:colOff>
      <xdr:row>74</xdr:row>
      <xdr:rowOff>145072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0434300" y="12596137"/>
          <a:ext cx="889000" cy="236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152816</xdr:rowOff>
    </xdr:from>
    <xdr:to>
      <xdr:col>112</xdr:col>
      <xdr:colOff>38100</xdr:colOff>
      <xdr:row>74</xdr:row>
      <xdr:rowOff>82966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6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99493</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244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49037</xdr:rowOff>
    </xdr:from>
    <xdr:to>
      <xdr:col>107</xdr:col>
      <xdr:colOff>50800</xdr:colOff>
      <xdr:row>73</xdr:row>
      <xdr:rowOff>80287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9545300" y="12564887"/>
          <a:ext cx="889000" cy="31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2832</xdr:rowOff>
    </xdr:from>
    <xdr:to>
      <xdr:col>107</xdr:col>
      <xdr:colOff>101600</xdr:colOff>
      <xdr:row>74</xdr:row>
      <xdr:rowOff>104432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6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95559</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278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49037</xdr:rowOff>
    </xdr:from>
    <xdr:to>
      <xdr:col>102</xdr:col>
      <xdr:colOff>114300</xdr:colOff>
      <xdr:row>73</xdr:row>
      <xdr:rowOff>58272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8656300" y="12564887"/>
          <a:ext cx="889000" cy="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11862</xdr:rowOff>
    </xdr:from>
    <xdr:to>
      <xdr:col>102</xdr:col>
      <xdr:colOff>165100</xdr:colOff>
      <xdr:row>74</xdr:row>
      <xdr:rowOff>113462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69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104589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79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7313</xdr:rowOff>
    </xdr:from>
    <xdr:to>
      <xdr:col>98</xdr:col>
      <xdr:colOff>38100</xdr:colOff>
      <xdr:row>74</xdr:row>
      <xdr:rowOff>108913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6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100040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78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161344</xdr:rowOff>
    </xdr:from>
    <xdr:to>
      <xdr:col>116</xdr:col>
      <xdr:colOff>114300</xdr:colOff>
      <xdr:row>75</xdr:row>
      <xdr:rowOff>91494</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84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139771</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82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94272</xdr:rowOff>
    </xdr:from>
    <xdr:to>
      <xdr:col>112</xdr:col>
      <xdr:colOff>38100</xdr:colOff>
      <xdr:row>75</xdr:row>
      <xdr:rowOff>24422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7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15549</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87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29487</xdr:rowOff>
    </xdr:from>
    <xdr:to>
      <xdr:col>107</xdr:col>
      <xdr:colOff>101600</xdr:colOff>
      <xdr:row>73</xdr:row>
      <xdr:rowOff>131087</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54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147614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32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169687</xdr:rowOff>
    </xdr:from>
    <xdr:to>
      <xdr:col>102</xdr:col>
      <xdr:colOff>165100</xdr:colOff>
      <xdr:row>73</xdr:row>
      <xdr:rowOff>99837</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51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116364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28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7472</xdr:rowOff>
    </xdr:from>
    <xdr:to>
      <xdr:col>98</xdr:col>
      <xdr:colOff>38100</xdr:colOff>
      <xdr:row>73</xdr:row>
      <xdr:rowOff>109072</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52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125599</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29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・扶助費は住民一人当たり</a:t>
          </a:r>
          <a:r>
            <a:rPr kumimoji="1" lang="en-US" altLang="ja-JP" sz="1100">
              <a:latin typeface="ＭＳ Ｐゴシック" panose="020B0600070205080204" pitchFamily="50" charset="-128"/>
              <a:ea typeface="ＭＳ Ｐゴシック" panose="020B0600070205080204" pitchFamily="50" charset="-128"/>
            </a:rPr>
            <a:t>132,976</a:t>
          </a:r>
          <a:r>
            <a:rPr kumimoji="1" lang="ja-JP" altLang="en-US" sz="1100">
              <a:latin typeface="ＭＳ Ｐゴシック" panose="020B0600070205080204" pitchFamily="50" charset="-128"/>
              <a:ea typeface="ＭＳ Ｐゴシック" panose="020B0600070205080204" pitchFamily="50" charset="-128"/>
            </a:rPr>
            <a:t>円、補助費等も住民一人当たり</a:t>
          </a:r>
          <a:r>
            <a:rPr kumimoji="1" lang="en-US" altLang="ja-JP" sz="1100">
              <a:latin typeface="ＭＳ Ｐゴシック" panose="020B0600070205080204" pitchFamily="50" charset="-128"/>
              <a:ea typeface="ＭＳ Ｐゴシック" panose="020B0600070205080204" pitchFamily="50" charset="-128"/>
            </a:rPr>
            <a:t>117,364</a:t>
          </a:r>
          <a:r>
            <a:rPr kumimoji="1" lang="ja-JP" altLang="en-US" sz="1100">
              <a:latin typeface="ＭＳ Ｐゴシック" panose="020B0600070205080204" pitchFamily="50" charset="-128"/>
              <a:ea typeface="ＭＳ Ｐゴシック" panose="020B0600070205080204" pitchFamily="50" charset="-128"/>
            </a:rPr>
            <a:t>円となっており、ともに類似団体と比較して一人当たりコストが非常に高い状況となっている。扶助費については、保育所運営費や障がい者に対する自立支援給付費事業に係る経費が主な要素である。補助費等については、町独自の福祉施策である未来わくわく支援金事業や高齢者医療費助成事業などに係る経費により高水準を示している。</a:t>
          </a:r>
        </a:p>
        <a:p>
          <a:r>
            <a:rPr kumimoji="1" lang="ja-JP" altLang="en-US" sz="1100">
              <a:latin typeface="ＭＳ Ｐゴシック" panose="020B0600070205080204" pitchFamily="50" charset="-128"/>
              <a:ea typeface="ＭＳ Ｐゴシック" panose="020B0600070205080204" pitchFamily="50" charset="-128"/>
            </a:rPr>
            <a:t>　前年度決算と比較すると、補助費等については、未来わくわく支援金、未来旅立ち支援金、元気健康長生き医療費助成費の減少等により</a:t>
          </a:r>
          <a:r>
            <a:rPr kumimoji="1" lang="en-US" altLang="ja-JP" sz="1100">
              <a:latin typeface="ＭＳ Ｐゴシック" panose="020B0600070205080204" pitchFamily="50" charset="-128"/>
              <a:ea typeface="ＭＳ Ｐゴシック" panose="020B0600070205080204" pitchFamily="50" charset="-128"/>
            </a:rPr>
            <a:t>7.5</a:t>
          </a:r>
          <a:r>
            <a:rPr kumimoji="1" lang="ja-JP" altLang="en-US" sz="1100">
              <a:latin typeface="ＭＳ Ｐゴシック" panose="020B0600070205080204" pitchFamily="50" charset="-128"/>
              <a:ea typeface="ＭＳ Ｐゴシック" panose="020B0600070205080204" pitchFamily="50" charset="-128"/>
            </a:rPr>
            <a:t>％の減、扶助費については、定額減税調整給付金、児童手当の増加等により</a:t>
          </a:r>
          <a:r>
            <a:rPr kumimoji="1" lang="en-US" altLang="ja-JP" sz="1100">
              <a:latin typeface="ＭＳ Ｐゴシック" panose="020B0600070205080204" pitchFamily="50" charset="-128"/>
              <a:ea typeface="ＭＳ Ｐゴシック" panose="020B0600070205080204" pitchFamily="50" charset="-128"/>
            </a:rPr>
            <a:t>7.9</a:t>
          </a:r>
          <a:r>
            <a:rPr kumimoji="1" lang="ja-JP" altLang="en-US" sz="1100">
              <a:latin typeface="ＭＳ Ｐゴシック" panose="020B0600070205080204" pitchFamily="50" charset="-128"/>
              <a:ea typeface="ＭＳ Ｐゴシック" panose="020B0600070205080204" pitchFamily="50" charset="-128"/>
            </a:rPr>
            <a:t>％増となっている。今後も徹底した検証・事業精査・見直しを行ない、効率的な事業運営、自主財源の確保、自己改革力の向上に努めていくこととしている。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東京都日の出町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16,061
15,888
28.07
10,657,855
10,300,031
271,996
4,787,681
4,566,387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1016</xdr:rowOff>
    </xdr:from>
    <xdr:to>
      <xdr:col>24</xdr:col>
      <xdr:colOff>62865</xdr:colOff>
      <xdr:row>37</xdr:row>
      <xdr:rowOff>135890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87416"/>
          <a:ext cx="127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139717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135890</xdr:rowOff>
    </xdr:from>
    <xdr:to>
      <xdr:col>24</xdr:col>
      <xdr:colOff>152400</xdr:colOff>
      <xdr:row>37</xdr:row>
      <xdr:rowOff>135890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7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119143</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6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1016</xdr:rowOff>
    </xdr:from>
    <xdr:to>
      <xdr:col>24</xdr:col>
      <xdr:colOff>152400</xdr:colOff>
      <xdr:row>32</xdr:row>
      <xdr:rowOff>1016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87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158559</xdr:rowOff>
    </xdr:from>
    <xdr:to>
      <xdr:col>24</xdr:col>
      <xdr:colOff>63500</xdr:colOff>
      <xdr:row>32</xdr:row>
      <xdr:rowOff>1016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302059"/>
          <a:ext cx="838200" cy="18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93997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23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115570</xdr:rowOff>
    </xdr:from>
    <xdr:to>
      <xdr:col>24</xdr:col>
      <xdr:colOff>114300</xdr:colOff>
      <xdr:row>35</xdr:row>
      <xdr:rowOff>45720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44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158559</xdr:rowOff>
    </xdr:from>
    <xdr:to>
      <xdr:col>19</xdr:col>
      <xdr:colOff>177800</xdr:colOff>
      <xdr:row>32</xdr:row>
      <xdr:rowOff>102362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302059"/>
          <a:ext cx="889000" cy="28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131382</xdr:rowOff>
    </xdr:from>
    <xdr:to>
      <xdr:col>20</xdr:col>
      <xdr:colOff>38100</xdr:colOff>
      <xdr:row>35</xdr:row>
      <xdr:rowOff>61532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6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52659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53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102362</xdr:rowOff>
    </xdr:from>
    <xdr:to>
      <xdr:col>15</xdr:col>
      <xdr:colOff>50800</xdr:colOff>
      <xdr:row>33</xdr:row>
      <xdr:rowOff>93599</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588762"/>
          <a:ext cx="889000" cy="16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165291</xdr:rowOff>
    </xdr:from>
    <xdr:to>
      <xdr:col>15</xdr:col>
      <xdr:colOff>101600</xdr:colOff>
      <xdr:row>35</xdr:row>
      <xdr:rowOff>95441</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94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86568</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87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110744</xdr:rowOff>
    </xdr:from>
    <xdr:to>
      <xdr:col>10</xdr:col>
      <xdr:colOff>114300</xdr:colOff>
      <xdr:row>33</xdr:row>
      <xdr:rowOff>93599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597144"/>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6795</xdr:rowOff>
    </xdr:from>
    <xdr:to>
      <xdr:col>10</xdr:col>
      <xdr:colOff>165100</xdr:colOff>
      <xdr:row>35</xdr:row>
      <xdr:rowOff>108395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07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99522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0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152336</xdr:rowOff>
    </xdr:from>
    <xdr:to>
      <xdr:col>6</xdr:col>
      <xdr:colOff>38100</xdr:colOff>
      <xdr:row>35</xdr:row>
      <xdr:rowOff>82486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81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73613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121666</xdr:rowOff>
    </xdr:from>
    <xdr:to>
      <xdr:col>24</xdr:col>
      <xdr:colOff>114300</xdr:colOff>
      <xdr:row>32</xdr:row>
      <xdr:rowOff>51816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43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74693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389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107759</xdr:rowOff>
    </xdr:from>
    <xdr:to>
      <xdr:col>20</xdr:col>
      <xdr:colOff>38100</xdr:colOff>
      <xdr:row>31</xdr:row>
      <xdr:rowOff>37909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25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29</xdr:row>
      <xdr:rowOff>54436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026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51562</xdr:rowOff>
    </xdr:from>
    <xdr:to>
      <xdr:col>15</xdr:col>
      <xdr:colOff>101600</xdr:colOff>
      <xdr:row>32</xdr:row>
      <xdr:rowOff>153162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3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169689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313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42799</xdr:rowOff>
    </xdr:from>
    <xdr:to>
      <xdr:col>10</xdr:col>
      <xdr:colOff>165100</xdr:colOff>
      <xdr:row>33</xdr:row>
      <xdr:rowOff>144399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0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160926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475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59944</xdr:rowOff>
    </xdr:from>
    <xdr:to>
      <xdr:col>6</xdr:col>
      <xdr:colOff>38100</xdr:colOff>
      <xdr:row>32</xdr:row>
      <xdr:rowOff>161544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54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6621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321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26208</xdr:rowOff>
    </xdr:from>
    <xdr:to>
      <xdr:col>24</xdr:col>
      <xdr:colOff>62865</xdr:colOff>
      <xdr:row>58</xdr:row>
      <xdr:rowOff>51388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70158"/>
          <a:ext cx="1270" cy="1225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55215</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9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51388</xdr:rowOff>
    </xdr:from>
    <xdr:to>
      <xdr:col>24</xdr:col>
      <xdr:colOff>152400</xdr:colOff>
      <xdr:row>58</xdr:row>
      <xdr:rowOff>51388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9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144335</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4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364,788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26208</xdr:rowOff>
    </xdr:from>
    <xdr:to>
      <xdr:col>24</xdr:col>
      <xdr:colOff>152400</xdr:colOff>
      <xdr:row>51</xdr:row>
      <xdr:rowOff>26208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7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117469</xdr:rowOff>
    </xdr:from>
    <xdr:to>
      <xdr:col>24</xdr:col>
      <xdr:colOff>63500</xdr:colOff>
      <xdr:row>57</xdr:row>
      <xdr:rowOff>94186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718669"/>
          <a:ext cx="838200" cy="148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165635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4239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142758</xdr:rowOff>
    </xdr:from>
    <xdr:to>
      <xdr:col>24</xdr:col>
      <xdr:colOff>114300</xdr:colOff>
      <xdr:row>56</xdr:row>
      <xdr:rowOff>72908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114877</xdr:rowOff>
    </xdr:from>
    <xdr:to>
      <xdr:col>19</xdr:col>
      <xdr:colOff>177800</xdr:colOff>
      <xdr:row>57</xdr:row>
      <xdr:rowOff>94186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16077"/>
          <a:ext cx="889000" cy="15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17897</xdr:rowOff>
    </xdr:from>
    <xdr:to>
      <xdr:col>20</xdr:col>
      <xdr:colOff>38100</xdr:colOff>
      <xdr:row>56</xdr:row>
      <xdr:rowOff>119497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1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136024</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394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99062</xdr:rowOff>
    </xdr:from>
    <xdr:to>
      <xdr:col>15</xdr:col>
      <xdr:colOff>50800</xdr:colOff>
      <xdr:row>56</xdr:row>
      <xdr:rowOff>114877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700262"/>
          <a:ext cx="889000" cy="15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52903</xdr:rowOff>
    </xdr:from>
    <xdr:to>
      <xdr:col>15</xdr:col>
      <xdr:colOff>101600</xdr:colOff>
      <xdr:row>56</xdr:row>
      <xdr:rowOff>154503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5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171030</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429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14115</xdr:rowOff>
    </xdr:from>
    <xdr:to>
      <xdr:col>10</xdr:col>
      <xdr:colOff>114300</xdr:colOff>
      <xdr:row>56</xdr:row>
      <xdr:rowOff>99062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443865"/>
          <a:ext cx="889000" cy="256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43294</xdr:rowOff>
    </xdr:from>
    <xdr:to>
      <xdr:col>10</xdr:col>
      <xdr:colOff>165100</xdr:colOff>
      <xdr:row>56</xdr:row>
      <xdr:rowOff>144894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64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161421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41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23402</xdr:rowOff>
    </xdr:from>
    <xdr:to>
      <xdr:col>6</xdr:col>
      <xdr:colOff>38100</xdr:colOff>
      <xdr:row>54</xdr:row>
      <xdr:rowOff>125002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28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141529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056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66669</xdr:rowOff>
    </xdr:from>
    <xdr:to>
      <xdr:col>24</xdr:col>
      <xdr:colOff>114300</xdr:colOff>
      <xdr:row>56</xdr:row>
      <xdr:rowOff>168269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6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45096</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46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43386</xdr:rowOff>
    </xdr:from>
    <xdr:to>
      <xdr:col>20</xdr:col>
      <xdr:colOff>38100</xdr:colOff>
      <xdr:row>57</xdr:row>
      <xdr:rowOff>144986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1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136113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0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64077</xdr:rowOff>
    </xdr:from>
    <xdr:to>
      <xdr:col>15</xdr:col>
      <xdr:colOff>101600</xdr:colOff>
      <xdr:row>56</xdr:row>
      <xdr:rowOff>165677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6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156804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758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48262</xdr:rowOff>
    </xdr:from>
    <xdr:to>
      <xdr:col>10</xdr:col>
      <xdr:colOff>165100</xdr:colOff>
      <xdr:row>56</xdr:row>
      <xdr:rowOff>149862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4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140989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742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134765</xdr:rowOff>
    </xdr:from>
    <xdr:to>
      <xdr:col>6</xdr:col>
      <xdr:colOff>38100</xdr:colOff>
      <xdr:row>55</xdr:row>
      <xdr:rowOff>64915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39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56042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485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129573</xdr:rowOff>
    </xdr:from>
    <xdr:to>
      <xdr:col>24</xdr:col>
      <xdr:colOff>62865</xdr:colOff>
      <xdr:row>78</xdr:row>
      <xdr:rowOff>84599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1073"/>
          <a:ext cx="1270" cy="132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88426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61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84599</xdr:rowOff>
    </xdr:from>
    <xdr:to>
      <xdr:col>24</xdr:col>
      <xdr:colOff>152400</xdr:colOff>
      <xdr:row>78</xdr:row>
      <xdr:rowOff>84599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5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76250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6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482,658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129573</xdr:rowOff>
    </xdr:from>
    <xdr:to>
      <xdr:col>24</xdr:col>
      <xdr:colOff>152400</xdr:colOff>
      <xdr:row>70</xdr:row>
      <xdr:rowOff>129573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83869</xdr:rowOff>
    </xdr:from>
    <xdr:to>
      <xdr:col>24</xdr:col>
      <xdr:colOff>63500</xdr:colOff>
      <xdr:row>75</xdr:row>
      <xdr:rowOff>141803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42619"/>
          <a:ext cx="838200" cy="57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114464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144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136037</xdr:rowOff>
    </xdr:from>
    <xdr:to>
      <xdr:col>24</xdr:col>
      <xdr:colOff>114300</xdr:colOff>
      <xdr:row>77</xdr:row>
      <xdr:rowOff>66187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6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141803</xdr:rowOff>
    </xdr:from>
    <xdr:to>
      <xdr:col>19</xdr:col>
      <xdr:colOff>177800</xdr:colOff>
      <xdr:row>76</xdr:row>
      <xdr:rowOff>5618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000553"/>
          <a:ext cx="889000" cy="35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18064</xdr:rowOff>
    </xdr:from>
    <xdr:to>
      <xdr:col>20</xdr:col>
      <xdr:colOff>38100</xdr:colOff>
      <xdr:row>77</xdr:row>
      <xdr:rowOff>119664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219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110791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312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107608</xdr:rowOff>
    </xdr:from>
    <xdr:to>
      <xdr:col>15</xdr:col>
      <xdr:colOff>50800</xdr:colOff>
      <xdr:row>76</xdr:row>
      <xdr:rowOff>5618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966358"/>
          <a:ext cx="889000" cy="6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69839</xdr:rowOff>
    </xdr:from>
    <xdr:to>
      <xdr:col>15</xdr:col>
      <xdr:colOff>101600</xdr:colOff>
      <xdr:row>77</xdr:row>
      <xdr:rowOff>171439</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162566</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364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107608</xdr:rowOff>
    </xdr:from>
    <xdr:to>
      <xdr:col>10</xdr:col>
      <xdr:colOff>114300</xdr:colOff>
      <xdr:row>76</xdr:row>
      <xdr:rowOff>67363</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66358"/>
          <a:ext cx="889000" cy="13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41785</xdr:rowOff>
    </xdr:from>
    <xdr:to>
      <xdr:col>10</xdr:col>
      <xdr:colOff>165100</xdr:colOff>
      <xdr:row>77</xdr:row>
      <xdr:rowOff>143385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134512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36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132090</xdr:rowOff>
    </xdr:from>
    <xdr:to>
      <xdr:col>6</xdr:col>
      <xdr:colOff>38100</xdr:colOff>
      <xdr:row>78</xdr:row>
      <xdr:rowOff>62240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3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53367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26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33069</xdr:rowOff>
    </xdr:from>
    <xdr:to>
      <xdr:col>24</xdr:col>
      <xdr:colOff>114300</xdr:colOff>
      <xdr:row>75</xdr:row>
      <xdr:rowOff>134669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9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55946</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743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91003</xdr:rowOff>
    </xdr:from>
    <xdr:to>
      <xdr:col>20</xdr:col>
      <xdr:colOff>38100</xdr:colOff>
      <xdr:row>76</xdr:row>
      <xdr:rowOff>21152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4975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37680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724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126268</xdr:rowOff>
    </xdr:from>
    <xdr:to>
      <xdr:col>15</xdr:col>
      <xdr:colOff>101600</xdr:colOff>
      <xdr:row>76</xdr:row>
      <xdr:rowOff>56418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98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72945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6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56808</xdr:rowOff>
    </xdr:from>
    <xdr:to>
      <xdr:col>10</xdr:col>
      <xdr:colOff>165100</xdr:colOff>
      <xdr:row>75</xdr:row>
      <xdr:rowOff>158409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1555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3485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90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16563</xdr:rowOff>
    </xdr:from>
    <xdr:to>
      <xdr:col>6</xdr:col>
      <xdr:colOff>38100</xdr:colOff>
      <xdr:row>76</xdr:row>
      <xdr:rowOff>118163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04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134690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82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134400</xdr:rowOff>
    </xdr:from>
    <xdr:to>
      <xdr:col>24</xdr:col>
      <xdr:colOff>62865</xdr:colOff>
      <xdr:row>99</xdr:row>
      <xdr:rowOff>10054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64900"/>
          <a:ext cx="1270" cy="141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13881</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98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10054</xdr:rowOff>
    </xdr:from>
    <xdr:to>
      <xdr:col>24</xdr:col>
      <xdr:colOff>152400</xdr:colOff>
      <xdr:row>99</xdr:row>
      <xdr:rowOff>10054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983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81077</xdr:rowOff>
    </xdr:from>
    <xdr:ext cx="690189"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401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1,144,173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134400</xdr:rowOff>
    </xdr:from>
    <xdr:to>
      <xdr:col>24</xdr:col>
      <xdr:colOff>152400</xdr:colOff>
      <xdr:row>90</xdr:row>
      <xdr:rowOff>134400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6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145393</xdr:rowOff>
    </xdr:from>
    <xdr:to>
      <xdr:col>24</xdr:col>
      <xdr:colOff>63500</xdr:colOff>
      <xdr:row>98</xdr:row>
      <xdr:rowOff>146879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947493"/>
          <a:ext cx="8382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92408</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7230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69531</xdr:rowOff>
    </xdr:from>
    <xdr:to>
      <xdr:col>24</xdr:col>
      <xdr:colOff>114300</xdr:colOff>
      <xdr:row>98</xdr:row>
      <xdr:rowOff>171131</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87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138395</xdr:rowOff>
    </xdr:from>
    <xdr:to>
      <xdr:col>19</xdr:col>
      <xdr:colOff>177800</xdr:colOff>
      <xdr:row>98</xdr:row>
      <xdr:rowOff>146879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940495"/>
          <a:ext cx="889000" cy="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91940</xdr:rowOff>
    </xdr:from>
    <xdr:to>
      <xdr:col>20</xdr:col>
      <xdr:colOff>38100</xdr:colOff>
      <xdr:row>99</xdr:row>
      <xdr:rowOff>22090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89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38617</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669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138395</xdr:rowOff>
    </xdr:from>
    <xdr:to>
      <xdr:col>15</xdr:col>
      <xdr:colOff>50800</xdr:colOff>
      <xdr:row>98</xdr:row>
      <xdr:rowOff>139945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940495"/>
          <a:ext cx="889000" cy="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90270</xdr:rowOff>
    </xdr:from>
    <xdr:to>
      <xdr:col>15</xdr:col>
      <xdr:colOff>101600</xdr:colOff>
      <xdr:row>99</xdr:row>
      <xdr:rowOff>20420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8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11547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98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139945</xdr:rowOff>
    </xdr:from>
    <xdr:to>
      <xdr:col>10</xdr:col>
      <xdr:colOff>114300</xdr:colOff>
      <xdr:row>98</xdr:row>
      <xdr:rowOff>149228</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942045"/>
          <a:ext cx="889000" cy="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89373</xdr:rowOff>
    </xdr:from>
    <xdr:to>
      <xdr:col>10</xdr:col>
      <xdr:colOff>165100</xdr:colOff>
      <xdr:row>99</xdr:row>
      <xdr:rowOff>19523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89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10650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98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99682</xdr:rowOff>
    </xdr:from>
    <xdr:to>
      <xdr:col>6</xdr:col>
      <xdr:colOff>38100</xdr:colOff>
      <xdr:row>99</xdr:row>
      <xdr:rowOff>29832</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90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20959</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99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94593</xdr:rowOff>
    </xdr:from>
    <xdr:to>
      <xdr:col>24</xdr:col>
      <xdr:colOff>114300</xdr:colOff>
      <xdr:row>99</xdr:row>
      <xdr:rowOff>24743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89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47958</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850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96079</xdr:rowOff>
    </xdr:from>
    <xdr:to>
      <xdr:col>20</xdr:col>
      <xdr:colOff>38100</xdr:colOff>
      <xdr:row>99</xdr:row>
      <xdr:rowOff>26229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89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17356</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99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87595</xdr:rowOff>
    </xdr:from>
    <xdr:to>
      <xdr:col>15</xdr:col>
      <xdr:colOff>101600</xdr:colOff>
      <xdr:row>99</xdr:row>
      <xdr:rowOff>17745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88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34272</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664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89145</xdr:rowOff>
    </xdr:from>
    <xdr:to>
      <xdr:col>10</xdr:col>
      <xdr:colOff>165100</xdr:colOff>
      <xdr:row>99</xdr:row>
      <xdr:rowOff>19295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89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35822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66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98428</xdr:rowOff>
    </xdr:from>
    <xdr:to>
      <xdr:col>6</xdr:col>
      <xdr:colOff>38100</xdr:colOff>
      <xdr:row>99</xdr:row>
      <xdr:rowOff>28578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90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45105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675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84836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571236"/>
          <a:ext cx="127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31513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34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84836</xdr:rowOff>
    </xdr:from>
    <xdr:to>
      <xdr:col>55</xdr:col>
      <xdr:colOff>88900</xdr:colOff>
      <xdr:row>32</xdr:row>
      <xdr:rowOff>84836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571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142672</xdr:rowOff>
    </xdr:from>
    <xdr:to>
      <xdr:col>55</xdr:col>
      <xdr:colOff>0</xdr:colOff>
      <xdr:row>32</xdr:row>
      <xdr:rowOff>84836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5457622"/>
          <a:ext cx="838200" cy="113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102531</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61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124104</xdr:rowOff>
    </xdr:from>
    <xdr:to>
      <xdr:col>55</xdr:col>
      <xdr:colOff>50800</xdr:colOff>
      <xdr:row>38</xdr:row>
      <xdr:rowOff>54254</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67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142672</xdr:rowOff>
    </xdr:from>
    <xdr:to>
      <xdr:col>50</xdr:col>
      <xdr:colOff>114300</xdr:colOff>
      <xdr:row>31</xdr:row>
      <xdr:rowOff>170561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5457622"/>
          <a:ext cx="8890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137135</xdr:rowOff>
    </xdr:from>
    <xdr:to>
      <xdr:col>50</xdr:col>
      <xdr:colOff>165100</xdr:colOff>
      <xdr:row>38</xdr:row>
      <xdr:rowOff>67284</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807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58411</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573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131699</xdr:rowOff>
    </xdr:from>
    <xdr:to>
      <xdr:col>45</xdr:col>
      <xdr:colOff>177800</xdr:colOff>
      <xdr:row>31</xdr:row>
      <xdr:rowOff>170561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5446649"/>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137592</xdr:rowOff>
    </xdr:from>
    <xdr:to>
      <xdr:col>46</xdr:col>
      <xdr:colOff>38100</xdr:colOff>
      <xdr:row>38</xdr:row>
      <xdr:rowOff>67742</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8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58869</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573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131699</xdr:rowOff>
    </xdr:from>
    <xdr:to>
      <xdr:col>41</xdr:col>
      <xdr:colOff>50800</xdr:colOff>
      <xdr:row>31</xdr:row>
      <xdr:rowOff>133757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5446649"/>
          <a:ext cx="889000" cy="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130734</xdr:rowOff>
    </xdr:from>
    <xdr:to>
      <xdr:col>41</xdr:col>
      <xdr:colOff>101600</xdr:colOff>
      <xdr:row>38</xdr:row>
      <xdr:rowOff>60884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47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52011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567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118618</xdr:rowOff>
    </xdr:from>
    <xdr:to>
      <xdr:col>36</xdr:col>
      <xdr:colOff>165100</xdr:colOff>
      <xdr:row>38</xdr:row>
      <xdr:rowOff>48768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39895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554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34036</xdr:rowOff>
    </xdr:from>
    <xdr:to>
      <xdr:col>55</xdr:col>
      <xdr:colOff>50800</xdr:colOff>
      <xdr:row>32</xdr:row>
      <xdr:rowOff>135636</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552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158513</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547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91872</xdr:rowOff>
    </xdr:from>
    <xdr:to>
      <xdr:col>50</xdr:col>
      <xdr:colOff>165100</xdr:colOff>
      <xdr:row>32</xdr:row>
      <xdr:rowOff>22022</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540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38549</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5182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119761</xdr:rowOff>
    </xdr:from>
    <xdr:to>
      <xdr:col>46</xdr:col>
      <xdr:colOff>38100</xdr:colOff>
      <xdr:row>32</xdr:row>
      <xdr:rowOff>49911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543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66438</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520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80899</xdr:rowOff>
    </xdr:from>
    <xdr:to>
      <xdr:col>41</xdr:col>
      <xdr:colOff>101600</xdr:colOff>
      <xdr:row>32</xdr:row>
      <xdr:rowOff>11049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539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27576</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171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82957</xdr:rowOff>
    </xdr:from>
    <xdr:to>
      <xdr:col>36</xdr:col>
      <xdr:colOff>165100</xdr:colOff>
      <xdr:row>32</xdr:row>
      <xdr:rowOff>13107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539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29634</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517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12381</xdr:rowOff>
    </xdr:from>
    <xdr:to>
      <xdr:col>54</xdr:col>
      <xdr:colOff>189865</xdr:colOff>
      <xdr:row>59</xdr:row>
      <xdr:rowOff>88591</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584881"/>
          <a:ext cx="1270" cy="1619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92418</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207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88591</xdr:rowOff>
    </xdr:from>
    <xdr:to>
      <xdr:col>55</xdr:col>
      <xdr:colOff>88900</xdr:colOff>
      <xdr:row>59</xdr:row>
      <xdr:rowOff>88591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204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130508</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360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149,696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12381</xdr:rowOff>
    </xdr:from>
    <xdr:to>
      <xdr:col>55</xdr:col>
      <xdr:colOff>88900</xdr:colOff>
      <xdr:row>50</xdr:row>
      <xdr:rowOff>12381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58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165162</xdr:rowOff>
    </xdr:from>
    <xdr:to>
      <xdr:col>55</xdr:col>
      <xdr:colOff>0</xdr:colOff>
      <xdr:row>59</xdr:row>
      <xdr:rowOff>4880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109262"/>
          <a:ext cx="838200" cy="1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134964</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36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112087</xdr:rowOff>
    </xdr:from>
    <xdr:to>
      <xdr:col>55</xdr:col>
      <xdr:colOff>50800</xdr:colOff>
      <xdr:row>58</xdr:row>
      <xdr:rowOff>42237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8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157988</xdr:rowOff>
    </xdr:from>
    <xdr:to>
      <xdr:col>50</xdr:col>
      <xdr:colOff>114300</xdr:colOff>
      <xdr:row>58</xdr:row>
      <xdr:rowOff>165162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10102088"/>
          <a:ext cx="889000" cy="7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103258</xdr:rowOff>
    </xdr:from>
    <xdr:to>
      <xdr:col>50</xdr:col>
      <xdr:colOff>165100</xdr:colOff>
      <xdr:row>58</xdr:row>
      <xdr:rowOff>33408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8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49935</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6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157988</xdr:rowOff>
    </xdr:from>
    <xdr:to>
      <xdr:col>45</xdr:col>
      <xdr:colOff>177800</xdr:colOff>
      <xdr:row>59</xdr:row>
      <xdr:rowOff>18999</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102088"/>
          <a:ext cx="889000" cy="3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132672</xdr:rowOff>
    </xdr:from>
    <xdr:to>
      <xdr:col>46</xdr:col>
      <xdr:colOff>38100</xdr:colOff>
      <xdr:row>58</xdr:row>
      <xdr:rowOff>62822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0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79349</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680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145622</xdr:rowOff>
    </xdr:from>
    <xdr:to>
      <xdr:col>41</xdr:col>
      <xdr:colOff>50800</xdr:colOff>
      <xdr:row>59</xdr:row>
      <xdr:rowOff>18999</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089722"/>
          <a:ext cx="889000" cy="44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160909</xdr:rowOff>
    </xdr:from>
    <xdr:to>
      <xdr:col>41</xdr:col>
      <xdr:colOff>101600</xdr:colOff>
      <xdr:row>58</xdr:row>
      <xdr:rowOff>91059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3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107586</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70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164958</xdr:rowOff>
    </xdr:from>
    <xdr:to>
      <xdr:col>36</xdr:col>
      <xdr:colOff>165100</xdr:colOff>
      <xdr:row>58</xdr:row>
      <xdr:rowOff>95108</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93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111635</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71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125530</xdr:rowOff>
    </xdr:from>
    <xdr:to>
      <xdr:col>55</xdr:col>
      <xdr:colOff>50800</xdr:colOff>
      <xdr:row>59</xdr:row>
      <xdr:rowOff>55680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6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40457</xdr:rowOff>
    </xdr:from>
    <xdr:ext cx="469744"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84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114362</xdr:rowOff>
    </xdr:from>
    <xdr:to>
      <xdr:col>50</xdr:col>
      <xdr:colOff>165100</xdr:colOff>
      <xdr:row>59</xdr:row>
      <xdr:rowOff>44512</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5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35639</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04428" y="10151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107188</xdr:rowOff>
    </xdr:from>
    <xdr:to>
      <xdr:col>46</xdr:col>
      <xdr:colOff>38100</xdr:colOff>
      <xdr:row>59</xdr:row>
      <xdr:rowOff>37338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5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28465</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1014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139649</xdr:rowOff>
    </xdr:from>
    <xdr:to>
      <xdr:col>41</xdr:col>
      <xdr:colOff>101600</xdr:colOff>
      <xdr:row>59</xdr:row>
      <xdr:rowOff>69799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83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60926</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428" y="10176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94822</xdr:rowOff>
    </xdr:from>
    <xdr:to>
      <xdr:col>36</xdr:col>
      <xdr:colOff>165100</xdr:colOff>
      <xdr:row>59</xdr:row>
      <xdr:rowOff>24972</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38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16099</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1013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18052</xdr:rowOff>
    </xdr:from>
    <xdr:to>
      <xdr:col>54</xdr:col>
      <xdr:colOff>189865</xdr:colOff>
      <xdr:row>79</xdr:row>
      <xdr:rowOff>88297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191002"/>
          <a:ext cx="1270" cy="1441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92124</xdr:rowOff>
    </xdr:from>
    <xdr:ext cx="378565"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36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88297</xdr:rowOff>
    </xdr:from>
    <xdr:to>
      <xdr:col>55</xdr:col>
      <xdr:colOff>88900</xdr:colOff>
      <xdr:row>79</xdr:row>
      <xdr:rowOff>88297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3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136179</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6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18052</xdr:rowOff>
    </xdr:from>
    <xdr:to>
      <xdr:col>55</xdr:col>
      <xdr:colOff>88900</xdr:colOff>
      <xdr:row>71</xdr:row>
      <xdr:rowOff>18052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19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35296</xdr:rowOff>
    </xdr:from>
    <xdr:to>
      <xdr:col>55</xdr:col>
      <xdr:colOff>0</xdr:colOff>
      <xdr:row>78</xdr:row>
      <xdr:rowOff>82615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408396"/>
          <a:ext cx="838200" cy="47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114554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144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91677</xdr:rowOff>
    </xdr:from>
    <xdr:to>
      <xdr:col>55</xdr:col>
      <xdr:colOff>50800</xdr:colOff>
      <xdr:row>78</xdr:row>
      <xdr:rowOff>21827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9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65553</xdr:rowOff>
    </xdr:from>
    <xdr:to>
      <xdr:col>50</xdr:col>
      <xdr:colOff>114300</xdr:colOff>
      <xdr:row>78</xdr:row>
      <xdr:rowOff>82615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438653"/>
          <a:ext cx="889000" cy="1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96493</xdr:rowOff>
    </xdr:from>
    <xdr:to>
      <xdr:col>50</xdr:col>
      <xdr:colOff>165100</xdr:colOff>
      <xdr:row>78</xdr:row>
      <xdr:rowOff>26643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29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43170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7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31082</xdr:rowOff>
    </xdr:from>
    <xdr:to>
      <xdr:col>45</xdr:col>
      <xdr:colOff>177800</xdr:colOff>
      <xdr:row>78</xdr:row>
      <xdr:rowOff>65553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40418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41939</xdr:rowOff>
    </xdr:from>
    <xdr:to>
      <xdr:col>46</xdr:col>
      <xdr:colOff>38100</xdr:colOff>
      <xdr:row>77</xdr:row>
      <xdr:rowOff>143539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160066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31082</xdr:rowOff>
    </xdr:from>
    <xdr:to>
      <xdr:col>41</xdr:col>
      <xdr:colOff>50800</xdr:colOff>
      <xdr:row>78</xdr:row>
      <xdr:rowOff>34151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404182"/>
          <a:ext cx="889000" cy="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73665</xdr:rowOff>
    </xdr:from>
    <xdr:to>
      <xdr:col>41</xdr:col>
      <xdr:colOff>101600</xdr:colOff>
      <xdr:row>78</xdr:row>
      <xdr:rowOff>3815</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7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20342</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5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16990</xdr:rowOff>
    </xdr:from>
    <xdr:to>
      <xdr:col>36</xdr:col>
      <xdr:colOff>165100</xdr:colOff>
      <xdr:row>77</xdr:row>
      <xdr:rowOff>118590</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2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135117</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299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155946</xdr:rowOff>
    </xdr:from>
    <xdr:to>
      <xdr:col>55</xdr:col>
      <xdr:colOff>50800</xdr:colOff>
      <xdr:row>78</xdr:row>
      <xdr:rowOff>86096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357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134373</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33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31815</xdr:rowOff>
    </xdr:from>
    <xdr:to>
      <xdr:col>50</xdr:col>
      <xdr:colOff>165100</xdr:colOff>
      <xdr:row>78</xdr:row>
      <xdr:rowOff>133415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40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124542</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49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14753</xdr:rowOff>
    </xdr:from>
    <xdr:to>
      <xdr:col>46</xdr:col>
      <xdr:colOff>38100</xdr:colOff>
      <xdr:row>78</xdr:row>
      <xdr:rowOff>116353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38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107480</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3480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151732</xdr:rowOff>
    </xdr:from>
    <xdr:to>
      <xdr:col>41</xdr:col>
      <xdr:colOff>101600</xdr:colOff>
      <xdr:row>78</xdr:row>
      <xdr:rowOff>81882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35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73009</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3446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154801</xdr:rowOff>
    </xdr:from>
    <xdr:to>
      <xdr:col>36</xdr:col>
      <xdr:colOff>165100</xdr:colOff>
      <xdr:row>78</xdr:row>
      <xdr:rowOff>84951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35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76078</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344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131656</xdr:rowOff>
    </xdr:from>
    <xdr:to>
      <xdr:col>54</xdr:col>
      <xdr:colOff>189865</xdr:colOff>
      <xdr:row>98</xdr:row>
      <xdr:rowOff>28710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62156"/>
          <a:ext cx="1270" cy="1268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32537</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3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28710</xdr:rowOff>
    </xdr:from>
    <xdr:to>
      <xdr:col>55</xdr:col>
      <xdr:colOff>88900</xdr:colOff>
      <xdr:row>98</xdr:row>
      <xdr:rowOff>28710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30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78333</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3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138,739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131656</xdr:rowOff>
    </xdr:from>
    <xdr:to>
      <xdr:col>55</xdr:col>
      <xdr:colOff>88900</xdr:colOff>
      <xdr:row>90</xdr:row>
      <xdr:rowOff>131656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62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165641</xdr:rowOff>
    </xdr:from>
    <xdr:to>
      <xdr:col>55</xdr:col>
      <xdr:colOff>0</xdr:colOff>
      <xdr:row>97</xdr:row>
      <xdr:rowOff>25313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624841"/>
          <a:ext cx="838200" cy="31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73482</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189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50605</xdr:rowOff>
    </xdr:from>
    <xdr:to>
      <xdr:col>55</xdr:col>
      <xdr:colOff>50800</xdr:colOff>
      <xdr:row>95</xdr:row>
      <xdr:rowOff>152205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3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25313</xdr:rowOff>
    </xdr:from>
    <xdr:to>
      <xdr:col>50</xdr:col>
      <xdr:colOff>114300</xdr:colOff>
      <xdr:row>97</xdr:row>
      <xdr:rowOff>63598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655963"/>
          <a:ext cx="889000" cy="38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67552</xdr:rowOff>
    </xdr:from>
    <xdr:to>
      <xdr:col>50</xdr:col>
      <xdr:colOff>165100</xdr:colOff>
      <xdr:row>95</xdr:row>
      <xdr:rowOff>169152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35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14229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13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62455</xdr:rowOff>
    </xdr:from>
    <xdr:to>
      <xdr:col>45</xdr:col>
      <xdr:colOff>177800</xdr:colOff>
      <xdr:row>97</xdr:row>
      <xdr:rowOff>63598</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693105"/>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94614</xdr:rowOff>
    </xdr:from>
    <xdr:to>
      <xdr:col>46</xdr:col>
      <xdr:colOff>38100</xdr:colOff>
      <xdr:row>96</xdr:row>
      <xdr:rowOff>24764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38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41291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15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58438</xdr:rowOff>
    </xdr:from>
    <xdr:to>
      <xdr:col>41</xdr:col>
      <xdr:colOff>50800</xdr:colOff>
      <xdr:row>97</xdr:row>
      <xdr:rowOff>62455</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689088"/>
          <a:ext cx="889000" cy="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81215</xdr:rowOff>
    </xdr:from>
    <xdr:to>
      <xdr:col>41</xdr:col>
      <xdr:colOff>101600</xdr:colOff>
      <xdr:row>96</xdr:row>
      <xdr:rowOff>11365</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36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27892</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14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65714</xdr:rowOff>
    </xdr:from>
    <xdr:to>
      <xdr:col>36</xdr:col>
      <xdr:colOff>165100</xdr:colOff>
      <xdr:row>95</xdr:row>
      <xdr:rowOff>167314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35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12391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12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114841</xdr:rowOff>
    </xdr:from>
    <xdr:to>
      <xdr:col>55</xdr:col>
      <xdr:colOff>50800</xdr:colOff>
      <xdr:row>97</xdr:row>
      <xdr:rowOff>44991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57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93268</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55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145963</xdr:rowOff>
    </xdr:from>
    <xdr:to>
      <xdr:col>50</xdr:col>
      <xdr:colOff>165100</xdr:colOff>
      <xdr:row>97</xdr:row>
      <xdr:rowOff>76113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60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67240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697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12798</xdr:rowOff>
    </xdr:from>
    <xdr:to>
      <xdr:col>46</xdr:col>
      <xdr:colOff>38100</xdr:colOff>
      <xdr:row>97</xdr:row>
      <xdr:rowOff>114398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64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105525</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736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11655</xdr:rowOff>
    </xdr:from>
    <xdr:to>
      <xdr:col>41</xdr:col>
      <xdr:colOff>101600</xdr:colOff>
      <xdr:row>97</xdr:row>
      <xdr:rowOff>113255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64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104382</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73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7638</xdr:rowOff>
    </xdr:from>
    <xdr:to>
      <xdr:col>36</xdr:col>
      <xdr:colOff>165100</xdr:colOff>
      <xdr:row>97</xdr:row>
      <xdr:rowOff>109238</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63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100365</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73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141839</xdr:rowOff>
    </xdr:from>
    <xdr:to>
      <xdr:col>85</xdr:col>
      <xdr:colOff>126364</xdr:colOff>
      <xdr:row>38</xdr:row>
      <xdr:rowOff>83905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113889"/>
          <a:ext cx="1269" cy="1485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87732</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6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83905</xdr:rowOff>
    </xdr:from>
    <xdr:to>
      <xdr:col>86</xdr:col>
      <xdr:colOff>25400</xdr:colOff>
      <xdr:row>38</xdr:row>
      <xdr:rowOff>83905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59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88516</xdr:rowOff>
    </xdr:from>
    <xdr:ext cx="599010"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4889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141839</xdr:rowOff>
    </xdr:from>
    <xdr:to>
      <xdr:col>86</xdr:col>
      <xdr:colOff>25400</xdr:colOff>
      <xdr:row>29</xdr:row>
      <xdr:rowOff>141839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11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71332</xdr:rowOff>
    </xdr:from>
    <xdr:to>
      <xdr:col>85</xdr:col>
      <xdr:colOff>127000</xdr:colOff>
      <xdr:row>37</xdr:row>
      <xdr:rowOff>96184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414982"/>
          <a:ext cx="838200" cy="24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157726</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158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134849</xdr:rowOff>
    </xdr:from>
    <xdr:to>
      <xdr:col>85</xdr:col>
      <xdr:colOff>177800</xdr:colOff>
      <xdr:row>37</xdr:row>
      <xdr:rowOff>64999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30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87824</xdr:rowOff>
    </xdr:from>
    <xdr:to>
      <xdr:col>81</xdr:col>
      <xdr:colOff>50800</xdr:colOff>
      <xdr:row>37</xdr:row>
      <xdr:rowOff>96184</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4592300" y="6431474"/>
          <a:ext cx="889000" cy="8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169726</xdr:rowOff>
    </xdr:from>
    <xdr:to>
      <xdr:col>81</xdr:col>
      <xdr:colOff>101600</xdr:colOff>
      <xdr:row>37</xdr:row>
      <xdr:rowOff>99876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34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116403</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11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87824</xdr:rowOff>
    </xdr:from>
    <xdr:to>
      <xdr:col>76</xdr:col>
      <xdr:colOff>114300</xdr:colOff>
      <xdr:row>37</xdr:row>
      <xdr:rowOff>106929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3703300" y="6431474"/>
          <a:ext cx="889000" cy="1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19585</xdr:rowOff>
    </xdr:from>
    <xdr:to>
      <xdr:col>76</xdr:col>
      <xdr:colOff>165100</xdr:colOff>
      <xdr:row>37</xdr:row>
      <xdr:rowOff>121185</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36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137712</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13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87873</xdr:rowOff>
    </xdr:from>
    <xdr:to>
      <xdr:col>71</xdr:col>
      <xdr:colOff>177800</xdr:colOff>
      <xdr:row>37</xdr:row>
      <xdr:rowOff>106929</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2814300" y="6431523"/>
          <a:ext cx="889000" cy="1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158427</xdr:rowOff>
    </xdr:from>
    <xdr:to>
      <xdr:col>72</xdr:col>
      <xdr:colOff>38100</xdr:colOff>
      <xdr:row>37</xdr:row>
      <xdr:rowOff>88577</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33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105104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10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117818</xdr:rowOff>
    </xdr:from>
    <xdr:to>
      <xdr:col>67</xdr:col>
      <xdr:colOff>101600</xdr:colOff>
      <xdr:row>37</xdr:row>
      <xdr:rowOff>47968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29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64495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06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20532</xdr:rowOff>
    </xdr:from>
    <xdr:to>
      <xdr:col>85</xdr:col>
      <xdr:colOff>177800</xdr:colOff>
      <xdr:row>37</xdr:row>
      <xdr:rowOff>122132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36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170409</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34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45384</xdr:rowOff>
    </xdr:from>
    <xdr:to>
      <xdr:col>81</xdr:col>
      <xdr:colOff>101600</xdr:colOff>
      <xdr:row>37</xdr:row>
      <xdr:rowOff>146984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38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138111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481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37024</xdr:rowOff>
    </xdr:from>
    <xdr:to>
      <xdr:col>76</xdr:col>
      <xdr:colOff>165100</xdr:colOff>
      <xdr:row>37</xdr:row>
      <xdr:rowOff>138624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3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129751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47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56129</xdr:rowOff>
    </xdr:from>
    <xdr:to>
      <xdr:col>72</xdr:col>
      <xdr:colOff>38100</xdr:colOff>
      <xdr:row>37</xdr:row>
      <xdr:rowOff>157729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39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148855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49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37073</xdr:rowOff>
    </xdr:from>
    <xdr:to>
      <xdr:col>67</xdr:col>
      <xdr:colOff>101600</xdr:colOff>
      <xdr:row>37</xdr:row>
      <xdr:rowOff>138673</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38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129800</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47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a:extLst>
            <a:ext uri="{FF2B5EF4-FFF2-40B4-BE49-F238E27FC236}">
              <a16:creationId xmlns:a16="http://schemas.microsoft.com/office/drawing/2014/main" id="{00000000-0008-0000-0700-00004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113052</xdr:rowOff>
    </xdr:from>
    <xdr:to>
      <xdr:col>85</xdr:col>
      <xdr:colOff>126364</xdr:colOff>
      <xdr:row>59</xdr:row>
      <xdr:rowOff>30766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6317595" y="8514102"/>
          <a:ext cx="1269" cy="1632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34593</xdr:rowOff>
    </xdr:from>
    <xdr:ext cx="534377" cy="259045"/>
    <xdr:sp macro="" textlink="">
      <xdr:nvSpPr>
        <xdr:cNvPr id="580" name="教育費最小値テキスト">
          <a:extLst>
            <a:ext uri="{FF2B5EF4-FFF2-40B4-BE49-F238E27FC236}">
              <a16:creationId xmlns:a16="http://schemas.microsoft.com/office/drawing/2014/main" id="{00000000-0008-0000-0700-000044020000}"/>
            </a:ext>
          </a:extLst>
        </xdr:cNvPr>
        <xdr:cNvSpPr txBox="1"/>
      </xdr:nvSpPr>
      <xdr:spPr>
        <a:xfrm>
          <a:off x="16370300" y="1015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30766</xdr:rowOff>
    </xdr:from>
    <xdr:to>
      <xdr:col>86</xdr:col>
      <xdr:colOff>25400</xdr:colOff>
      <xdr:row>59</xdr:row>
      <xdr:rowOff>30766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1014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59729</xdr:rowOff>
    </xdr:from>
    <xdr:ext cx="599010" cy="259045"/>
    <xdr:sp macro="" textlink="">
      <xdr:nvSpPr>
        <xdr:cNvPr id="582" name="教育費最大値テキスト">
          <a:extLst>
            <a:ext uri="{FF2B5EF4-FFF2-40B4-BE49-F238E27FC236}">
              <a16:creationId xmlns:a16="http://schemas.microsoft.com/office/drawing/2014/main" id="{00000000-0008-0000-0700-000046020000}"/>
            </a:ext>
          </a:extLst>
        </xdr:cNvPr>
        <xdr:cNvSpPr txBox="1"/>
      </xdr:nvSpPr>
      <xdr:spPr>
        <a:xfrm>
          <a:off x="16370300" y="828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186,198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113052</xdr:rowOff>
    </xdr:from>
    <xdr:to>
      <xdr:col>86</xdr:col>
      <xdr:colOff>25400</xdr:colOff>
      <xdr:row>49</xdr:row>
      <xdr:rowOff>113052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85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53877</xdr:rowOff>
    </xdr:from>
    <xdr:to>
      <xdr:col>85</xdr:col>
      <xdr:colOff>127000</xdr:colOff>
      <xdr:row>57</xdr:row>
      <xdr:rowOff>103167</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5481300" y="9826527"/>
          <a:ext cx="838200" cy="4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142888</xdr:rowOff>
    </xdr:from>
    <xdr:ext cx="534377" cy="259045"/>
    <xdr:sp macro="" textlink="">
      <xdr:nvSpPr>
        <xdr:cNvPr id="585" name="教育費平均値テキスト">
          <a:extLst>
            <a:ext uri="{FF2B5EF4-FFF2-40B4-BE49-F238E27FC236}">
              <a16:creationId xmlns:a16="http://schemas.microsoft.com/office/drawing/2014/main" id="{00000000-0008-0000-0700-000049020000}"/>
            </a:ext>
          </a:extLst>
        </xdr:cNvPr>
        <xdr:cNvSpPr txBox="1"/>
      </xdr:nvSpPr>
      <xdr:spPr>
        <a:xfrm>
          <a:off x="16370300" y="9572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120011</xdr:rowOff>
    </xdr:from>
    <xdr:to>
      <xdr:col>85</xdr:col>
      <xdr:colOff>177800</xdr:colOff>
      <xdr:row>57</xdr:row>
      <xdr:rowOff>50161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6268700" y="972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53877</xdr:rowOff>
    </xdr:from>
    <xdr:to>
      <xdr:col>81</xdr:col>
      <xdr:colOff>50800</xdr:colOff>
      <xdr:row>57</xdr:row>
      <xdr:rowOff>161526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4592300" y="9826527"/>
          <a:ext cx="889000" cy="107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27189</xdr:rowOff>
    </xdr:from>
    <xdr:to>
      <xdr:col>81</xdr:col>
      <xdr:colOff>101600</xdr:colOff>
      <xdr:row>57</xdr:row>
      <xdr:rowOff>128789</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5430500" y="979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119916</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989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161526</xdr:rowOff>
    </xdr:from>
    <xdr:to>
      <xdr:col>76</xdr:col>
      <xdr:colOff>114300</xdr:colOff>
      <xdr:row>57</xdr:row>
      <xdr:rowOff>164650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3703300" y="9934176"/>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23716</xdr:rowOff>
    </xdr:from>
    <xdr:to>
      <xdr:col>76</xdr:col>
      <xdr:colOff>165100</xdr:colOff>
      <xdr:row>57</xdr:row>
      <xdr:rowOff>125316</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4541500" y="97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141843</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325111" y="957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98192</xdr:rowOff>
    </xdr:from>
    <xdr:to>
      <xdr:col>71</xdr:col>
      <xdr:colOff>177800</xdr:colOff>
      <xdr:row>57</xdr:row>
      <xdr:rowOff>164650</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2814300" y="9870842"/>
          <a:ext cx="889000" cy="66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18894</xdr:rowOff>
    </xdr:from>
    <xdr:to>
      <xdr:col>72</xdr:col>
      <xdr:colOff>38100</xdr:colOff>
      <xdr:row>57</xdr:row>
      <xdr:rowOff>120494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3652500" y="97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137021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56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119402</xdr:rowOff>
    </xdr:from>
    <xdr:to>
      <xdr:col>67</xdr:col>
      <xdr:colOff>101600</xdr:colOff>
      <xdr:row>57</xdr:row>
      <xdr:rowOff>49552</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2763500" y="972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66079</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49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52367</xdr:rowOff>
    </xdr:from>
    <xdr:to>
      <xdr:col>85</xdr:col>
      <xdr:colOff>177800</xdr:colOff>
      <xdr:row>57</xdr:row>
      <xdr:rowOff>153967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6268700" y="9825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30794</xdr:rowOff>
    </xdr:from>
    <xdr:ext cx="534377" cy="259045"/>
    <xdr:sp macro="" textlink="">
      <xdr:nvSpPr>
        <xdr:cNvPr id="604" name="教育費該当値テキスト">
          <a:extLst>
            <a:ext uri="{FF2B5EF4-FFF2-40B4-BE49-F238E27FC236}">
              <a16:creationId xmlns:a16="http://schemas.microsoft.com/office/drawing/2014/main" id="{00000000-0008-0000-0700-00005C020000}"/>
            </a:ext>
          </a:extLst>
        </xdr:cNvPr>
        <xdr:cNvSpPr txBox="1"/>
      </xdr:nvSpPr>
      <xdr:spPr>
        <a:xfrm>
          <a:off x="16370300" y="980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3077</xdr:rowOff>
    </xdr:from>
    <xdr:to>
      <xdr:col>81</xdr:col>
      <xdr:colOff>101600</xdr:colOff>
      <xdr:row>57</xdr:row>
      <xdr:rowOff>104677</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5430500" y="977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121204</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5214111" y="9550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110726</xdr:rowOff>
    </xdr:from>
    <xdr:to>
      <xdr:col>76</xdr:col>
      <xdr:colOff>165100</xdr:colOff>
      <xdr:row>58</xdr:row>
      <xdr:rowOff>40876</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4541500" y="988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32003</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4325111" y="99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113850</xdr:rowOff>
    </xdr:from>
    <xdr:to>
      <xdr:col>72</xdr:col>
      <xdr:colOff>38100</xdr:colOff>
      <xdr:row>58</xdr:row>
      <xdr:rowOff>44000</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3652500" y="98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35127</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3436111" y="9979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47392</xdr:rowOff>
    </xdr:from>
    <xdr:to>
      <xdr:col>67</xdr:col>
      <xdr:colOff>101600</xdr:colOff>
      <xdr:row>57</xdr:row>
      <xdr:rowOff>148992</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2763500" y="9820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140119</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547111" y="991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163833</xdr:rowOff>
    </xdr:from>
    <xdr:to>
      <xdr:col>85</xdr:col>
      <xdr:colOff>126364</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65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59796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04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110510</xdr:rowOff>
    </xdr:from>
    <xdr:ext cx="599010"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40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373,666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163833</xdr:rowOff>
    </xdr:from>
    <xdr:to>
      <xdr:col>86</xdr:col>
      <xdr:colOff>25400</xdr:colOff>
      <xdr:row>70</xdr:row>
      <xdr:rowOff>163833</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6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35249</xdr:rowOff>
    </xdr:from>
    <xdr:to>
      <xdr:col>85</xdr:col>
      <xdr:colOff>127000</xdr:colOff>
      <xdr:row>79</xdr:row>
      <xdr:rowOff>39162</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5481300" y="13579799"/>
          <a:ext cx="838200" cy="3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148696</xdr:rowOff>
    </xdr:from>
    <xdr:ext cx="534377"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50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125819</xdr:rowOff>
    </xdr:from>
    <xdr:to>
      <xdr:col>85</xdr:col>
      <xdr:colOff>177800</xdr:colOff>
      <xdr:row>79</xdr:row>
      <xdr:rowOff>55969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98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39162</xdr:rowOff>
    </xdr:from>
    <xdr:to>
      <xdr:col>81</xdr:col>
      <xdr:colOff>50800</xdr:colOff>
      <xdr:row>79</xdr:row>
      <xdr:rowOff>41714</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4592300" y="13583712"/>
          <a:ext cx="889000" cy="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144469</xdr:rowOff>
    </xdr:from>
    <xdr:to>
      <xdr:col>81</xdr:col>
      <xdr:colOff>101600</xdr:colOff>
      <xdr:row>79</xdr:row>
      <xdr:rowOff>74619</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51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91146</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92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29119</xdr:rowOff>
    </xdr:from>
    <xdr:to>
      <xdr:col>76</xdr:col>
      <xdr:colOff>114300</xdr:colOff>
      <xdr:row>79</xdr:row>
      <xdr:rowOff>41714</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573669"/>
          <a:ext cx="889000" cy="1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148196</xdr:rowOff>
    </xdr:from>
    <xdr:to>
      <xdr:col>76</xdr:col>
      <xdr:colOff>165100</xdr:colOff>
      <xdr:row>79</xdr:row>
      <xdr:rowOff>78346</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2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94873</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57428" y="1329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29119</xdr:rowOff>
    </xdr:from>
    <xdr:to>
      <xdr:col>71</xdr:col>
      <xdr:colOff>177800</xdr:colOff>
      <xdr:row>79</xdr:row>
      <xdr:rowOff>30902</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flipV="1">
          <a:off x="12814300" y="13573669"/>
          <a:ext cx="8890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151772</xdr:rowOff>
    </xdr:from>
    <xdr:to>
      <xdr:col>72</xdr:col>
      <xdr:colOff>38100</xdr:colOff>
      <xdr:row>79</xdr:row>
      <xdr:rowOff>81922</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52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73049</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617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146568</xdr:rowOff>
    </xdr:from>
    <xdr:to>
      <xdr:col>67</xdr:col>
      <xdr:colOff>101600</xdr:colOff>
      <xdr:row>79</xdr:row>
      <xdr:rowOff>76718</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51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93245</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29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155899</xdr:rowOff>
    </xdr:from>
    <xdr:to>
      <xdr:col>85</xdr:col>
      <xdr:colOff>177800</xdr:colOff>
      <xdr:row>79</xdr:row>
      <xdr:rowOff>86049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2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104246</xdr:rowOff>
    </xdr:from>
    <xdr:ext cx="469744"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477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159812</xdr:rowOff>
    </xdr:from>
    <xdr:to>
      <xdr:col>81</xdr:col>
      <xdr:colOff>101600</xdr:colOff>
      <xdr:row>79</xdr:row>
      <xdr:rowOff>89962</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3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81089</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246428" y="1362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162364</xdr:rowOff>
    </xdr:from>
    <xdr:to>
      <xdr:col>76</xdr:col>
      <xdr:colOff>165100</xdr:colOff>
      <xdr:row>79</xdr:row>
      <xdr:rowOff>92514</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35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83641</xdr:rowOff>
    </xdr:from>
    <xdr:ext cx="378565"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03017" y="13628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149769</xdr:rowOff>
    </xdr:from>
    <xdr:to>
      <xdr:col>72</xdr:col>
      <xdr:colOff>38100</xdr:colOff>
      <xdr:row>79</xdr:row>
      <xdr:rowOff>79919</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2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96446</xdr:rowOff>
    </xdr:from>
    <xdr:ext cx="469744"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468428" y="13298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151552</xdr:rowOff>
    </xdr:from>
    <xdr:to>
      <xdr:col>67</xdr:col>
      <xdr:colOff>101600</xdr:colOff>
      <xdr:row>79</xdr:row>
      <xdr:rowOff>81702</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2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72829</xdr:rowOff>
    </xdr:from>
    <xdr:ext cx="469744"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579428" y="1361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公債費グラフ枠">
          <a:extLst>
            <a:ext uri="{FF2B5EF4-FFF2-40B4-BE49-F238E27FC236}">
              <a16:creationId xmlns:a16="http://schemas.microsoft.com/office/drawing/2014/main" id="{00000000-0008-0000-0700-0000B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3153</xdr:rowOff>
    </xdr:from>
    <xdr:to>
      <xdr:col>85</xdr:col>
      <xdr:colOff>126364</xdr:colOff>
      <xdr:row>98</xdr:row>
      <xdr:rowOff>54470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6317595" y="15433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58297</xdr:rowOff>
    </xdr:from>
    <xdr:ext cx="469744" cy="259045"/>
    <xdr:sp macro="" textlink="">
      <xdr:nvSpPr>
        <xdr:cNvPr id="692" name="公債費最小値テキスト">
          <a:extLst>
            <a:ext uri="{FF2B5EF4-FFF2-40B4-BE49-F238E27FC236}">
              <a16:creationId xmlns:a16="http://schemas.microsoft.com/office/drawing/2014/main" id="{00000000-0008-0000-0700-0000B4020000}"/>
            </a:ext>
          </a:extLst>
        </xdr:cNvPr>
        <xdr:cNvSpPr txBox="1"/>
      </xdr:nvSpPr>
      <xdr:spPr>
        <a:xfrm>
          <a:off x="16370300" y="168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54470</xdr:rowOff>
    </xdr:from>
    <xdr:to>
      <xdr:col>86</xdr:col>
      <xdr:colOff>25400</xdr:colOff>
      <xdr:row>98</xdr:row>
      <xdr:rowOff>54470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6856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121280</xdr:rowOff>
    </xdr:from>
    <xdr:ext cx="599010" cy="259045"/>
    <xdr:sp macro="" textlink="">
      <xdr:nvSpPr>
        <xdr:cNvPr id="694" name="公債費最大値テキスト">
          <a:extLst>
            <a:ext uri="{FF2B5EF4-FFF2-40B4-BE49-F238E27FC236}">
              <a16:creationId xmlns:a16="http://schemas.microsoft.com/office/drawing/2014/main" id="{00000000-0008-0000-0700-0000B6020000}"/>
            </a:ext>
          </a:extLst>
        </xdr:cNvPr>
        <xdr:cNvSpPr txBox="1"/>
      </xdr:nvSpPr>
      <xdr:spPr>
        <a:xfrm>
          <a:off x="16370300" y="1520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3153</xdr:rowOff>
    </xdr:from>
    <xdr:to>
      <xdr:col>86</xdr:col>
      <xdr:colOff>25400</xdr:colOff>
      <xdr:row>90</xdr:row>
      <xdr:rowOff>3153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5433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147216</xdr:rowOff>
    </xdr:from>
    <xdr:to>
      <xdr:col>85</xdr:col>
      <xdr:colOff>127000</xdr:colOff>
      <xdr:row>96</xdr:row>
      <xdr:rowOff>151440</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5481300" y="16606416"/>
          <a:ext cx="838200" cy="4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146268</xdr:rowOff>
    </xdr:from>
    <xdr:ext cx="534377" cy="259045"/>
    <xdr:sp macro="" textlink="">
      <xdr:nvSpPr>
        <xdr:cNvPr id="697" name="公債費平均値テキスト">
          <a:extLst>
            <a:ext uri="{FF2B5EF4-FFF2-40B4-BE49-F238E27FC236}">
              <a16:creationId xmlns:a16="http://schemas.microsoft.com/office/drawing/2014/main" id="{00000000-0008-0000-0700-0000B9020000}"/>
            </a:ext>
          </a:extLst>
        </xdr:cNvPr>
        <xdr:cNvSpPr txBox="1"/>
      </xdr:nvSpPr>
      <xdr:spPr>
        <a:xfrm>
          <a:off x="16370300" y="16262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123391</xdr:rowOff>
    </xdr:from>
    <xdr:to>
      <xdr:col>85</xdr:col>
      <xdr:colOff>177800</xdr:colOff>
      <xdr:row>96</xdr:row>
      <xdr:rowOff>53541</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6268700" y="16411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151440</xdr:rowOff>
    </xdr:from>
    <xdr:to>
      <xdr:col>81</xdr:col>
      <xdr:colOff>50800</xdr:colOff>
      <xdr:row>96</xdr:row>
      <xdr:rowOff>157358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4592300" y="16610640"/>
          <a:ext cx="889000" cy="5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119945</xdr:rowOff>
    </xdr:from>
    <xdr:to>
      <xdr:col>81</xdr:col>
      <xdr:colOff>101600</xdr:colOff>
      <xdr:row>96</xdr:row>
      <xdr:rowOff>50095</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5430500" y="1640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66622</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18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157358</xdr:rowOff>
    </xdr:from>
    <xdr:to>
      <xdr:col>76</xdr:col>
      <xdr:colOff>114300</xdr:colOff>
      <xdr:row>96</xdr:row>
      <xdr:rowOff>167590</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3703300" y="16616558"/>
          <a:ext cx="889000" cy="10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83514</xdr:rowOff>
    </xdr:from>
    <xdr:to>
      <xdr:col>76</xdr:col>
      <xdr:colOff>165100</xdr:colOff>
      <xdr:row>96</xdr:row>
      <xdr:rowOff>13664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4541500" y="1637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30191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325111" y="1614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167590</xdr:rowOff>
    </xdr:from>
    <xdr:to>
      <xdr:col>71</xdr:col>
      <xdr:colOff>177800</xdr:colOff>
      <xdr:row>97</xdr:row>
      <xdr:rowOff>1946</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2814300" y="16626790"/>
          <a:ext cx="889000" cy="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104170</xdr:rowOff>
    </xdr:from>
    <xdr:to>
      <xdr:col>72</xdr:col>
      <xdr:colOff>38100</xdr:colOff>
      <xdr:row>96</xdr:row>
      <xdr:rowOff>34320</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3652500" y="163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50847</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16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126902</xdr:rowOff>
    </xdr:from>
    <xdr:to>
      <xdr:col>67</xdr:col>
      <xdr:colOff>101600</xdr:colOff>
      <xdr:row>96</xdr:row>
      <xdr:rowOff>57052</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2763500" y="1641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73579</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18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96416</xdr:rowOff>
    </xdr:from>
    <xdr:to>
      <xdr:col>85</xdr:col>
      <xdr:colOff>177800</xdr:colOff>
      <xdr:row>97</xdr:row>
      <xdr:rowOff>26566</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6268700" y="1655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74843</xdr:rowOff>
    </xdr:from>
    <xdr:ext cx="534377" cy="259045"/>
    <xdr:sp macro="" textlink="">
      <xdr:nvSpPr>
        <xdr:cNvPr id="716" name="公債費該当値テキスト">
          <a:extLst>
            <a:ext uri="{FF2B5EF4-FFF2-40B4-BE49-F238E27FC236}">
              <a16:creationId xmlns:a16="http://schemas.microsoft.com/office/drawing/2014/main" id="{00000000-0008-0000-0700-0000CC020000}"/>
            </a:ext>
          </a:extLst>
        </xdr:cNvPr>
        <xdr:cNvSpPr txBox="1"/>
      </xdr:nvSpPr>
      <xdr:spPr>
        <a:xfrm>
          <a:off x="16370300" y="16534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100640</xdr:rowOff>
    </xdr:from>
    <xdr:to>
      <xdr:col>81</xdr:col>
      <xdr:colOff>101600</xdr:colOff>
      <xdr:row>97</xdr:row>
      <xdr:rowOff>30790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5430500" y="1655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21917</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5214111" y="1665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106558</xdr:rowOff>
    </xdr:from>
    <xdr:to>
      <xdr:col>76</xdr:col>
      <xdr:colOff>165100</xdr:colOff>
      <xdr:row>97</xdr:row>
      <xdr:rowOff>36708</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4541500" y="1656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27835</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4325111" y="1665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116790</xdr:rowOff>
    </xdr:from>
    <xdr:to>
      <xdr:col>72</xdr:col>
      <xdr:colOff>38100</xdr:colOff>
      <xdr:row>97</xdr:row>
      <xdr:rowOff>46940</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3652500" y="1657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38067</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3436111" y="16668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122596</xdr:rowOff>
    </xdr:from>
    <xdr:to>
      <xdr:col>67</xdr:col>
      <xdr:colOff>101600</xdr:colOff>
      <xdr:row>97</xdr:row>
      <xdr:rowOff>52746</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2763500" y="1658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43873</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2547111" y="16674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諸支出金グラフ枠">
          <a:extLst>
            <a:ext uri="{FF2B5EF4-FFF2-40B4-BE49-F238E27FC236}">
              <a16:creationId xmlns:a16="http://schemas.microsoft.com/office/drawing/2014/main" id="{00000000-0008-0000-0700-0000E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6350</xdr:rowOff>
    </xdr:from>
    <xdr:to>
      <xdr:col>116</xdr:col>
      <xdr:colOff>62864</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flipV="1">
          <a:off x="22159595" y="5321300"/>
          <a:ext cx="1269"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70121</xdr:rowOff>
    </xdr:from>
    <xdr:ext cx="249299" cy="259045"/>
    <xdr:sp macro="" textlink="">
      <xdr:nvSpPr>
        <xdr:cNvPr id="749" name="諸支出金最小値テキスト">
          <a:extLst>
            <a:ext uri="{FF2B5EF4-FFF2-40B4-BE49-F238E27FC236}">
              <a16:creationId xmlns:a16="http://schemas.microsoft.com/office/drawing/2014/main" id="{00000000-0008-0000-0700-0000ED020000}"/>
            </a:ext>
          </a:extLst>
        </xdr:cNvPr>
        <xdr:cNvSpPr txBox="1"/>
      </xdr:nvSpPr>
      <xdr:spPr>
        <a:xfrm>
          <a:off x="22212300" y="6756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124477</xdr:rowOff>
    </xdr:from>
    <xdr:ext cx="469744" cy="259045"/>
    <xdr:sp macro="" textlink="">
      <xdr:nvSpPr>
        <xdr:cNvPr id="751" name="諸支出金最大値テキスト">
          <a:extLst>
            <a:ext uri="{FF2B5EF4-FFF2-40B4-BE49-F238E27FC236}">
              <a16:creationId xmlns:a16="http://schemas.microsoft.com/office/drawing/2014/main" id="{00000000-0008-0000-0700-0000EF020000}"/>
            </a:ext>
          </a:extLst>
        </xdr:cNvPr>
        <xdr:cNvSpPr txBox="1"/>
      </xdr:nvSpPr>
      <xdr:spPr>
        <a:xfrm>
          <a:off x="22212300" y="509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1,850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6350</xdr:rowOff>
    </xdr:from>
    <xdr:to>
      <xdr:col>116</xdr:col>
      <xdr:colOff>152400</xdr:colOff>
      <xdr:row>31</xdr:row>
      <xdr:rowOff>6350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532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159021</xdr:rowOff>
    </xdr:from>
    <xdr:ext cx="313932" cy="259045"/>
    <xdr:sp macro="" textlink="">
      <xdr:nvSpPr>
        <xdr:cNvPr id="754" name="諸支出金平均値テキスト">
          <a:extLst>
            <a:ext uri="{FF2B5EF4-FFF2-40B4-BE49-F238E27FC236}">
              <a16:creationId xmlns:a16="http://schemas.microsoft.com/office/drawing/2014/main" id="{00000000-0008-0000-0700-0000F2020000}"/>
            </a:ext>
          </a:extLst>
        </xdr:cNvPr>
        <xdr:cNvSpPr txBox="1"/>
      </xdr:nvSpPr>
      <xdr:spPr>
        <a:xfrm>
          <a:off x="22212300" y="650267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136144</xdr:rowOff>
    </xdr:from>
    <xdr:to>
      <xdr:col>116</xdr:col>
      <xdr:colOff>114300</xdr:colOff>
      <xdr:row>39</xdr:row>
      <xdr:rowOff>66294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2110700" y="665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152146</xdr:rowOff>
    </xdr:from>
    <xdr:to>
      <xdr:col>112</xdr:col>
      <xdr:colOff>38100</xdr:colOff>
      <xdr:row>39</xdr:row>
      <xdr:rowOff>82296</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1272500" y="66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98823</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66333" y="6442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114046</xdr:rowOff>
    </xdr:from>
    <xdr:to>
      <xdr:col>107</xdr:col>
      <xdr:colOff>101600</xdr:colOff>
      <xdr:row>39</xdr:row>
      <xdr:rowOff>44196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0383500" y="662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60723</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77333" y="64043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8605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114571</xdr:rowOff>
    </xdr:from>
    <xdr:ext cx="249299" cy="259045"/>
    <xdr:sp macro="" textlink="">
      <xdr:nvSpPr>
        <xdr:cNvPr id="773" name="諸支出金該当値テキスト">
          <a:extLst>
            <a:ext uri="{FF2B5EF4-FFF2-40B4-BE49-F238E27FC236}">
              <a16:creationId xmlns:a16="http://schemas.microsoft.com/office/drawing/2014/main" id="{00000000-0008-0000-0700-000005030000}"/>
            </a:ext>
          </a:extLst>
        </xdr:cNvPr>
        <xdr:cNvSpPr txBox="1"/>
      </xdr:nvSpPr>
      <xdr:spPr>
        <a:xfrm>
          <a:off x="22212300" y="6629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111777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531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前年度繰上充用金グラフ枠">
          <a:extLst>
            <a:ext uri="{FF2B5EF4-FFF2-40B4-BE49-F238E27FC236}">
              <a16:creationId xmlns:a16="http://schemas.microsoft.com/office/drawing/2014/main" id="{00000000-0008-0000-07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8" name="前年度繰上充用金最小値テキスト">
          <a:extLst>
            <a:ext uri="{FF2B5EF4-FFF2-40B4-BE49-F238E27FC236}">
              <a16:creationId xmlns:a16="http://schemas.microsoft.com/office/drawing/2014/main" id="{00000000-0008-0000-0700-00001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0" name="前年度繰上充用金最大値テキスト">
          <a:extLst>
            <a:ext uri="{FF2B5EF4-FFF2-40B4-BE49-F238E27FC236}">
              <a16:creationId xmlns:a16="http://schemas.microsoft.com/office/drawing/2014/main" id="{00000000-0008-0000-0700-00002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3" name="前年度繰上充用金平均値テキスト">
          <a:extLst>
            <a:ext uri="{FF2B5EF4-FFF2-40B4-BE49-F238E27FC236}">
              <a16:creationId xmlns:a16="http://schemas.microsoft.com/office/drawing/2014/main" id="{00000000-0008-0000-0700-00002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2" name="前年度繰上充用金該当値テキスト">
          <a:extLst>
            <a:ext uri="{FF2B5EF4-FFF2-40B4-BE49-F238E27FC236}">
              <a16:creationId xmlns:a16="http://schemas.microsoft.com/office/drawing/2014/main" id="{00000000-0008-0000-0700-00003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・議会費、民生費、労働費において、類似団体内で高順位となっている。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議会費については住民一人当たり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8,528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円となっており、その経費における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％を議員報酬・手当等で占めている。また、民生費については住民一人当たり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269,654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円となっており、前年度決算と比較すると民生費については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％増となっている。決算額全体でみると、民生費の構成比率は歳出の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％であり、うち児童福祉行政に要する経費である児童福祉費が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％を占めている。これは、子育て支援策などの充実を図るため、保育所運営事業など幅広く事業展開し重点的に取り組んできたことによるものである。労働費については住民一人当たり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円となっており、その経費全てが労働諸費に区分されるものである。内訳としてはシルバー人材センターへの委託経費が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63.4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％を占めている。概ね経常的な経費であり、それぞれの経費の適正化に取り組んでいく必要がある。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については、歳入確保や歳出削減、不用額の捻出など、経費の効率化に留意し、基金保有額の増加を図ることを最大の課題として取り組んでいる。その結果、実質収支を安定的に生み出すと同時に、基金残高を目標に向けて確実に増加させてきたところである。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年度では、将来の施設整備に向けた特定目的基金への積み増しを図った結果、実質単年度収支は約</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2,300</a:t>
          </a:r>
          <a:r>
            <a:rPr kumimoji="1" lang="ja-JP" altLang="en-US" sz="1400">
              <a:latin typeface="ＭＳ ゴシック" pitchFamily="49" charset="-128"/>
              <a:ea typeface="ＭＳ ゴシック" pitchFamily="49" charset="-128"/>
            </a:rPr>
            <a:t>万円のマイナス値となった。</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東京都日の出町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全会計通じて赤字は生じていないので問題ないと考えている。国民健康保険会計においては、保険税で賄わなければならない部分を一般会計が赤字繰出しを行うことにより補てんしている状況にある。独立採算の原則からも保険税の適正化を実施し、税収を主な財源とする一般会計の負担を減らしていかなくてはならない。その他の会計においても引き続き会計本来の財源確保の検討・見直しを継続的に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c r="B2" s="170" t="s">
        <v>77</v>
      </c>
      <c r="C2" s="170"/>
      <c r="D2" s="171"/>
    </row>
    <row r="3" spans="1:119" ht="18.75" customHeight="1" thickBot="1">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10657855</v>
      </c>
      <c r="BO4" s="449"/>
      <c r="BP4" s="449"/>
      <c r="BQ4" s="449"/>
      <c r="BR4" s="449"/>
      <c r="BS4" s="449"/>
      <c r="BT4" s="449"/>
      <c r="BU4" s="450"/>
      <c r="BV4" s="448">
        <v>9834350</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5.7</v>
      </c>
      <c r="CU4" s="589"/>
      <c r="CV4" s="589"/>
      <c r="CW4" s="589"/>
      <c r="CX4" s="589"/>
      <c r="CY4" s="589"/>
      <c r="CZ4" s="589"/>
      <c r="DA4" s="590"/>
      <c r="DB4" s="588">
        <v>6.5</v>
      </c>
      <c r="DC4" s="589"/>
      <c r="DD4" s="589"/>
      <c r="DE4" s="589"/>
      <c r="DF4" s="589"/>
      <c r="DG4" s="589"/>
      <c r="DH4" s="589"/>
      <c r="DI4" s="590"/>
    </row>
    <row r="5" spans="1:119" ht="18.75" customHeight="1">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10300031</v>
      </c>
      <c r="BO5" s="420"/>
      <c r="BP5" s="420"/>
      <c r="BQ5" s="420"/>
      <c r="BR5" s="420"/>
      <c r="BS5" s="420"/>
      <c r="BT5" s="420"/>
      <c r="BU5" s="421"/>
      <c r="BV5" s="419">
        <v>9524047</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97.9</v>
      </c>
      <c r="CU5" s="417"/>
      <c r="CV5" s="417"/>
      <c r="CW5" s="417"/>
      <c r="CX5" s="417"/>
      <c r="CY5" s="417"/>
      <c r="CZ5" s="417"/>
      <c r="DA5" s="418"/>
      <c r="DB5" s="416">
        <v>100.9</v>
      </c>
      <c r="DC5" s="417"/>
      <c r="DD5" s="417"/>
      <c r="DE5" s="417"/>
      <c r="DF5" s="417"/>
      <c r="DG5" s="417"/>
      <c r="DH5" s="417"/>
      <c r="DI5" s="418"/>
    </row>
    <row r="6" spans="1:119" ht="18.75" customHeight="1">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357824</v>
      </c>
      <c r="BO6" s="420"/>
      <c r="BP6" s="420"/>
      <c r="BQ6" s="420"/>
      <c r="BR6" s="420"/>
      <c r="BS6" s="420"/>
      <c r="BT6" s="420"/>
      <c r="BU6" s="421"/>
      <c r="BV6" s="419">
        <v>310303</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98.4</v>
      </c>
      <c r="CU6" s="563"/>
      <c r="CV6" s="563"/>
      <c r="CW6" s="563"/>
      <c r="CX6" s="563"/>
      <c r="CY6" s="563"/>
      <c r="CZ6" s="563"/>
      <c r="DA6" s="564"/>
      <c r="DB6" s="562">
        <v>101.8</v>
      </c>
      <c r="DC6" s="563"/>
      <c r="DD6" s="563"/>
      <c r="DE6" s="563"/>
      <c r="DF6" s="563"/>
      <c r="DG6" s="563"/>
      <c r="DH6" s="563"/>
      <c r="DI6" s="564"/>
    </row>
    <row r="7" spans="1:119" ht="18.75" customHeight="1">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101</v>
      </c>
      <c r="AV7" s="478"/>
      <c r="AW7" s="478"/>
      <c r="AX7" s="478"/>
      <c r="AY7" s="433" t="s">
        <v>102</v>
      </c>
      <c r="AZ7" s="434"/>
      <c r="BA7" s="434"/>
      <c r="BB7" s="434"/>
      <c r="BC7" s="434"/>
      <c r="BD7" s="434"/>
      <c r="BE7" s="434"/>
      <c r="BF7" s="434"/>
      <c r="BG7" s="434"/>
      <c r="BH7" s="434"/>
      <c r="BI7" s="434"/>
      <c r="BJ7" s="434"/>
      <c r="BK7" s="434"/>
      <c r="BL7" s="434"/>
      <c r="BM7" s="435"/>
      <c r="BN7" s="419">
        <v>85828</v>
      </c>
      <c r="BO7" s="420"/>
      <c r="BP7" s="420"/>
      <c r="BQ7" s="420"/>
      <c r="BR7" s="420"/>
      <c r="BS7" s="420"/>
      <c r="BT7" s="420"/>
      <c r="BU7" s="421"/>
      <c r="BV7" s="419">
        <v>6765</v>
      </c>
      <c r="BW7" s="420"/>
      <c r="BX7" s="420"/>
      <c r="BY7" s="420"/>
      <c r="BZ7" s="420"/>
      <c r="CA7" s="420"/>
      <c r="CB7" s="420"/>
      <c r="CC7" s="421"/>
      <c r="CD7" s="459" t="s">
        <v>103</v>
      </c>
      <c r="CE7" s="379"/>
      <c r="CF7" s="379"/>
      <c r="CG7" s="379"/>
      <c r="CH7" s="379"/>
      <c r="CI7" s="379"/>
      <c r="CJ7" s="379"/>
      <c r="CK7" s="379"/>
      <c r="CL7" s="379"/>
      <c r="CM7" s="379"/>
      <c r="CN7" s="379"/>
      <c r="CO7" s="379"/>
      <c r="CP7" s="379"/>
      <c r="CQ7" s="379"/>
      <c r="CR7" s="379"/>
      <c r="CS7" s="460"/>
      <c r="CT7" s="419">
        <v>4787681</v>
      </c>
      <c r="CU7" s="420"/>
      <c r="CV7" s="420"/>
      <c r="CW7" s="420"/>
      <c r="CX7" s="420"/>
      <c r="CY7" s="420"/>
      <c r="CZ7" s="420"/>
      <c r="DA7" s="421"/>
      <c r="DB7" s="419">
        <v>4671106</v>
      </c>
      <c r="DC7" s="420"/>
      <c r="DD7" s="420"/>
      <c r="DE7" s="420"/>
      <c r="DF7" s="420"/>
      <c r="DG7" s="420"/>
      <c r="DH7" s="420"/>
      <c r="DI7" s="421"/>
    </row>
    <row r="8" spans="1:119" ht="18.75" customHeight="1" thickBot="1">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104</v>
      </c>
      <c r="AN8" s="376"/>
      <c r="AO8" s="376"/>
      <c r="AP8" s="376"/>
      <c r="AQ8" s="376"/>
      <c r="AR8" s="376"/>
      <c r="AS8" s="376"/>
      <c r="AT8" s="377"/>
      <c r="AU8" s="477" t="s">
        <v>90</v>
      </c>
      <c r="AV8" s="478"/>
      <c r="AW8" s="478"/>
      <c r="AX8" s="478"/>
      <c r="AY8" s="433" t="s">
        <v>105</v>
      </c>
      <c r="AZ8" s="434"/>
      <c r="BA8" s="434"/>
      <c r="BB8" s="434"/>
      <c r="BC8" s="434"/>
      <c r="BD8" s="434"/>
      <c r="BE8" s="434"/>
      <c r="BF8" s="434"/>
      <c r="BG8" s="434"/>
      <c r="BH8" s="434"/>
      <c r="BI8" s="434"/>
      <c r="BJ8" s="434"/>
      <c r="BK8" s="434"/>
      <c r="BL8" s="434"/>
      <c r="BM8" s="435"/>
      <c r="BN8" s="419">
        <v>271996</v>
      </c>
      <c r="BO8" s="420"/>
      <c r="BP8" s="420"/>
      <c r="BQ8" s="420"/>
      <c r="BR8" s="420"/>
      <c r="BS8" s="420"/>
      <c r="BT8" s="420"/>
      <c r="BU8" s="421"/>
      <c r="BV8" s="419">
        <v>303538</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0.62</v>
      </c>
      <c r="CU8" s="523"/>
      <c r="CV8" s="523"/>
      <c r="CW8" s="523"/>
      <c r="CX8" s="523"/>
      <c r="CY8" s="523"/>
      <c r="CZ8" s="523"/>
      <c r="DA8" s="524"/>
      <c r="DB8" s="522">
        <v>0.63</v>
      </c>
      <c r="DC8" s="523"/>
      <c r="DD8" s="523"/>
      <c r="DE8" s="523"/>
      <c r="DF8" s="523"/>
      <c r="DG8" s="523"/>
      <c r="DH8" s="523"/>
      <c r="DI8" s="524"/>
    </row>
    <row r="9" spans="1:119" ht="18.75" customHeight="1" thickBot="1">
      <c r="A9" s="169"/>
      <c r="B9" s="551" t="s">
        <v>107</v>
      </c>
      <c r="C9" s="552"/>
      <c r="D9" s="552"/>
      <c r="E9" s="552"/>
      <c r="F9" s="552"/>
      <c r="G9" s="552"/>
      <c r="H9" s="552"/>
      <c r="I9" s="552"/>
      <c r="J9" s="552"/>
      <c r="K9" s="470"/>
      <c r="L9" s="553" t="s">
        <v>108</v>
      </c>
      <c r="M9" s="554"/>
      <c r="N9" s="554"/>
      <c r="O9" s="554"/>
      <c r="P9" s="554"/>
      <c r="Q9" s="555"/>
      <c r="R9" s="556">
        <v>16958</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-31542</v>
      </c>
      <c r="BO9" s="420"/>
      <c r="BP9" s="420"/>
      <c r="BQ9" s="420"/>
      <c r="BR9" s="420"/>
      <c r="BS9" s="420"/>
      <c r="BT9" s="420"/>
      <c r="BU9" s="421"/>
      <c r="BV9" s="419">
        <v>-40660</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8.4</v>
      </c>
      <c r="CU9" s="417"/>
      <c r="CV9" s="417"/>
      <c r="CW9" s="417"/>
      <c r="CX9" s="417"/>
      <c r="CY9" s="417"/>
      <c r="CZ9" s="417"/>
      <c r="DA9" s="418"/>
      <c r="DB9" s="416">
        <v>8.9</v>
      </c>
      <c r="DC9" s="417"/>
      <c r="DD9" s="417"/>
      <c r="DE9" s="417"/>
      <c r="DF9" s="417"/>
      <c r="DG9" s="417"/>
      <c r="DH9" s="417"/>
      <c r="DI9" s="418"/>
    </row>
    <row r="10" spans="1:119" ht="18.75" customHeight="1" thickBot="1">
      <c r="A10" s="169"/>
      <c r="B10" s="551"/>
      <c r="C10" s="552"/>
      <c r="D10" s="552"/>
      <c r="E10" s="552"/>
      <c r="F10" s="552"/>
      <c r="G10" s="552"/>
      <c r="H10" s="552"/>
      <c r="I10" s="552"/>
      <c r="J10" s="552"/>
      <c r="K10" s="470"/>
      <c r="L10" s="375" t="s">
        <v>113</v>
      </c>
      <c r="M10" s="376"/>
      <c r="N10" s="376"/>
      <c r="O10" s="376"/>
      <c r="P10" s="376"/>
      <c r="Q10" s="377"/>
      <c r="R10" s="372">
        <v>17446</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154352</v>
      </c>
      <c r="BO10" s="420"/>
      <c r="BP10" s="420"/>
      <c r="BQ10" s="420"/>
      <c r="BR10" s="420"/>
      <c r="BS10" s="420"/>
      <c r="BT10" s="420"/>
      <c r="BU10" s="421"/>
      <c r="BV10" s="419">
        <v>185212</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c r="A12" s="169"/>
      <c r="B12" s="525" t="s">
        <v>123</v>
      </c>
      <c r="C12" s="526"/>
      <c r="D12" s="526"/>
      <c r="E12" s="526"/>
      <c r="F12" s="526"/>
      <c r="G12" s="526"/>
      <c r="H12" s="526"/>
      <c r="I12" s="526"/>
      <c r="J12" s="526"/>
      <c r="K12" s="527"/>
      <c r="L12" s="534" t="s">
        <v>124</v>
      </c>
      <c r="M12" s="535"/>
      <c r="N12" s="535"/>
      <c r="O12" s="535"/>
      <c r="P12" s="535"/>
      <c r="Q12" s="536"/>
      <c r="R12" s="537">
        <v>16061</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246571</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c r="A13" s="169"/>
      <c r="B13" s="528"/>
      <c r="C13" s="529"/>
      <c r="D13" s="529"/>
      <c r="E13" s="529"/>
      <c r="F13" s="529"/>
      <c r="G13" s="529"/>
      <c r="H13" s="529"/>
      <c r="I13" s="529"/>
      <c r="J13" s="529"/>
      <c r="K13" s="530"/>
      <c r="L13" s="178"/>
      <c r="M13" s="503" t="s">
        <v>130</v>
      </c>
      <c r="N13" s="504"/>
      <c r="O13" s="504"/>
      <c r="P13" s="504"/>
      <c r="Q13" s="505"/>
      <c r="R13" s="506">
        <v>15888</v>
      </c>
      <c r="S13" s="507"/>
      <c r="T13" s="507"/>
      <c r="U13" s="507"/>
      <c r="V13" s="508"/>
      <c r="W13" s="509" t="s">
        <v>131</v>
      </c>
      <c r="X13" s="405"/>
      <c r="Y13" s="405"/>
      <c r="Z13" s="405"/>
      <c r="AA13" s="405"/>
      <c r="AB13" s="406"/>
      <c r="AC13" s="372">
        <v>137</v>
      </c>
      <c r="AD13" s="373"/>
      <c r="AE13" s="373"/>
      <c r="AF13" s="373"/>
      <c r="AG13" s="374"/>
      <c r="AH13" s="372">
        <v>150</v>
      </c>
      <c r="AI13" s="373"/>
      <c r="AJ13" s="373"/>
      <c r="AK13" s="373"/>
      <c r="AL13" s="432"/>
      <c r="AM13" s="476" t="s">
        <v>132</v>
      </c>
      <c r="AN13" s="376"/>
      <c r="AO13" s="376"/>
      <c r="AP13" s="376"/>
      <c r="AQ13" s="376"/>
      <c r="AR13" s="376"/>
      <c r="AS13" s="376"/>
      <c r="AT13" s="377"/>
      <c r="AU13" s="477" t="s">
        <v>101</v>
      </c>
      <c r="AV13" s="478"/>
      <c r="AW13" s="478"/>
      <c r="AX13" s="478"/>
      <c r="AY13" s="433" t="s">
        <v>133</v>
      </c>
      <c r="AZ13" s="434"/>
      <c r="BA13" s="434"/>
      <c r="BB13" s="434"/>
      <c r="BC13" s="434"/>
      <c r="BD13" s="434"/>
      <c r="BE13" s="434"/>
      <c r="BF13" s="434"/>
      <c r="BG13" s="434"/>
      <c r="BH13" s="434"/>
      <c r="BI13" s="434"/>
      <c r="BJ13" s="434"/>
      <c r="BK13" s="434"/>
      <c r="BL13" s="434"/>
      <c r="BM13" s="435"/>
      <c r="BN13" s="419">
        <v>-123761</v>
      </c>
      <c r="BO13" s="420"/>
      <c r="BP13" s="420"/>
      <c r="BQ13" s="420"/>
      <c r="BR13" s="420"/>
      <c r="BS13" s="420"/>
      <c r="BT13" s="420"/>
      <c r="BU13" s="421"/>
      <c r="BV13" s="419">
        <v>144552</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3.2</v>
      </c>
      <c r="CU13" s="417"/>
      <c r="CV13" s="417"/>
      <c r="CW13" s="417"/>
      <c r="CX13" s="417"/>
      <c r="CY13" s="417"/>
      <c r="CZ13" s="417"/>
      <c r="DA13" s="418"/>
      <c r="DB13" s="416">
        <v>3.5</v>
      </c>
      <c r="DC13" s="417"/>
      <c r="DD13" s="417"/>
      <c r="DE13" s="417"/>
      <c r="DF13" s="417"/>
      <c r="DG13" s="417"/>
      <c r="DH13" s="417"/>
      <c r="DI13" s="418"/>
    </row>
    <row r="14" spans="1:119" ht="18.75" customHeight="1" thickBot="1">
      <c r="A14" s="169"/>
      <c r="B14" s="528"/>
      <c r="C14" s="529"/>
      <c r="D14" s="529"/>
      <c r="E14" s="529"/>
      <c r="F14" s="529"/>
      <c r="G14" s="529"/>
      <c r="H14" s="529"/>
      <c r="I14" s="529"/>
      <c r="J14" s="529"/>
      <c r="K14" s="530"/>
      <c r="L14" s="493" t="s">
        <v>135</v>
      </c>
      <c r="M14" s="546"/>
      <c r="N14" s="546"/>
      <c r="O14" s="546"/>
      <c r="P14" s="546"/>
      <c r="Q14" s="547"/>
      <c r="R14" s="506">
        <v>16300</v>
      </c>
      <c r="S14" s="507"/>
      <c r="T14" s="507"/>
      <c r="U14" s="507"/>
      <c r="V14" s="508"/>
      <c r="W14" s="510"/>
      <c r="X14" s="408"/>
      <c r="Y14" s="408"/>
      <c r="Z14" s="408"/>
      <c r="AA14" s="408"/>
      <c r="AB14" s="409"/>
      <c r="AC14" s="499">
        <v>2.1</v>
      </c>
      <c r="AD14" s="500"/>
      <c r="AE14" s="500"/>
      <c r="AF14" s="500"/>
      <c r="AG14" s="501"/>
      <c r="AH14" s="499">
        <v>2.2000000000000002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c r="A15" s="169"/>
      <c r="B15" s="528"/>
      <c r="C15" s="529"/>
      <c r="D15" s="529"/>
      <c r="E15" s="529"/>
      <c r="F15" s="529"/>
      <c r="G15" s="529"/>
      <c r="H15" s="529"/>
      <c r="I15" s="529"/>
      <c r="J15" s="529"/>
      <c r="K15" s="530"/>
      <c r="L15" s="178"/>
      <c r="M15" s="503" t="s">
        <v>130</v>
      </c>
      <c r="N15" s="504"/>
      <c r="O15" s="504"/>
      <c r="P15" s="504"/>
      <c r="Q15" s="505"/>
      <c r="R15" s="506">
        <v>16140</v>
      </c>
      <c r="S15" s="507"/>
      <c r="T15" s="507"/>
      <c r="U15" s="507"/>
      <c r="V15" s="508"/>
      <c r="W15" s="509" t="s">
        <v>137</v>
      </c>
      <c r="X15" s="405"/>
      <c r="Y15" s="405"/>
      <c r="Z15" s="405"/>
      <c r="AA15" s="405"/>
      <c r="AB15" s="406"/>
      <c r="AC15" s="372">
        <v>1627</v>
      </c>
      <c r="AD15" s="373"/>
      <c r="AE15" s="373"/>
      <c r="AF15" s="373"/>
      <c r="AG15" s="374"/>
      <c r="AH15" s="372">
        <v>1828</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2476236</v>
      </c>
      <c r="BO15" s="449"/>
      <c r="BP15" s="449"/>
      <c r="BQ15" s="449"/>
      <c r="BR15" s="449"/>
      <c r="BS15" s="449"/>
      <c r="BT15" s="449"/>
      <c r="BU15" s="450"/>
      <c r="BV15" s="448">
        <v>2516483</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25.3</v>
      </c>
      <c r="AD16" s="500"/>
      <c r="AE16" s="500"/>
      <c r="AF16" s="500"/>
      <c r="AG16" s="501"/>
      <c r="AH16" s="499">
        <v>26.5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4098640</v>
      </c>
      <c r="BO16" s="420"/>
      <c r="BP16" s="420"/>
      <c r="BQ16" s="420"/>
      <c r="BR16" s="420"/>
      <c r="BS16" s="420"/>
      <c r="BT16" s="420"/>
      <c r="BU16" s="421"/>
      <c r="BV16" s="419">
        <v>3965558</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4672</v>
      </c>
      <c r="AD17" s="373"/>
      <c r="AE17" s="373"/>
      <c r="AF17" s="373"/>
      <c r="AG17" s="374"/>
      <c r="AH17" s="372">
        <v>4932</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3143442</v>
      </c>
      <c r="BO17" s="420"/>
      <c r="BP17" s="420"/>
      <c r="BQ17" s="420"/>
      <c r="BR17" s="420"/>
      <c r="BS17" s="420"/>
      <c r="BT17" s="420"/>
      <c r="BU17" s="421"/>
      <c r="BV17" s="419">
        <v>3197292</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c r="A18" s="169"/>
      <c r="B18" s="469" t="s">
        <v>147</v>
      </c>
      <c r="C18" s="470"/>
      <c r="D18" s="470"/>
      <c r="E18" s="471"/>
      <c r="F18" s="471"/>
      <c r="G18" s="471"/>
      <c r="H18" s="471"/>
      <c r="I18" s="471"/>
      <c r="J18" s="471"/>
      <c r="K18" s="471"/>
      <c r="L18" s="472">
        <v>28.07</v>
      </c>
      <c r="M18" s="472"/>
      <c r="N18" s="472"/>
      <c r="O18" s="472"/>
      <c r="P18" s="472"/>
      <c r="Q18" s="472"/>
      <c r="R18" s="473"/>
      <c r="S18" s="473"/>
      <c r="T18" s="473"/>
      <c r="U18" s="473"/>
      <c r="V18" s="474"/>
      <c r="W18" s="490"/>
      <c r="X18" s="491"/>
      <c r="Y18" s="491"/>
      <c r="Z18" s="491"/>
      <c r="AA18" s="491"/>
      <c r="AB18" s="515"/>
      <c r="AC18" s="389">
        <v>72.599999999999994</v>
      </c>
      <c r="AD18" s="390"/>
      <c r="AE18" s="390"/>
      <c r="AF18" s="390"/>
      <c r="AG18" s="475"/>
      <c r="AH18" s="389">
        <v>71.400000000000006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4905738</v>
      </c>
      <c r="BO18" s="420"/>
      <c r="BP18" s="420"/>
      <c r="BQ18" s="420"/>
      <c r="BR18" s="420"/>
      <c r="BS18" s="420"/>
      <c r="BT18" s="420"/>
      <c r="BU18" s="421"/>
      <c r="BV18" s="419">
        <v>4786955</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c r="A19" s="169"/>
      <c r="B19" s="469" t="s">
        <v>149</v>
      </c>
      <c r="C19" s="470"/>
      <c r="D19" s="470"/>
      <c r="E19" s="471"/>
      <c r="F19" s="471"/>
      <c r="G19" s="471"/>
      <c r="H19" s="471"/>
      <c r="I19" s="471"/>
      <c r="J19" s="471"/>
      <c r="K19" s="471"/>
      <c r="L19" s="479">
        <v>604</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6599120</v>
      </c>
      <c r="BO19" s="420"/>
      <c r="BP19" s="420"/>
      <c r="BQ19" s="420"/>
      <c r="BR19" s="420"/>
      <c r="BS19" s="420"/>
      <c r="BT19" s="420"/>
      <c r="BU19" s="421"/>
      <c r="BV19" s="419">
        <v>6287638</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c r="A20" s="169"/>
      <c r="B20" s="469" t="s">
        <v>151</v>
      </c>
      <c r="C20" s="470"/>
      <c r="D20" s="470"/>
      <c r="E20" s="471"/>
      <c r="F20" s="471"/>
      <c r="G20" s="471"/>
      <c r="H20" s="471"/>
      <c r="I20" s="471"/>
      <c r="J20" s="471"/>
      <c r="K20" s="471"/>
      <c r="L20" s="479">
        <v>6012</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4566387</v>
      </c>
      <c r="BO22" s="449"/>
      <c r="BP22" s="449"/>
      <c r="BQ22" s="449"/>
      <c r="BR22" s="449"/>
      <c r="BS22" s="449"/>
      <c r="BT22" s="449"/>
      <c r="BU22" s="450"/>
      <c r="BV22" s="448">
        <v>4936449</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3529498</v>
      </c>
      <c r="BO23" s="420"/>
      <c r="BP23" s="420"/>
      <c r="BQ23" s="420"/>
      <c r="BR23" s="420"/>
      <c r="BS23" s="420"/>
      <c r="BT23" s="420"/>
      <c r="BU23" s="421"/>
      <c r="BV23" s="419">
        <v>3720479</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c r="A24" s="169"/>
      <c r="B24" s="398"/>
      <c r="C24" s="399"/>
      <c r="D24" s="400"/>
      <c r="E24" s="375" t="s">
        <v>161</v>
      </c>
      <c r="F24" s="376"/>
      <c r="G24" s="376"/>
      <c r="H24" s="376"/>
      <c r="I24" s="376"/>
      <c r="J24" s="376"/>
      <c r="K24" s="377"/>
      <c r="L24" s="372">
        <v>1</v>
      </c>
      <c r="M24" s="373"/>
      <c r="N24" s="373"/>
      <c r="O24" s="373"/>
      <c r="P24" s="374"/>
      <c r="Q24" s="372">
        <v>6320</v>
      </c>
      <c r="R24" s="373"/>
      <c r="S24" s="373"/>
      <c r="T24" s="373"/>
      <c r="U24" s="373"/>
      <c r="V24" s="374"/>
      <c r="W24" s="462"/>
      <c r="X24" s="399"/>
      <c r="Y24" s="400"/>
      <c r="Z24" s="375" t="s">
        <v>162</v>
      </c>
      <c r="AA24" s="376"/>
      <c r="AB24" s="376"/>
      <c r="AC24" s="376"/>
      <c r="AD24" s="376"/>
      <c r="AE24" s="376"/>
      <c r="AF24" s="376"/>
      <c r="AG24" s="377"/>
      <c r="AH24" s="372">
        <v>145</v>
      </c>
      <c r="AI24" s="373"/>
      <c r="AJ24" s="373"/>
      <c r="AK24" s="373"/>
      <c r="AL24" s="374"/>
      <c r="AM24" s="372">
        <v>460955</v>
      </c>
      <c r="AN24" s="373"/>
      <c r="AO24" s="373"/>
      <c r="AP24" s="373"/>
      <c r="AQ24" s="373"/>
      <c r="AR24" s="374"/>
      <c r="AS24" s="372">
        <v>3179</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1531491</v>
      </c>
      <c r="BO24" s="420"/>
      <c r="BP24" s="420"/>
      <c r="BQ24" s="420"/>
      <c r="BR24" s="420"/>
      <c r="BS24" s="420"/>
      <c r="BT24" s="420"/>
      <c r="BU24" s="421"/>
      <c r="BV24" s="419">
        <v>1588410</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c r="A25" s="169"/>
      <c r="B25" s="398"/>
      <c r="C25" s="399"/>
      <c r="D25" s="400"/>
      <c r="E25" s="375" t="s">
        <v>164</v>
      </c>
      <c r="F25" s="376"/>
      <c r="G25" s="376"/>
      <c r="H25" s="376"/>
      <c r="I25" s="376"/>
      <c r="J25" s="376"/>
      <c r="K25" s="377"/>
      <c r="L25" s="372">
        <v>1</v>
      </c>
      <c r="M25" s="373"/>
      <c r="N25" s="373"/>
      <c r="O25" s="373"/>
      <c r="P25" s="374"/>
      <c r="Q25" s="372">
        <v>6210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681809</v>
      </c>
      <c r="BO25" s="449"/>
      <c r="BP25" s="449"/>
      <c r="BQ25" s="449"/>
      <c r="BR25" s="449"/>
      <c r="BS25" s="449"/>
      <c r="BT25" s="449"/>
      <c r="BU25" s="450"/>
      <c r="BV25" s="448">
        <v>378784</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c r="A26" s="169"/>
      <c r="B26" s="398"/>
      <c r="C26" s="399"/>
      <c r="D26" s="400"/>
      <c r="E26" s="375" t="s">
        <v>167</v>
      </c>
      <c r="F26" s="376"/>
      <c r="G26" s="376"/>
      <c r="H26" s="376"/>
      <c r="I26" s="376"/>
      <c r="J26" s="376"/>
      <c r="K26" s="377"/>
      <c r="L26" s="372">
        <v>1</v>
      </c>
      <c r="M26" s="373"/>
      <c r="N26" s="373"/>
      <c r="O26" s="373"/>
      <c r="P26" s="374"/>
      <c r="Q26" s="372">
        <v>5940</v>
      </c>
      <c r="R26" s="373"/>
      <c r="S26" s="373"/>
      <c r="T26" s="373"/>
      <c r="U26" s="373"/>
      <c r="V26" s="374"/>
      <c r="W26" s="462"/>
      <c r="X26" s="399"/>
      <c r="Y26" s="400"/>
      <c r="Z26" s="375" t="s">
        <v>168</v>
      </c>
      <c r="AA26" s="430"/>
      <c r="AB26" s="430"/>
      <c r="AC26" s="430"/>
      <c r="AD26" s="430"/>
      <c r="AE26" s="430"/>
      <c r="AF26" s="430"/>
      <c r="AG26" s="431"/>
      <c r="AH26" s="372">
        <v>6</v>
      </c>
      <c r="AI26" s="373"/>
      <c r="AJ26" s="373"/>
      <c r="AK26" s="373"/>
      <c r="AL26" s="374"/>
      <c r="AM26" s="372">
        <v>17970</v>
      </c>
      <c r="AN26" s="373"/>
      <c r="AO26" s="373"/>
      <c r="AP26" s="373"/>
      <c r="AQ26" s="373"/>
      <c r="AR26" s="374"/>
      <c r="AS26" s="372">
        <v>2995</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c r="A27" s="169"/>
      <c r="B27" s="398"/>
      <c r="C27" s="399"/>
      <c r="D27" s="400"/>
      <c r="E27" s="375" t="s">
        <v>170</v>
      </c>
      <c r="F27" s="376"/>
      <c r="G27" s="376"/>
      <c r="H27" s="376"/>
      <c r="I27" s="376"/>
      <c r="J27" s="376"/>
      <c r="K27" s="377"/>
      <c r="L27" s="372">
        <v>1</v>
      </c>
      <c r="M27" s="373"/>
      <c r="N27" s="373"/>
      <c r="O27" s="373"/>
      <c r="P27" s="374"/>
      <c r="Q27" s="372">
        <v>4200</v>
      </c>
      <c r="R27" s="373"/>
      <c r="S27" s="373"/>
      <c r="T27" s="373"/>
      <c r="U27" s="373"/>
      <c r="V27" s="374"/>
      <c r="W27" s="462"/>
      <c r="X27" s="399"/>
      <c r="Y27" s="400"/>
      <c r="Z27" s="375" t="s">
        <v>171</v>
      </c>
      <c r="AA27" s="376"/>
      <c r="AB27" s="376"/>
      <c r="AC27" s="376"/>
      <c r="AD27" s="376"/>
      <c r="AE27" s="376"/>
      <c r="AF27" s="376"/>
      <c r="AG27" s="377"/>
      <c r="AH27" s="372">
        <v>1</v>
      </c>
      <c r="AI27" s="373"/>
      <c r="AJ27" s="373"/>
      <c r="AK27" s="373"/>
      <c r="AL27" s="374"/>
      <c r="AM27" s="372" t="s">
        <v>172</v>
      </c>
      <c r="AN27" s="373"/>
      <c r="AO27" s="373"/>
      <c r="AP27" s="373"/>
      <c r="AQ27" s="373"/>
      <c r="AR27" s="374"/>
      <c r="AS27" s="372" t="s">
        <v>172</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c r="A28" s="169"/>
      <c r="B28" s="398"/>
      <c r="C28" s="399"/>
      <c r="D28" s="400"/>
      <c r="E28" s="375" t="s">
        <v>174</v>
      </c>
      <c r="F28" s="376"/>
      <c r="G28" s="376"/>
      <c r="H28" s="376"/>
      <c r="I28" s="376"/>
      <c r="J28" s="376"/>
      <c r="K28" s="377"/>
      <c r="L28" s="372">
        <v>1</v>
      </c>
      <c r="M28" s="373"/>
      <c r="N28" s="373"/>
      <c r="O28" s="373"/>
      <c r="P28" s="374"/>
      <c r="Q28" s="372">
        <v>3600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3054292</v>
      </c>
      <c r="BO28" s="449"/>
      <c r="BP28" s="449"/>
      <c r="BQ28" s="449"/>
      <c r="BR28" s="449"/>
      <c r="BS28" s="449"/>
      <c r="BT28" s="449"/>
      <c r="BU28" s="450"/>
      <c r="BV28" s="448">
        <v>3146511</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c r="A29" s="169"/>
      <c r="B29" s="398"/>
      <c r="C29" s="399"/>
      <c r="D29" s="400"/>
      <c r="E29" s="375" t="s">
        <v>177</v>
      </c>
      <c r="F29" s="376"/>
      <c r="G29" s="376"/>
      <c r="H29" s="376"/>
      <c r="I29" s="376"/>
      <c r="J29" s="376"/>
      <c r="K29" s="377"/>
      <c r="L29" s="372">
        <v>12</v>
      </c>
      <c r="M29" s="373"/>
      <c r="N29" s="373"/>
      <c r="O29" s="373"/>
      <c r="P29" s="374"/>
      <c r="Q29" s="372">
        <v>3450</v>
      </c>
      <c r="R29" s="373"/>
      <c r="S29" s="373"/>
      <c r="T29" s="373"/>
      <c r="U29" s="373"/>
      <c r="V29" s="374"/>
      <c r="W29" s="463"/>
      <c r="X29" s="464"/>
      <c r="Y29" s="465"/>
      <c r="Z29" s="375" t="s">
        <v>178</v>
      </c>
      <c r="AA29" s="376"/>
      <c r="AB29" s="376"/>
      <c r="AC29" s="376"/>
      <c r="AD29" s="376"/>
      <c r="AE29" s="376"/>
      <c r="AF29" s="376"/>
      <c r="AG29" s="377"/>
      <c r="AH29" s="372">
        <v>146</v>
      </c>
      <c r="AI29" s="373"/>
      <c r="AJ29" s="373"/>
      <c r="AK29" s="373"/>
      <c r="AL29" s="374"/>
      <c r="AM29" s="372">
        <v>465956</v>
      </c>
      <c r="AN29" s="373"/>
      <c r="AO29" s="373"/>
      <c r="AP29" s="373"/>
      <c r="AQ29" s="373"/>
      <c r="AR29" s="374"/>
      <c r="AS29" s="372">
        <v>3191</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301941</v>
      </c>
      <c r="BO29" s="420"/>
      <c r="BP29" s="420"/>
      <c r="BQ29" s="420"/>
      <c r="BR29" s="420"/>
      <c r="BS29" s="420"/>
      <c r="BT29" s="420"/>
      <c r="BU29" s="421"/>
      <c r="BV29" s="419">
        <v>281656</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96.4</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1460262</v>
      </c>
      <c r="BO30" s="454"/>
      <c r="BP30" s="454"/>
      <c r="BQ30" s="454"/>
      <c r="BR30" s="454"/>
      <c r="BS30" s="454"/>
      <c r="BT30" s="454"/>
      <c r="BU30" s="455"/>
      <c r="BV30" s="453">
        <v>1166373</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c r="A31" s="169"/>
      <c r="B31" s="191"/>
      <c r="DI31" s="192"/>
    </row>
    <row r="32" spans="1:113" ht="13.5" customHeight="1">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下水道事業会計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6</v>
      </c>
      <c r="BX34" s="367"/>
      <c r="BY34" s="368" t="str">
        <f>IF('各会計、関係団体の財政状況及び健全化判断比率'!B68="","",'各会計、関係団体の財政状況及び健全化判断比率'!B68)</f>
        <v>秋川流域斎場組合</v>
      </c>
      <c r="BZ34" s="368"/>
      <c r="CA34" s="368"/>
      <c r="CB34" s="368"/>
      <c r="CC34" s="368"/>
      <c r="CD34" s="368"/>
      <c r="CE34" s="368"/>
      <c r="CF34" s="368"/>
      <c r="CG34" s="368"/>
      <c r="CH34" s="368"/>
      <c r="CI34" s="368"/>
      <c r="CJ34" s="368"/>
      <c r="CK34" s="368"/>
      <c r="CL34" s="368"/>
      <c r="CM34" s="368"/>
      <c r="CN34" s="169"/>
      <c r="CO34" s="367">
        <f>IF(CQ34="","",MAX(C34:D43,U34:V43,AM34:AN43,BE34:BF43,BW34:BX43)+1)</f>
        <v>15</v>
      </c>
      <c r="CP34" s="367"/>
      <c r="CQ34" s="368" t="str">
        <f>IF('各会計、関係団体の財政状況及び健全化判断比率'!BS7="","",'各会計、関係団体の財政状況及び健全化判断比率'!BS7)</f>
        <v>日の出町土地開発公社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v>
      </c>
      <c r="DH34" s="365"/>
      <c r="DI34" s="196"/>
    </row>
    <row r="35" spans="1:113" ht="32.25" customHeight="1">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t="str">
        <f t="shared" ref="AM35:AM43" si="0">IF(AO35="","",AM34+1)</f>
        <v/>
      </c>
      <c r="AN35" s="367"/>
      <c r="AO35" s="368"/>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7</v>
      </c>
      <c r="BX35" s="367"/>
      <c r="BY35" s="368" t="str">
        <f>IF('各会計、関係団体の財政状況及び健全化判断比率'!B69="","",'各会計、関係団体の財政状況及び健全化判断比率'!B69)</f>
        <v>西秋川衛生組合</v>
      </c>
      <c r="BZ35" s="368"/>
      <c r="CA35" s="368"/>
      <c r="CB35" s="368"/>
      <c r="CC35" s="368"/>
      <c r="CD35" s="368"/>
      <c r="CE35" s="368"/>
      <c r="CF35" s="368"/>
      <c r="CG35" s="368"/>
      <c r="CH35" s="368"/>
      <c r="CI35" s="368"/>
      <c r="CJ35" s="368"/>
      <c r="CK35" s="368"/>
      <c r="CL35" s="368"/>
      <c r="CM35" s="368"/>
      <c r="CN35" s="169"/>
      <c r="CO35" s="367">
        <f t="shared" ref="CO35:CO43" si="3">IF(CQ35="","",CO34+1)</f>
        <v>16</v>
      </c>
      <c r="CP35" s="367"/>
      <c r="CQ35" s="368" t="str">
        <f>IF('各会計、関係団体の財政状況及び健全化判断比率'!BS8="","",'各会計、関係団体の財政状況及び健全化判断比率'!BS8)</f>
        <v>日の出町サービス総合センター</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8</v>
      </c>
      <c r="BX36" s="367"/>
      <c r="BY36" s="368" t="str">
        <f>IF('各会計、関係団体の財政状況及び健全化判断比率'!B70="","",'各会計、関係団体の財政状況及び健全化判断比率'!B70)</f>
        <v>阿伎留病院企業団</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9</v>
      </c>
      <c r="BX37" s="367"/>
      <c r="BY37" s="368" t="str">
        <f>IF('各会計、関係団体の財政状況及び健全化判断比率'!B71="","",'各会計、関係団体の財政状況及び健全化判断比率'!B71)</f>
        <v>東京市町村総合事務組合(一般会計)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10</v>
      </c>
      <c r="BX38" s="367"/>
      <c r="BY38" s="368" t="str">
        <f>IF('各会計、関係団体の財政状況及び健全化判断比率'!B72="","",'各会計、関係団体の財政状況及び健全化判断比率'!B72)</f>
        <v>東京市町村総合事務組合(交通災害共済特別会計)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11</v>
      </c>
      <c r="BX39" s="367"/>
      <c r="BY39" s="368" t="str">
        <f>IF('各会計、関係団体の財政状況及び健全化判断比率'!B73="","",'各会計、関係団体の財政状況及び健全化判断比率'!B73)</f>
        <v>東京都市町村職員退職手当組合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12</v>
      </c>
      <c r="BX40" s="367"/>
      <c r="BY40" s="368" t="str">
        <f>IF('各会計、関係団体の財政状況及び健全化判断比率'!B74="","",'各会計、関係団体の財政状況及び健全化判断比率'!B74)</f>
        <v>東京都市町村議会議員公務災害補償等組合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13</v>
      </c>
      <c r="BX41" s="367"/>
      <c r="BY41" s="368" t="str">
        <f>IF('各会計、関係団体の財政状況及び健全化判断比率'!B75="","",'各会計、関係団体の財政状況及び健全化判断比率'!B75)</f>
        <v>東京都後期高齢者医療広域連合（一般会計）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14</v>
      </c>
      <c r="BX42" s="367"/>
      <c r="BY42" s="368" t="str">
        <f>IF('各会計、関係団体の財政状況及び健全化判断比率'!B76="","",'各会計、関係団体の財政状況及び健全化判断比率'!B76)</f>
        <v>東京都後期高齢者医療広域連合（医療特別会計）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row r="46" spans="1:113">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row r="55" spans="5:113"/>
    <row r="56" spans="5:113"/>
  </sheetData>
  <sheetProtection algorithmName="SHA-512" hashValue="CN28xfZwyY6fxM3cvO+JDHIhHVyOAvWdRImQQ59dICO9Jm1TtFHCB7wL5cWPJ9wQy1JWJ1AZhbb6244UNJZluw==" saltValue="dSpkmA3SPPbkReiJCaiHK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c r="A34" s="22"/>
      <c r="B34" s="31"/>
      <c r="C34" s="1151" t="s">
        <v>530</v>
      </c>
      <c r="D34" s="1151"/>
      <c r="E34" s="1152"/>
      <c r="F34" s="32">
        <v>10.7</v>
      </c>
      <c r="G34" s="33">
        <v>11.45</v>
      </c>
      <c r="H34" s="33">
        <v>7.54</v>
      </c>
      <c r="I34" s="33">
        <v>6.49</v>
      </c>
      <c r="J34" s="34">
        <v>5.68</v>
      </c>
      <c r="K34" s="22"/>
      <c r="L34" s="22"/>
      <c r="M34" s="22"/>
      <c r="N34" s="22"/>
      <c r="O34" s="22"/>
      <c r="P34" s="22"/>
    </row>
    <row r="35" spans="1:16" ht="39" customHeight="1">
      <c r="A35" s="22"/>
      <c r="B35" s="35"/>
      <c r="C35" s="1145" t="s">
        <v>531</v>
      </c>
      <c r="D35" s="1146"/>
      <c r="E35" s="1147"/>
      <c r="F35" s="36" t="s">
        <v>486</v>
      </c>
      <c r="G35" s="37" t="s">
        <v>486</v>
      </c>
      <c r="H35" s="37" t="s">
        <v>486</v>
      </c>
      <c r="I35" s="37">
        <v>1.23</v>
      </c>
      <c r="J35" s="38">
        <v>2.97</v>
      </c>
      <c r="K35" s="22"/>
      <c r="L35" s="22"/>
      <c r="M35" s="22"/>
      <c r="N35" s="22"/>
      <c r="O35" s="22"/>
      <c r="P35" s="22"/>
    </row>
    <row r="36" spans="1:16" ht="39" customHeight="1">
      <c r="A36" s="22"/>
      <c r="B36" s="35"/>
      <c r="C36" s="1145" t="s">
        <v>532</v>
      </c>
      <c r="D36" s="1146"/>
      <c r="E36" s="1147"/>
      <c r="F36" s="36">
        <v>2.16</v>
      </c>
      <c r="G36" s="37">
        <v>1.62</v>
      </c>
      <c r="H36" s="37">
        <v>1.75</v>
      </c>
      <c r="I36" s="37">
        <v>1.54</v>
      </c>
      <c r="J36" s="38">
        <v>1.78</v>
      </c>
      <c r="K36" s="22"/>
      <c r="L36" s="22"/>
      <c r="M36" s="22"/>
      <c r="N36" s="22"/>
      <c r="O36" s="22"/>
      <c r="P36" s="22"/>
    </row>
    <row r="37" spans="1:16" ht="39" customHeight="1">
      <c r="A37" s="22"/>
      <c r="B37" s="35"/>
      <c r="C37" s="1145" t="s">
        <v>533</v>
      </c>
      <c r="D37" s="1146"/>
      <c r="E37" s="1147"/>
      <c r="F37" s="36">
        <v>0.91</v>
      </c>
      <c r="G37" s="37">
        <v>2.13</v>
      </c>
      <c r="H37" s="37">
        <v>1.54</v>
      </c>
      <c r="I37" s="37">
        <v>1.87</v>
      </c>
      <c r="J37" s="38">
        <v>0.93</v>
      </c>
      <c r="K37" s="22"/>
      <c r="L37" s="22"/>
      <c r="M37" s="22"/>
      <c r="N37" s="22"/>
      <c r="O37" s="22"/>
      <c r="P37" s="22"/>
    </row>
    <row r="38" spans="1:16" ht="39" customHeight="1">
      <c r="A38" s="22"/>
      <c r="B38" s="35"/>
      <c r="C38" s="1145" t="s">
        <v>534</v>
      </c>
      <c r="D38" s="1146"/>
      <c r="E38" s="1147"/>
      <c r="F38" s="36">
        <v>0.13</v>
      </c>
      <c r="G38" s="37">
        <v>0.12</v>
      </c>
      <c r="H38" s="37">
        <v>0.16</v>
      </c>
      <c r="I38" s="37">
        <v>0.18</v>
      </c>
      <c r="J38" s="38">
        <v>0.14000000000000001</v>
      </c>
      <c r="K38" s="22"/>
      <c r="L38" s="22"/>
      <c r="M38" s="22"/>
      <c r="N38" s="22"/>
      <c r="O38" s="22"/>
      <c r="P38" s="22"/>
    </row>
    <row r="39" spans="1:16" ht="39" customHeight="1">
      <c r="A39" s="22"/>
      <c r="B39" s="35"/>
      <c r="C39" s="1145"/>
      <c r="D39" s="1146"/>
      <c r="E39" s="1147"/>
      <c r="F39" s="36"/>
      <c r="G39" s="37"/>
      <c r="H39" s="37"/>
      <c r="I39" s="37"/>
      <c r="J39" s="38"/>
      <c r="K39" s="22"/>
      <c r="L39" s="22"/>
      <c r="M39" s="22"/>
      <c r="N39" s="22"/>
      <c r="O39" s="22"/>
      <c r="P39" s="22"/>
    </row>
    <row r="40" spans="1:16" ht="39" customHeight="1">
      <c r="A40" s="22"/>
      <c r="B40" s="35"/>
      <c r="C40" s="1145"/>
      <c r="D40" s="1146"/>
      <c r="E40" s="1147"/>
      <c r="F40" s="36"/>
      <c r="G40" s="37"/>
      <c r="H40" s="37"/>
      <c r="I40" s="37"/>
      <c r="J40" s="38"/>
      <c r="K40" s="22"/>
      <c r="L40" s="22"/>
      <c r="M40" s="22"/>
      <c r="N40" s="22"/>
      <c r="O40" s="22"/>
      <c r="P40" s="22"/>
    </row>
    <row r="41" spans="1:16" ht="39" customHeight="1">
      <c r="A41" s="22"/>
      <c r="B41" s="35"/>
      <c r="C41" s="1145"/>
      <c r="D41" s="1146"/>
      <c r="E41" s="1147"/>
      <c r="F41" s="36"/>
      <c r="G41" s="37"/>
      <c r="H41" s="37"/>
      <c r="I41" s="37"/>
      <c r="J41" s="38"/>
      <c r="K41" s="22"/>
      <c r="L41" s="22"/>
      <c r="M41" s="22"/>
      <c r="N41" s="22"/>
      <c r="O41" s="22"/>
      <c r="P41" s="22"/>
    </row>
    <row r="42" spans="1:16" ht="39" customHeight="1">
      <c r="A42" s="22"/>
      <c r="B42" s="39"/>
      <c r="C42" s="1145" t="s">
        <v>535</v>
      </c>
      <c r="D42" s="1146"/>
      <c r="E42" s="1147"/>
      <c r="F42" s="36" t="s">
        <v>486</v>
      </c>
      <c r="G42" s="37" t="s">
        <v>486</v>
      </c>
      <c r="H42" s="37" t="s">
        <v>486</v>
      </c>
      <c r="I42" s="37" t="s">
        <v>486</v>
      </c>
      <c r="J42" s="38" t="s">
        <v>486</v>
      </c>
      <c r="K42" s="22"/>
      <c r="L42" s="22"/>
      <c r="M42" s="22"/>
      <c r="N42" s="22"/>
      <c r="O42" s="22"/>
      <c r="P42" s="22"/>
    </row>
    <row r="43" spans="1:16" ht="39" customHeight="1" thickBot="1">
      <c r="A43" s="22"/>
      <c r="B43" s="40"/>
      <c r="C43" s="1148" t="s">
        <v>536</v>
      </c>
      <c r="D43" s="1149"/>
      <c r="E43" s="1150"/>
      <c r="F43" s="41">
        <v>0.64</v>
      </c>
      <c r="G43" s="42">
        <v>0.76</v>
      </c>
      <c r="H43" s="42">
        <v>1.83</v>
      </c>
      <c r="I43" s="42" t="s">
        <v>486</v>
      </c>
      <c r="J43" s="43" t="s">
        <v>486</v>
      </c>
      <c r="K43" s="22"/>
      <c r="L43" s="22"/>
      <c r="M43" s="22"/>
      <c r="N43" s="22"/>
      <c r="O43" s="22"/>
      <c r="P43" s="22"/>
    </row>
    <row r="44" spans="1:16" ht="39" customHeight="1">
      <c r="A44" s="22"/>
      <c r="B44" s="44"/>
      <c r="C44" s="45"/>
      <c r="D44" s="46"/>
      <c r="E44" s="46"/>
      <c r="F44" s="47"/>
      <c r="G44" s="47"/>
      <c r="H44" s="47"/>
      <c r="I44" s="47"/>
      <c r="J44" s="47"/>
      <c r="K44" s="22"/>
      <c r="L44" s="22"/>
      <c r="M44" s="22"/>
      <c r="N44" s="22"/>
      <c r="O44" s="22"/>
      <c r="P44" s="22"/>
    </row>
    <row r="45" spans="1:16" ht="17.25">
      <c r="A45" s="22"/>
      <c r="B45" s="22"/>
      <c r="C45" s="22"/>
      <c r="D45" s="22"/>
      <c r="E45" s="22"/>
      <c r="F45" s="22"/>
      <c r="G45" s="22"/>
      <c r="H45" s="22"/>
      <c r="I45" s="22"/>
      <c r="J45" s="22"/>
      <c r="K45" s="22"/>
      <c r="L45" s="22"/>
      <c r="M45" s="22"/>
      <c r="N45" s="22"/>
      <c r="O45" s="22"/>
      <c r="P45" s="22"/>
    </row>
  </sheetData>
  <sheetProtection algorithmName="SHA-512" hashValue="/fbJEr7D7ZCimcrb1zi8WSgz878ziF9cM9pNr8UZiy4dE8ZsipZoR8NP94fZPPaWh4B7bJXdoZo8wIrQXIUwuA==" saltValue="XhyJZT3Gi0a1v+6WnjXnn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c r="A45" s="48"/>
      <c r="B45" s="1176" t="s">
        <v>9</v>
      </c>
      <c r="C45" s="1177"/>
      <c r="D45" s="58"/>
      <c r="E45" s="1182" t="s">
        <v>10</v>
      </c>
      <c r="F45" s="1182"/>
      <c r="G45" s="1182"/>
      <c r="H45" s="1182"/>
      <c r="I45" s="1182"/>
      <c r="J45" s="1183"/>
      <c r="K45" s="59">
        <v>561</v>
      </c>
      <c r="L45" s="60">
        <v>570</v>
      </c>
      <c r="M45" s="60">
        <v>584</v>
      </c>
      <c r="N45" s="60">
        <v>590</v>
      </c>
      <c r="O45" s="61">
        <v>589</v>
      </c>
      <c r="P45" s="48"/>
      <c r="Q45" s="48"/>
      <c r="R45" s="48"/>
      <c r="S45" s="48"/>
      <c r="T45" s="48"/>
      <c r="U45" s="48"/>
    </row>
    <row r="46" spans="1:21" ht="30.75" customHeight="1">
      <c r="A46" s="48"/>
      <c r="B46" s="1178"/>
      <c r="C46" s="1179"/>
      <c r="D46" s="62"/>
      <c r="E46" s="1155" t="s">
        <v>11</v>
      </c>
      <c r="F46" s="1155"/>
      <c r="G46" s="1155"/>
      <c r="H46" s="1155"/>
      <c r="I46" s="1155"/>
      <c r="J46" s="1156"/>
      <c r="K46" s="63" t="s">
        <v>486</v>
      </c>
      <c r="L46" s="64" t="s">
        <v>486</v>
      </c>
      <c r="M46" s="64" t="s">
        <v>486</v>
      </c>
      <c r="N46" s="64" t="s">
        <v>486</v>
      </c>
      <c r="O46" s="65" t="s">
        <v>486</v>
      </c>
      <c r="P46" s="48"/>
      <c r="Q46" s="48"/>
      <c r="R46" s="48"/>
      <c r="S46" s="48"/>
      <c r="T46" s="48"/>
      <c r="U46" s="48"/>
    </row>
    <row r="47" spans="1:21" ht="30.75" customHeight="1">
      <c r="A47" s="48"/>
      <c r="B47" s="1178"/>
      <c r="C47" s="1179"/>
      <c r="D47" s="62"/>
      <c r="E47" s="1155" t="s">
        <v>12</v>
      </c>
      <c r="F47" s="1155"/>
      <c r="G47" s="1155"/>
      <c r="H47" s="1155"/>
      <c r="I47" s="1155"/>
      <c r="J47" s="1156"/>
      <c r="K47" s="63" t="s">
        <v>486</v>
      </c>
      <c r="L47" s="64" t="s">
        <v>486</v>
      </c>
      <c r="M47" s="64" t="s">
        <v>486</v>
      </c>
      <c r="N47" s="64" t="s">
        <v>486</v>
      </c>
      <c r="O47" s="65" t="s">
        <v>486</v>
      </c>
      <c r="P47" s="48"/>
      <c r="Q47" s="48"/>
      <c r="R47" s="48"/>
      <c r="S47" s="48"/>
      <c r="T47" s="48"/>
      <c r="U47" s="48"/>
    </row>
    <row r="48" spans="1:21" ht="30.75" customHeight="1">
      <c r="A48" s="48"/>
      <c r="B48" s="1178"/>
      <c r="C48" s="1179"/>
      <c r="D48" s="62"/>
      <c r="E48" s="1155" t="s">
        <v>13</v>
      </c>
      <c r="F48" s="1155"/>
      <c r="G48" s="1155"/>
      <c r="H48" s="1155"/>
      <c r="I48" s="1155"/>
      <c r="J48" s="1156"/>
      <c r="K48" s="63">
        <v>318</v>
      </c>
      <c r="L48" s="64">
        <v>284</v>
      </c>
      <c r="M48" s="64">
        <v>245</v>
      </c>
      <c r="N48" s="64">
        <v>141</v>
      </c>
      <c r="O48" s="65">
        <v>152</v>
      </c>
      <c r="P48" s="48"/>
      <c r="Q48" s="48"/>
      <c r="R48" s="48"/>
      <c r="S48" s="48"/>
      <c r="T48" s="48"/>
      <c r="U48" s="48"/>
    </row>
    <row r="49" spans="1:21" ht="30.75" customHeight="1">
      <c r="A49" s="48"/>
      <c r="B49" s="1178"/>
      <c r="C49" s="1179"/>
      <c r="D49" s="62"/>
      <c r="E49" s="1155" t="s">
        <v>14</v>
      </c>
      <c r="F49" s="1155"/>
      <c r="G49" s="1155"/>
      <c r="H49" s="1155"/>
      <c r="I49" s="1155"/>
      <c r="J49" s="1156"/>
      <c r="K49" s="63">
        <v>134</v>
      </c>
      <c r="L49" s="64">
        <v>128</v>
      </c>
      <c r="M49" s="64">
        <v>139</v>
      </c>
      <c r="N49" s="64">
        <v>147</v>
      </c>
      <c r="O49" s="65">
        <v>156</v>
      </c>
      <c r="P49" s="48"/>
      <c r="Q49" s="48"/>
      <c r="R49" s="48"/>
      <c r="S49" s="48"/>
      <c r="T49" s="48"/>
      <c r="U49" s="48"/>
    </row>
    <row r="50" spans="1:21" ht="30.75" customHeight="1">
      <c r="A50" s="48"/>
      <c r="B50" s="1178"/>
      <c r="C50" s="1179"/>
      <c r="D50" s="62"/>
      <c r="E50" s="1155" t="s">
        <v>15</v>
      </c>
      <c r="F50" s="1155"/>
      <c r="G50" s="1155"/>
      <c r="H50" s="1155"/>
      <c r="I50" s="1155"/>
      <c r="J50" s="1156"/>
      <c r="K50" s="63" t="s">
        <v>486</v>
      </c>
      <c r="L50" s="64" t="s">
        <v>486</v>
      </c>
      <c r="M50" s="64" t="s">
        <v>486</v>
      </c>
      <c r="N50" s="64" t="s">
        <v>486</v>
      </c>
      <c r="O50" s="65" t="s">
        <v>486</v>
      </c>
      <c r="P50" s="48"/>
      <c r="Q50" s="48"/>
      <c r="R50" s="48"/>
      <c r="S50" s="48"/>
      <c r="T50" s="48"/>
      <c r="U50" s="48"/>
    </row>
    <row r="51" spans="1:21" ht="30.75" customHeight="1">
      <c r="A51" s="48"/>
      <c r="B51" s="1180"/>
      <c r="C51" s="1181"/>
      <c r="D51" s="66"/>
      <c r="E51" s="1155" t="s">
        <v>16</v>
      </c>
      <c r="F51" s="1155"/>
      <c r="G51" s="1155"/>
      <c r="H51" s="1155"/>
      <c r="I51" s="1155"/>
      <c r="J51" s="1156"/>
      <c r="K51" s="63" t="s">
        <v>486</v>
      </c>
      <c r="L51" s="64" t="s">
        <v>486</v>
      </c>
      <c r="M51" s="64" t="s">
        <v>486</v>
      </c>
      <c r="N51" s="64" t="s">
        <v>486</v>
      </c>
      <c r="O51" s="65" t="s">
        <v>486</v>
      </c>
      <c r="P51" s="48"/>
      <c r="Q51" s="48"/>
      <c r="R51" s="48"/>
      <c r="S51" s="48"/>
      <c r="T51" s="48"/>
      <c r="U51" s="48"/>
    </row>
    <row r="52" spans="1:21" ht="30.75" customHeight="1">
      <c r="A52" s="48"/>
      <c r="B52" s="1153" t="s">
        <v>17</v>
      </c>
      <c r="C52" s="1154"/>
      <c r="D52" s="66"/>
      <c r="E52" s="1155" t="s">
        <v>18</v>
      </c>
      <c r="F52" s="1155"/>
      <c r="G52" s="1155"/>
      <c r="H52" s="1155"/>
      <c r="I52" s="1155"/>
      <c r="J52" s="1156"/>
      <c r="K52" s="63">
        <v>844</v>
      </c>
      <c r="L52" s="64">
        <v>819</v>
      </c>
      <c r="M52" s="64">
        <v>827</v>
      </c>
      <c r="N52" s="64">
        <v>753</v>
      </c>
      <c r="O52" s="65">
        <v>762</v>
      </c>
      <c r="P52" s="48"/>
      <c r="Q52" s="48"/>
      <c r="R52" s="48"/>
      <c r="S52" s="48"/>
      <c r="T52" s="48"/>
      <c r="U52" s="48"/>
    </row>
    <row r="53" spans="1:21" ht="30.75" customHeight="1" thickBot="1">
      <c r="A53" s="48"/>
      <c r="B53" s="1157" t="s">
        <v>19</v>
      </c>
      <c r="C53" s="1158"/>
      <c r="D53" s="67"/>
      <c r="E53" s="1159" t="s">
        <v>20</v>
      </c>
      <c r="F53" s="1159"/>
      <c r="G53" s="1159"/>
      <c r="H53" s="1159"/>
      <c r="I53" s="1159"/>
      <c r="J53" s="1160"/>
      <c r="K53" s="68">
        <v>169</v>
      </c>
      <c r="L53" s="69">
        <v>163</v>
      </c>
      <c r="M53" s="69">
        <v>141</v>
      </c>
      <c r="N53" s="69">
        <v>125</v>
      </c>
      <c r="O53" s="70">
        <v>135</v>
      </c>
      <c r="P53" s="48"/>
      <c r="Q53" s="48"/>
      <c r="R53" s="48"/>
      <c r="S53" s="48"/>
      <c r="T53" s="48"/>
      <c r="U53" s="48"/>
    </row>
    <row r="54" spans="1:21" ht="24" customHeight="1">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c r="A57" s="48"/>
      <c r="B57" s="76"/>
      <c r="C57" s="77"/>
      <c r="D57" s="77"/>
      <c r="E57" s="78"/>
      <c r="F57" s="78"/>
      <c r="G57" s="78"/>
      <c r="H57" s="78"/>
      <c r="I57" s="78"/>
      <c r="J57" s="79" t="s">
        <v>2</v>
      </c>
      <c r="K57" s="80" t="s">
        <v>537</v>
      </c>
      <c r="L57" s="81" t="s">
        <v>538</v>
      </c>
      <c r="M57" s="81" t="s">
        <v>539</v>
      </c>
      <c r="N57" s="81" t="s">
        <v>540</v>
      </c>
      <c r="O57" s="82" t="s">
        <v>541</v>
      </c>
      <c r="P57" s="48"/>
      <c r="Q57" s="48"/>
      <c r="R57" s="48"/>
      <c r="S57" s="48"/>
      <c r="T57" s="48"/>
      <c r="U57" s="48"/>
    </row>
    <row r="58" spans="1:21" ht="31.5" customHeight="1">
      <c r="B58" s="1161" t="s">
        <v>24</v>
      </c>
      <c r="C58" s="1162"/>
      <c r="D58" s="1167" t="s">
        <v>25</v>
      </c>
      <c r="E58" s="1168"/>
      <c r="F58" s="1168"/>
      <c r="G58" s="1168"/>
      <c r="H58" s="1168"/>
      <c r="I58" s="1168"/>
      <c r="J58" s="1169"/>
      <c r="K58" s="83"/>
      <c r="L58" s="84"/>
      <c r="M58" s="84"/>
      <c r="N58" s="84"/>
      <c r="O58" s="85"/>
    </row>
    <row r="59" spans="1:21" ht="31.5" customHeight="1">
      <c r="B59" s="1163"/>
      <c r="C59" s="1164"/>
      <c r="D59" s="1170" t="s">
        <v>26</v>
      </c>
      <c r="E59" s="1171"/>
      <c r="F59" s="1171"/>
      <c r="G59" s="1171"/>
      <c r="H59" s="1171"/>
      <c r="I59" s="1171"/>
      <c r="J59" s="1172"/>
      <c r="K59" s="86"/>
      <c r="L59" s="87"/>
      <c r="M59" s="87"/>
      <c r="N59" s="87"/>
      <c r="O59" s="88"/>
    </row>
    <row r="60" spans="1:21" ht="31.5" customHeight="1" thickBot="1">
      <c r="B60" s="1165"/>
      <c r="C60" s="1166"/>
      <c r="D60" s="1173" t="s">
        <v>27</v>
      </c>
      <c r="E60" s="1174"/>
      <c r="F60" s="1174"/>
      <c r="G60" s="1174"/>
      <c r="H60" s="1174"/>
      <c r="I60" s="1174"/>
      <c r="J60" s="1175"/>
      <c r="K60" s="89"/>
      <c r="L60" s="90"/>
      <c r="M60" s="90"/>
      <c r="N60" s="90"/>
      <c r="O60" s="91"/>
    </row>
    <row r="61" spans="1:21" ht="24" customHeight="1">
      <c r="B61" s="92"/>
      <c r="C61" s="92"/>
      <c r="D61" s="93" t="s">
        <v>28</v>
      </c>
      <c r="E61" s="94"/>
      <c r="F61" s="94"/>
      <c r="G61" s="94"/>
      <c r="H61" s="94"/>
      <c r="I61" s="94"/>
      <c r="J61" s="94"/>
      <c r="K61" s="94"/>
      <c r="L61" s="94"/>
      <c r="M61" s="94"/>
      <c r="N61" s="94"/>
      <c r="O61" s="94"/>
    </row>
    <row r="62" spans="1:21" ht="24" customHeight="1">
      <c r="B62" s="95"/>
      <c r="C62" s="95"/>
      <c r="D62" s="93" t="s">
        <v>29</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4ZfjB08J8zJt+PjsKOtnf31tyN3A6qDj3h+Ek1QCkC93flbiPcLNMyDXTiZnBAsCCGVIKyXHWGM7ixJy6hqliQ==" saltValue="nYoWdR/A8B8L8eY9DzZmr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7</v>
      </c>
    </row>
    <row r="40" spans="2:13" ht="27.75" customHeight="1" thickBot="1">
      <c r="B40" s="98" t="s">
        <v>8</v>
      </c>
      <c r="C40" s="99"/>
      <c r="D40" s="99"/>
      <c r="E40" s="100"/>
      <c r="F40" s="100"/>
      <c r="G40" s="100"/>
      <c r="H40" s="101" t="s">
        <v>2</v>
      </c>
      <c r="I40" s="102" t="s">
        <v>524</v>
      </c>
      <c r="J40" s="103" t="s">
        <v>525</v>
      </c>
      <c r="K40" s="103" t="s">
        <v>526</v>
      </c>
      <c r="L40" s="103" t="s">
        <v>527</v>
      </c>
      <c r="M40" s="104" t="s">
        <v>528</v>
      </c>
    </row>
    <row r="41" spans="2:13" ht="27.75" customHeight="1">
      <c r="B41" s="1196" t="s">
        <v>30</v>
      </c>
      <c r="C41" s="1197"/>
      <c r="D41" s="105"/>
      <c r="E41" s="1198" t="s">
        <v>31</v>
      </c>
      <c r="F41" s="1198"/>
      <c r="G41" s="1198"/>
      <c r="H41" s="1199"/>
      <c r="I41" s="343">
        <v>5641</v>
      </c>
      <c r="J41" s="344">
        <v>5647</v>
      </c>
      <c r="K41" s="344">
        <v>5356</v>
      </c>
      <c r="L41" s="344">
        <v>4936</v>
      </c>
      <c r="M41" s="345">
        <v>4566</v>
      </c>
    </row>
    <row r="42" spans="2:13" ht="27.75" customHeight="1">
      <c r="B42" s="1186"/>
      <c r="C42" s="1187"/>
      <c r="D42" s="106"/>
      <c r="E42" s="1190" t="s">
        <v>32</v>
      </c>
      <c r="F42" s="1190"/>
      <c r="G42" s="1190"/>
      <c r="H42" s="1191"/>
      <c r="I42" s="346" t="s">
        <v>486</v>
      </c>
      <c r="J42" s="347" t="s">
        <v>486</v>
      </c>
      <c r="K42" s="347" t="s">
        <v>486</v>
      </c>
      <c r="L42" s="347" t="s">
        <v>486</v>
      </c>
      <c r="M42" s="348" t="s">
        <v>486</v>
      </c>
    </row>
    <row r="43" spans="2:13" ht="27.75" customHeight="1">
      <c r="B43" s="1186"/>
      <c r="C43" s="1187"/>
      <c r="D43" s="106"/>
      <c r="E43" s="1190" t="s">
        <v>33</v>
      </c>
      <c r="F43" s="1190"/>
      <c r="G43" s="1190"/>
      <c r="H43" s="1191"/>
      <c r="I43" s="346">
        <v>2420</v>
      </c>
      <c r="J43" s="347">
        <v>2192</v>
      </c>
      <c r="K43" s="347">
        <v>1957</v>
      </c>
      <c r="L43" s="347">
        <v>1501</v>
      </c>
      <c r="M43" s="348">
        <v>1181</v>
      </c>
    </row>
    <row r="44" spans="2:13" ht="27.75" customHeight="1">
      <c r="B44" s="1186"/>
      <c r="C44" s="1187"/>
      <c r="D44" s="106"/>
      <c r="E44" s="1190" t="s">
        <v>34</v>
      </c>
      <c r="F44" s="1190"/>
      <c r="G44" s="1190"/>
      <c r="H44" s="1191"/>
      <c r="I44" s="346">
        <v>1663</v>
      </c>
      <c r="J44" s="347">
        <v>1622</v>
      </c>
      <c r="K44" s="347">
        <v>1498</v>
      </c>
      <c r="L44" s="347">
        <v>1386</v>
      </c>
      <c r="M44" s="348">
        <v>1189</v>
      </c>
    </row>
    <row r="45" spans="2:13" ht="27.75" customHeight="1">
      <c r="B45" s="1186"/>
      <c r="C45" s="1187"/>
      <c r="D45" s="106"/>
      <c r="E45" s="1190" t="s">
        <v>35</v>
      </c>
      <c r="F45" s="1190"/>
      <c r="G45" s="1190"/>
      <c r="H45" s="1191"/>
      <c r="I45" s="346">
        <v>825</v>
      </c>
      <c r="J45" s="347">
        <v>952</v>
      </c>
      <c r="K45" s="347">
        <v>864</v>
      </c>
      <c r="L45" s="347">
        <v>833</v>
      </c>
      <c r="M45" s="348">
        <v>802</v>
      </c>
    </row>
    <row r="46" spans="2:13" ht="27.75" customHeight="1">
      <c r="B46" s="1186"/>
      <c r="C46" s="1187"/>
      <c r="D46" s="107"/>
      <c r="E46" s="1190" t="s">
        <v>36</v>
      </c>
      <c r="F46" s="1190"/>
      <c r="G46" s="1190"/>
      <c r="H46" s="1191"/>
      <c r="I46" s="346" t="s">
        <v>486</v>
      </c>
      <c r="J46" s="347" t="s">
        <v>486</v>
      </c>
      <c r="K46" s="347" t="s">
        <v>486</v>
      </c>
      <c r="L46" s="347" t="s">
        <v>486</v>
      </c>
      <c r="M46" s="348" t="s">
        <v>486</v>
      </c>
    </row>
    <row r="47" spans="2:13" ht="27.75" customHeight="1">
      <c r="B47" s="1186"/>
      <c r="C47" s="1187"/>
      <c r="D47" s="108"/>
      <c r="E47" s="1200" t="s">
        <v>37</v>
      </c>
      <c r="F47" s="1201"/>
      <c r="G47" s="1201"/>
      <c r="H47" s="1202"/>
      <c r="I47" s="346" t="s">
        <v>486</v>
      </c>
      <c r="J47" s="347" t="s">
        <v>486</v>
      </c>
      <c r="K47" s="347" t="s">
        <v>486</v>
      </c>
      <c r="L47" s="347" t="s">
        <v>486</v>
      </c>
      <c r="M47" s="348" t="s">
        <v>486</v>
      </c>
    </row>
    <row r="48" spans="2:13" ht="27.75" customHeight="1">
      <c r="B48" s="1186"/>
      <c r="C48" s="1187"/>
      <c r="D48" s="106"/>
      <c r="E48" s="1190" t="s">
        <v>38</v>
      </c>
      <c r="F48" s="1190"/>
      <c r="G48" s="1190"/>
      <c r="H48" s="1191"/>
      <c r="I48" s="346" t="s">
        <v>486</v>
      </c>
      <c r="J48" s="347" t="s">
        <v>486</v>
      </c>
      <c r="K48" s="347" t="s">
        <v>486</v>
      </c>
      <c r="L48" s="347" t="s">
        <v>486</v>
      </c>
      <c r="M48" s="348" t="s">
        <v>486</v>
      </c>
    </row>
    <row r="49" spans="2:13" ht="27.75" customHeight="1">
      <c r="B49" s="1188"/>
      <c r="C49" s="1189"/>
      <c r="D49" s="106"/>
      <c r="E49" s="1190" t="s">
        <v>39</v>
      </c>
      <c r="F49" s="1190"/>
      <c r="G49" s="1190"/>
      <c r="H49" s="1191"/>
      <c r="I49" s="346" t="s">
        <v>486</v>
      </c>
      <c r="J49" s="347" t="s">
        <v>486</v>
      </c>
      <c r="K49" s="347" t="s">
        <v>486</v>
      </c>
      <c r="L49" s="347" t="s">
        <v>486</v>
      </c>
      <c r="M49" s="348" t="s">
        <v>486</v>
      </c>
    </row>
    <row r="50" spans="2:13" ht="27.75" customHeight="1">
      <c r="B50" s="1184" t="s">
        <v>40</v>
      </c>
      <c r="C50" s="1185"/>
      <c r="D50" s="109"/>
      <c r="E50" s="1190" t="s">
        <v>41</v>
      </c>
      <c r="F50" s="1190"/>
      <c r="G50" s="1190"/>
      <c r="H50" s="1191"/>
      <c r="I50" s="346">
        <v>3054</v>
      </c>
      <c r="J50" s="347">
        <v>3855</v>
      </c>
      <c r="K50" s="347">
        <v>4655</v>
      </c>
      <c r="L50" s="347">
        <v>4923</v>
      </c>
      <c r="M50" s="348">
        <v>5133</v>
      </c>
    </row>
    <row r="51" spans="2:13" ht="27.75" customHeight="1">
      <c r="B51" s="1186"/>
      <c r="C51" s="1187"/>
      <c r="D51" s="106"/>
      <c r="E51" s="1190" t="s">
        <v>42</v>
      </c>
      <c r="F51" s="1190"/>
      <c r="G51" s="1190"/>
      <c r="H51" s="1191"/>
      <c r="I51" s="346">
        <v>1619</v>
      </c>
      <c r="J51" s="347">
        <v>1549</v>
      </c>
      <c r="K51" s="347">
        <v>1479</v>
      </c>
      <c r="L51" s="347">
        <v>1325</v>
      </c>
      <c r="M51" s="348">
        <v>1125</v>
      </c>
    </row>
    <row r="52" spans="2:13" ht="27.75" customHeight="1">
      <c r="B52" s="1188"/>
      <c r="C52" s="1189"/>
      <c r="D52" s="106"/>
      <c r="E52" s="1190" t="s">
        <v>43</v>
      </c>
      <c r="F52" s="1190"/>
      <c r="G52" s="1190"/>
      <c r="H52" s="1191"/>
      <c r="I52" s="346">
        <v>7063</v>
      </c>
      <c r="J52" s="347">
        <v>6816</v>
      </c>
      <c r="K52" s="347">
        <v>6399</v>
      </c>
      <c r="L52" s="347">
        <v>5950</v>
      </c>
      <c r="M52" s="348">
        <v>5435</v>
      </c>
    </row>
    <row r="53" spans="2:13" ht="27.75" customHeight="1" thickBot="1">
      <c r="B53" s="1192" t="s">
        <v>19</v>
      </c>
      <c r="C53" s="1193"/>
      <c r="D53" s="110"/>
      <c r="E53" s="1194" t="s">
        <v>44</v>
      </c>
      <c r="F53" s="1194"/>
      <c r="G53" s="1194"/>
      <c r="H53" s="1195"/>
      <c r="I53" s="349">
        <v>-1187</v>
      </c>
      <c r="J53" s="350">
        <v>-1806</v>
      </c>
      <c r="K53" s="350">
        <v>-2859</v>
      </c>
      <c r="L53" s="350">
        <v>-3541</v>
      </c>
      <c r="M53" s="351">
        <v>-3954</v>
      </c>
    </row>
    <row r="54" spans="2:13" ht="27.75" customHeight="1">
      <c r="B54" s="111"/>
      <c r="C54" s="112"/>
      <c r="D54" s="112"/>
      <c r="E54" s="113"/>
      <c r="F54" s="113"/>
      <c r="G54" s="113"/>
      <c r="H54" s="113"/>
      <c r="I54" s="114"/>
      <c r="J54" s="114"/>
      <c r="K54" s="114"/>
      <c r="L54" s="114"/>
      <c r="M54" s="114"/>
    </row>
    <row r="55" spans="2:13"/>
  </sheetData>
  <sheetProtection algorithmName="SHA-512" hashValue="HRkbnreY2/0ESxqmp/8AelzAvFBjZJfmWp93NbRkeEqhJVPUh7mIDpqUHQUwYsF/yRkVpAtfUi+Zmsy5mxpjlQ==" saltValue="XFfRaIu454gO4oiAAoshh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45</v>
      </c>
    </row>
    <row r="54" spans="2:8" ht="29.25" customHeight="1" thickBot="1">
      <c r="B54" s="116" t="s">
        <v>1</v>
      </c>
      <c r="C54" s="117"/>
      <c r="D54" s="117"/>
      <c r="E54" s="118" t="s">
        <v>2</v>
      </c>
      <c r="F54" s="119" t="s">
        <v>526</v>
      </c>
      <c r="G54" s="119" t="s">
        <v>527</v>
      </c>
      <c r="H54" s="120" t="s">
        <v>528</v>
      </c>
    </row>
    <row r="55" spans="2:8" ht="52.5" customHeight="1">
      <c r="B55" s="121"/>
      <c r="C55" s="1211" t="s">
        <v>46</v>
      </c>
      <c r="D55" s="1211"/>
      <c r="E55" s="1212"/>
      <c r="F55" s="352">
        <v>2961</v>
      </c>
      <c r="G55" s="352">
        <v>3147</v>
      </c>
      <c r="H55" s="353">
        <v>3054</v>
      </c>
    </row>
    <row r="56" spans="2:8" ht="52.5" customHeight="1">
      <c r="B56" s="122"/>
      <c r="C56" s="1213" t="s">
        <v>47</v>
      </c>
      <c r="D56" s="1213"/>
      <c r="E56" s="1214"/>
      <c r="F56" s="354">
        <v>257</v>
      </c>
      <c r="G56" s="354">
        <v>282</v>
      </c>
      <c r="H56" s="355">
        <v>302</v>
      </c>
    </row>
    <row r="57" spans="2:8" ht="53.25" customHeight="1">
      <c r="B57" s="122"/>
      <c r="C57" s="1215" t="s">
        <v>48</v>
      </c>
      <c r="D57" s="1215"/>
      <c r="E57" s="1216"/>
      <c r="F57" s="356">
        <v>1123</v>
      </c>
      <c r="G57" s="356">
        <v>1166</v>
      </c>
      <c r="H57" s="357">
        <v>1460</v>
      </c>
    </row>
    <row r="58" spans="2:8" ht="45.75" customHeight="1">
      <c r="B58" s="123"/>
      <c r="C58" s="1203" t="s">
        <v>542</v>
      </c>
      <c r="D58" s="1204"/>
      <c r="E58" s="1205"/>
      <c r="F58" s="358">
        <v>956</v>
      </c>
      <c r="G58" s="358">
        <v>986</v>
      </c>
      <c r="H58" s="359">
        <v>1286</v>
      </c>
    </row>
    <row r="59" spans="2:8" ht="45.75" customHeight="1">
      <c r="B59" s="123"/>
      <c r="C59" s="1203" t="s">
        <v>543</v>
      </c>
      <c r="D59" s="1204"/>
      <c r="E59" s="1205"/>
      <c r="F59" s="358">
        <v>76</v>
      </c>
      <c r="G59" s="358">
        <v>81</v>
      </c>
      <c r="H59" s="359">
        <v>86</v>
      </c>
    </row>
    <row r="60" spans="2:8" ht="45.75" customHeight="1">
      <c r="B60" s="123"/>
      <c r="C60" s="1203" t="s">
        <v>544</v>
      </c>
      <c r="D60" s="1204"/>
      <c r="E60" s="1205"/>
      <c r="F60" s="358">
        <v>46</v>
      </c>
      <c r="G60" s="358">
        <v>44</v>
      </c>
      <c r="H60" s="359">
        <v>41</v>
      </c>
    </row>
    <row r="61" spans="2:8" ht="45.75" customHeight="1">
      <c r="B61" s="123"/>
      <c r="C61" s="1203" t="s">
        <v>545</v>
      </c>
      <c r="D61" s="1204"/>
      <c r="E61" s="1205"/>
      <c r="F61" s="358">
        <v>32</v>
      </c>
      <c r="G61" s="358">
        <v>41</v>
      </c>
      <c r="H61" s="359">
        <v>33</v>
      </c>
    </row>
    <row r="62" spans="2:8" ht="45.75" customHeight="1" thickBot="1">
      <c r="B62" s="124"/>
      <c r="C62" s="1206" t="s">
        <v>546</v>
      </c>
      <c r="D62" s="1207"/>
      <c r="E62" s="1208"/>
      <c r="F62" s="360">
        <v>13</v>
      </c>
      <c r="G62" s="360">
        <v>14</v>
      </c>
      <c r="H62" s="361">
        <v>14</v>
      </c>
    </row>
    <row r="63" spans="2:8" ht="52.5" customHeight="1" thickBot="1">
      <c r="B63" s="125"/>
      <c r="C63" s="1209" t="s">
        <v>49</v>
      </c>
      <c r="D63" s="1209"/>
      <c r="E63" s="1210"/>
      <c r="F63" s="362">
        <v>4341</v>
      </c>
      <c r="G63" s="362">
        <v>4595</v>
      </c>
      <c r="H63" s="363">
        <v>4816</v>
      </c>
    </row>
    <row r="64" spans="2:8"/>
  </sheetData>
  <sheetProtection algorithmName="SHA-512" hashValue="Gv1vXMyKHFCiYEp46qDIPei7wWHFSq7W9/XJsGYeAuSVbGObQKpizAZOJIUSorvom7qOSLbJWnR3z1+Lu/MYNA==" saltValue="zEn1ar5BOtfdrYr8bAgjr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cols>
    <col min="1" max="1" width="45.875" style="132" customWidth="1"/>
    <col min="2" max="8" width="13.375" style="132" customWidth="1"/>
    <col min="9" max="16384" width="11.125" style="132"/>
  </cols>
  <sheetData>
    <row r="1" spans="1:8">
      <c r="A1" s="126"/>
      <c r="B1" s="127"/>
      <c r="C1" s="128"/>
      <c r="D1" s="129"/>
      <c r="E1" s="130"/>
      <c r="F1" s="130"/>
      <c r="G1" s="130"/>
      <c r="H1" s="131"/>
    </row>
    <row r="2" spans="1:8">
      <c r="A2" s="133"/>
      <c r="B2" s="134"/>
      <c r="C2" s="135"/>
      <c r="D2" s="136" t="s">
        <v>50</v>
      </c>
      <c r="E2" s="137"/>
      <c r="F2" s="138" t="s">
        <v>523</v>
      </c>
      <c r="G2" s="139"/>
      <c r="H2" s="140"/>
    </row>
    <row r="3" spans="1:8">
      <c r="A3" s="136" t="s">
        <v>516</v>
      </c>
      <c r="B3" s="141"/>
      <c r="C3" s="142"/>
      <c r="D3" s="143">
        <v>34008</v>
      </c>
      <c r="E3" s="144"/>
      <c r="F3" s="145">
        <v>96248</v>
      </c>
      <c r="G3" s="146"/>
      <c r="H3" s="147"/>
    </row>
    <row r="4" spans="1:8">
      <c r="A4" s="148"/>
      <c r="B4" s="149"/>
      <c r="C4" s="150"/>
      <c r="D4" s="151">
        <v>25853</v>
      </c>
      <c r="E4" s="152"/>
      <c r="F4" s="153">
        <v>55768</v>
      </c>
      <c r="G4" s="154"/>
      <c r="H4" s="155"/>
    </row>
    <row r="5" spans="1:8">
      <c r="A5" s="136" t="s">
        <v>518</v>
      </c>
      <c r="B5" s="141"/>
      <c r="C5" s="142"/>
      <c r="D5" s="143">
        <v>39264</v>
      </c>
      <c r="E5" s="144"/>
      <c r="F5" s="145">
        <v>76413</v>
      </c>
      <c r="G5" s="146"/>
      <c r="H5" s="147"/>
    </row>
    <row r="6" spans="1:8">
      <c r="A6" s="148"/>
      <c r="B6" s="149"/>
      <c r="C6" s="150"/>
      <c r="D6" s="151">
        <v>34806</v>
      </c>
      <c r="E6" s="152"/>
      <c r="F6" s="153">
        <v>39658</v>
      </c>
      <c r="G6" s="154"/>
      <c r="H6" s="155"/>
    </row>
    <row r="7" spans="1:8">
      <c r="A7" s="136" t="s">
        <v>519</v>
      </c>
      <c r="B7" s="141"/>
      <c r="C7" s="142"/>
      <c r="D7" s="143">
        <v>35773</v>
      </c>
      <c r="E7" s="144"/>
      <c r="F7" s="145">
        <v>66481</v>
      </c>
      <c r="G7" s="146"/>
      <c r="H7" s="147"/>
    </row>
    <row r="8" spans="1:8">
      <c r="A8" s="148"/>
      <c r="B8" s="149"/>
      <c r="C8" s="150"/>
      <c r="D8" s="151">
        <v>29489</v>
      </c>
      <c r="E8" s="152"/>
      <c r="F8" s="153">
        <v>36120</v>
      </c>
      <c r="G8" s="154"/>
      <c r="H8" s="155"/>
    </row>
    <row r="9" spans="1:8">
      <c r="A9" s="136" t="s">
        <v>520</v>
      </c>
      <c r="B9" s="141"/>
      <c r="C9" s="142"/>
      <c r="D9" s="143">
        <v>42892</v>
      </c>
      <c r="E9" s="144"/>
      <c r="F9" s="145">
        <v>67825</v>
      </c>
      <c r="G9" s="146"/>
      <c r="H9" s="147"/>
    </row>
    <row r="10" spans="1:8">
      <c r="A10" s="148"/>
      <c r="B10" s="149"/>
      <c r="C10" s="150"/>
      <c r="D10" s="151">
        <v>39577</v>
      </c>
      <c r="E10" s="152"/>
      <c r="F10" s="153">
        <v>39417</v>
      </c>
      <c r="G10" s="154"/>
      <c r="H10" s="155"/>
    </row>
    <row r="11" spans="1:8">
      <c r="A11" s="136" t="s">
        <v>521</v>
      </c>
      <c r="B11" s="141"/>
      <c r="C11" s="142"/>
      <c r="D11" s="143">
        <v>61126</v>
      </c>
      <c r="E11" s="144"/>
      <c r="F11" s="145">
        <v>81158</v>
      </c>
      <c r="G11" s="146"/>
      <c r="H11" s="147"/>
    </row>
    <row r="12" spans="1:8">
      <c r="A12" s="148"/>
      <c r="B12" s="149"/>
      <c r="C12" s="156"/>
      <c r="D12" s="151">
        <v>58583</v>
      </c>
      <c r="E12" s="152"/>
      <c r="F12" s="153">
        <v>45320</v>
      </c>
      <c r="G12" s="154"/>
      <c r="H12" s="155"/>
    </row>
    <row r="13" spans="1:8">
      <c r="A13" s="136"/>
      <c r="B13" s="141"/>
      <c r="C13" s="157"/>
      <c r="D13" s="158">
        <v>42613</v>
      </c>
      <c r="E13" s="159"/>
      <c r="F13" s="160">
        <v>77625</v>
      </c>
      <c r="G13" s="161"/>
      <c r="H13" s="147"/>
    </row>
    <row r="14" spans="1:8">
      <c r="A14" s="148"/>
      <c r="B14" s="149"/>
      <c r="C14" s="150"/>
      <c r="D14" s="151">
        <v>37662</v>
      </c>
      <c r="E14" s="152"/>
      <c r="F14" s="153">
        <v>43257</v>
      </c>
      <c r="G14" s="154"/>
      <c r="H14" s="155"/>
    </row>
    <row r="17" spans="1:11">
      <c r="A17" s="132" t="s">
        <v>51</v>
      </c>
    </row>
    <row r="18" spans="1:11">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c r="A19" s="162" t="s">
        <v>52</v>
      </c>
      <c r="B19" s="162">
        <f>ROUND(VALUE(SUBSTITUTE(実質収支比率等に係る経年分析!F$48,"▲","-")),2)</f>
        <v>10.7</v>
      </c>
      <c r="C19" s="162">
        <f>ROUND(VALUE(SUBSTITUTE(実質収支比率等に係る経年分析!G$48,"▲","-")),2)</f>
        <v>11.46</v>
      </c>
      <c r="D19" s="162">
        <f>ROUND(VALUE(SUBSTITUTE(実質収支比率等に係る経年分析!H$48,"▲","-")),2)</f>
        <v>7.54</v>
      </c>
      <c r="E19" s="162">
        <f>ROUND(VALUE(SUBSTITUTE(実質収支比率等に係る経年分析!I$48,"▲","-")),2)</f>
        <v>6.5</v>
      </c>
      <c r="F19" s="162">
        <f>ROUND(VALUE(SUBSTITUTE(実質収支比率等に係る経年分析!J$48,"▲","-")),2)</f>
        <v>5.68</v>
      </c>
    </row>
    <row r="20" spans="1:11">
      <c r="A20" s="162" t="s">
        <v>53</v>
      </c>
      <c r="B20" s="162">
        <f>ROUND(VALUE(SUBSTITUTE(実質収支比率等に係る経年分析!F$47,"▲","-")),2)</f>
        <v>46.09</v>
      </c>
      <c r="C20" s="162">
        <f>ROUND(VALUE(SUBSTITUTE(実質収支比率等に係る経年分析!G$47,"▲","-")),2)</f>
        <v>54.31</v>
      </c>
      <c r="D20" s="162">
        <f>ROUND(VALUE(SUBSTITUTE(実質収支比率等に係る経年分析!H$47,"▲","-")),2)</f>
        <v>64.91</v>
      </c>
      <c r="E20" s="162">
        <f>ROUND(VALUE(SUBSTITUTE(実質収支比率等に係る経年分析!I$47,"▲","-")),2)</f>
        <v>67.36</v>
      </c>
      <c r="F20" s="162">
        <f>ROUND(VALUE(SUBSTITUTE(実質収支比率等に係る経年分析!J$47,"▲","-")),2)</f>
        <v>63.79</v>
      </c>
    </row>
    <row r="21" spans="1:11">
      <c r="A21" s="162" t="s">
        <v>54</v>
      </c>
      <c r="B21" s="162">
        <f>IF(ISNUMBER(VALUE(SUBSTITUTE(実質収支比率等に係る経年分析!F$49,"▲","-"))),ROUND(VALUE(SUBSTITUTE(実質収支比率等に係る経年分析!F$49,"▲","-")),2),NA())</f>
        <v>9.56</v>
      </c>
      <c r="C21" s="162">
        <f>IF(ISNUMBER(VALUE(SUBSTITUTE(実質収支比率等に係る経年分析!G$49,"▲","-"))),ROUND(VALUE(SUBSTITUTE(実質収支比率等に係る経年分析!G$49,"▲","-")),2),NA())</f>
        <v>11.92</v>
      </c>
      <c r="D21" s="162">
        <f>IF(ISNUMBER(VALUE(SUBSTITUTE(実質収支比率等に係る経年分析!H$49,"▲","-"))),ROUND(VALUE(SUBSTITUTE(実質収支比率等に係る経年分析!H$49,"▲","-")),2),NA())</f>
        <v>4.9800000000000004</v>
      </c>
      <c r="E21" s="162">
        <f>IF(ISNUMBER(VALUE(SUBSTITUTE(実質収支比率等に係る経年分析!I$49,"▲","-"))),ROUND(VALUE(SUBSTITUTE(実質収支比率等に係る経年分析!I$49,"▲","-")),2),NA())</f>
        <v>3.09</v>
      </c>
      <c r="F21" s="162">
        <f>IF(ISNUMBER(VALUE(SUBSTITUTE(実質収支比率等に係る経年分析!J$49,"▲","-"))),ROUND(VALUE(SUBSTITUTE(実質収支比率等に係る経年分析!J$49,"▲","-")),2),NA())</f>
        <v>-2.58</v>
      </c>
    </row>
    <row r="24" spans="1:11">
      <c r="A24" s="132" t="s">
        <v>55</v>
      </c>
    </row>
    <row r="25" spans="1:11">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c r="A26" s="163"/>
      <c r="B26" s="163" t="s">
        <v>56</v>
      </c>
      <c r="C26" s="163" t="s">
        <v>57</v>
      </c>
      <c r="D26" s="163" t="s">
        <v>56</v>
      </c>
      <c r="E26" s="163" t="s">
        <v>57</v>
      </c>
      <c r="F26" s="163" t="s">
        <v>56</v>
      </c>
      <c r="G26" s="163" t="s">
        <v>57</v>
      </c>
      <c r="H26" s="163" t="s">
        <v>56</v>
      </c>
      <c r="I26" s="163" t="s">
        <v>57</v>
      </c>
      <c r="J26" s="163" t="s">
        <v>56</v>
      </c>
      <c r="K26" s="163" t="s">
        <v>57</v>
      </c>
    </row>
    <row r="27" spans="1:11">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0.64</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0.76</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1.83</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c r="A31" s="163" t="e">
        <f>IF(連結実質赤字比率に係る赤字・黒字の構成分析!C$39="",NA(),連結実質赤字比率に係る赤字・黒字の構成分析!C$39)</f>
        <v>#N/A</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#VALUE!</v>
      </c>
      <c r="I31" s="163" t="e">
        <f>IF(ROUND(VALUE(SUBSTITUTE(連結実質赤字比率に係る赤字・黒字の構成分析!I$39,"▲", "-")), 2) &gt;= 0, ABS(ROUND(VALUE(SUBSTITUTE(連結実質赤字比率に係る赤字・黒字の構成分析!I$39,"▲", "-")), 2)), NA())</f>
        <v>#VALUE!</v>
      </c>
      <c r="J31" s="163" t="e">
        <f>IF(ROUND(VALUE(SUBSTITUTE(連結実質赤字比率に係る赤字・黒字の構成分析!J$39,"▲", "-")), 2) &lt; 0, ABS(ROUND(VALUE(SUBSTITUTE(連結実質赤字比率に係る赤字・黒字の構成分析!J$39,"▲", "-")), 2)), NA())</f>
        <v>#VALUE!</v>
      </c>
      <c r="K31" s="163" t="e">
        <f>IF(ROUND(VALUE(SUBSTITUTE(連結実質赤字比率に係る赤字・黒字の構成分析!J$39,"▲", "-")), 2) &gt;= 0, ABS(ROUND(VALUE(SUBSTITUTE(連結実質赤字比率に係る赤字・黒字の構成分析!J$39,"▲", "-")), 2)), NA())</f>
        <v>#VALUE!</v>
      </c>
    </row>
    <row r="32" spans="1:11">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0.13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0.12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0.16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0.18</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0.14000000000000001</v>
      </c>
    </row>
    <row r="33" spans="1:16">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0.91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2.13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1.54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1.87</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0.93</v>
      </c>
    </row>
    <row r="34" spans="1:16">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2.16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1.62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1.75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1.54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1.78</v>
      </c>
    </row>
    <row r="35" spans="1:16">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#VALUE!</v>
      </c>
      <c r="C35" s="163" t="e">
        <f>IF(ROUND(VALUE(SUBSTITUTE(連結実質赤字比率に係る赤字・黒字の構成分析!F$35,"▲", "-")), 2) &gt;= 0, ABS(ROUND(VALUE(SUBSTITUTE(連結実質赤字比率に係る赤字・黒字の構成分析!F$35,"▲", "-")), 2)), NA())</f>
        <v>#VALUE!</v>
      </c>
      <c r="D35" s="163" t="e">
        <f>IF(ROUND(VALUE(SUBSTITUTE(連結実質赤字比率に係る赤字・黒字の構成分析!G$35,"▲", "-")), 2) &lt; 0, ABS(ROUND(VALUE(SUBSTITUTE(連結実質赤字比率に係る赤字・黒字の構成分析!G$35,"▲", "-")), 2)), NA())</f>
        <v>#VALUE!</v>
      </c>
      <c r="E35" s="163" t="e">
        <f>IF(ROUND(VALUE(SUBSTITUTE(連結実質赤字比率に係る赤字・黒字の構成分析!G$35,"▲", "-")), 2) &gt;= 0, ABS(ROUND(VALUE(SUBSTITUTE(連結実質赤字比率に係る赤字・黒字の構成分析!G$35,"▲", "-")), 2)), NA())</f>
        <v>#VALUE!</v>
      </c>
      <c r="F35" s="163" t="e">
        <f>IF(ROUND(VALUE(SUBSTITUTE(連結実質赤字比率に係る赤字・黒字の構成分析!H$35,"▲", "-")), 2) &lt; 0, ABS(ROUND(VALUE(SUBSTITUTE(連結実質赤字比率に係る赤字・黒字の構成分析!H$35,"▲", "-")), 2)), NA())</f>
        <v>#VALUE!</v>
      </c>
      <c r="G35" s="163" t="e">
        <f>IF(ROUND(VALUE(SUBSTITUTE(連結実質赤字比率に係る赤字・黒字の構成分析!H$35,"▲", "-")), 2) &gt;= 0, ABS(ROUND(VALUE(SUBSTITUTE(連結実質赤字比率に係る赤字・黒字の構成分析!H$35,"▲", "-")), 2)), NA())</f>
        <v>#VALUE!</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1.23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2.97</v>
      </c>
    </row>
    <row r="36" spans="1:16">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11.45</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7.54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6.49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5.68</v>
      </c>
    </row>
    <row r="39" spans="1:16">
      <c r="A39" s="132" t="s">
        <v>58</v>
      </c>
    </row>
    <row r="40" spans="1:16">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c r="A42" s="164" t="s">
        <v>61</v>
      </c>
      <c r="B42" s="164"/>
      <c r="C42" s="164"/>
      <c r="D42" s="164">
        <f>'実質公債費比率（分子）の構造'!K$52</f>
        <v>844</v>
      </c>
      <c r="E42" s="164"/>
      <c r="F42" s="164"/>
      <c r="G42" s="164">
        <f>'実質公債費比率（分子）の構造'!L$52</f>
        <v>819</v>
      </c>
      <c r="H42" s="164"/>
      <c r="I42" s="164"/>
      <c r="J42" s="164">
        <f>'実質公債費比率（分子）の構造'!M$52</f>
        <v>827</v>
      </c>
      <c r="K42" s="164"/>
      <c r="L42" s="164"/>
      <c r="M42" s="164">
        <f>'実質公債費比率（分子）の構造'!N$52</f>
        <v>753</v>
      </c>
      <c r="N42" s="164"/>
      <c r="O42" s="164"/>
      <c r="P42" s="164">
        <f>'実質公債費比率（分子）の構造'!O$52</f>
        <v>762</v>
      </c>
    </row>
    <row r="43" spans="1:16">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c r="A45" s="164" t="s">
        <v>63</v>
      </c>
      <c r="B45" s="164">
        <f>'実質公債費比率（分子）の構造'!K$49</f>
        <v>134</v>
      </c>
      <c r="C45" s="164"/>
      <c r="D45" s="164"/>
      <c r="E45" s="164">
        <f>'実質公債費比率（分子）の構造'!L$49</f>
        <v>128</v>
      </c>
      <c r="F45" s="164"/>
      <c r="G45" s="164"/>
      <c r="H45" s="164">
        <f>'実質公債費比率（分子）の構造'!M$49</f>
        <v>139</v>
      </c>
      <c r="I45" s="164"/>
      <c r="J45" s="164"/>
      <c r="K45" s="164">
        <f>'実質公債費比率（分子）の構造'!N$49</f>
        <v>147</v>
      </c>
      <c r="L45" s="164"/>
      <c r="M45" s="164"/>
      <c r="N45" s="164">
        <f>'実質公債費比率（分子）の構造'!O$49</f>
        <v>156</v>
      </c>
      <c r="O45" s="164"/>
      <c r="P45" s="164"/>
    </row>
    <row r="46" spans="1:16">
      <c r="A46" s="164" t="s">
        <v>64</v>
      </c>
      <c r="B46" s="164">
        <f>'実質公債費比率（分子）の構造'!K$48</f>
        <v>318</v>
      </c>
      <c r="C46" s="164"/>
      <c r="D46" s="164"/>
      <c r="E46" s="164">
        <f>'実質公債費比率（分子）の構造'!L$48</f>
        <v>284</v>
      </c>
      <c r="F46" s="164"/>
      <c r="G46" s="164"/>
      <c r="H46" s="164">
        <f>'実質公債費比率（分子）の構造'!M$48</f>
        <v>245</v>
      </c>
      <c r="I46" s="164"/>
      <c r="J46" s="164"/>
      <c r="K46" s="164">
        <f>'実質公債費比率（分子）の構造'!N$48</f>
        <v>141</v>
      </c>
      <c r="L46" s="164"/>
      <c r="M46" s="164"/>
      <c r="N46" s="164">
        <f>'実質公債費比率（分子）の構造'!O$48</f>
        <v>152</v>
      </c>
      <c r="O46" s="164"/>
      <c r="P46" s="164"/>
    </row>
    <row r="47" spans="1:16">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c r="A49" s="164" t="s">
        <v>66</v>
      </c>
      <c r="B49" s="164">
        <f>'実質公債費比率（分子）の構造'!K$45</f>
        <v>561</v>
      </c>
      <c r="C49" s="164"/>
      <c r="D49" s="164"/>
      <c r="E49" s="164">
        <f>'実質公債費比率（分子）の構造'!L$45</f>
        <v>570</v>
      </c>
      <c r="F49" s="164"/>
      <c r="G49" s="164"/>
      <c r="H49" s="164">
        <f>'実質公債費比率（分子）の構造'!M$45</f>
        <v>584</v>
      </c>
      <c r="I49" s="164"/>
      <c r="J49" s="164"/>
      <c r="K49" s="164">
        <f>'実質公債費比率（分子）の構造'!N$45</f>
        <v>590</v>
      </c>
      <c r="L49" s="164"/>
      <c r="M49" s="164"/>
      <c r="N49" s="164">
        <f>'実質公債費比率（分子）の構造'!O$45</f>
        <v>589</v>
      </c>
      <c r="O49" s="164"/>
      <c r="P49" s="164"/>
    </row>
    <row r="50" spans="1:16">
      <c r="A50" s="164" t="s">
        <v>67</v>
      </c>
      <c r="B50" s="164" t="e">
        <f>NA()</f>
        <v>#N/A</v>
      </c>
      <c r="C50" s="164">
        <f>IF(ISNUMBER('実質公債費比率（分子）の構造'!K$53),'実質公債費比率（分子）の構造'!K$53,NA())</f>
        <v>169</v>
      </c>
      <c r="D50" s="164" t="e">
        <f>NA()</f>
        <v>#N/A</v>
      </c>
      <c r="E50" s="164" t="e">
        <f>NA()</f>
        <v>#N/A</v>
      </c>
      <c r="F50" s="164">
        <f>IF(ISNUMBER('実質公債費比率（分子）の構造'!L$53),'実質公債費比率（分子）の構造'!L$53,NA())</f>
        <v>163</v>
      </c>
      <c r="G50" s="164" t="e">
        <f>NA()</f>
        <v>#N/A</v>
      </c>
      <c r="H50" s="164" t="e">
        <f>NA()</f>
        <v>#N/A</v>
      </c>
      <c r="I50" s="164">
        <f>IF(ISNUMBER('実質公債費比率（分子）の構造'!M$53),'実質公債費比率（分子）の構造'!M$53,NA())</f>
        <v>141</v>
      </c>
      <c r="J50" s="164" t="e">
        <f>NA()</f>
        <v>#N/A</v>
      </c>
      <c r="K50" s="164" t="e">
        <f>NA()</f>
        <v>#N/A</v>
      </c>
      <c r="L50" s="164">
        <f>IF(ISNUMBER('実質公債費比率（分子）の構造'!N$53),'実質公債費比率（分子）の構造'!N$53,NA())</f>
        <v>125</v>
      </c>
      <c r="M50" s="164" t="e">
        <f>NA()</f>
        <v>#N/A</v>
      </c>
      <c r="N50" s="164" t="e">
        <f>NA()</f>
        <v>#N/A</v>
      </c>
      <c r="O50" s="164">
        <f>IF(ISNUMBER('実質公債費比率（分子）の構造'!O$53),'実質公債費比率（分子）の構造'!O$53,NA())</f>
        <v>135</v>
      </c>
      <c r="P50" s="164" t="e">
        <f>NA()</f>
        <v>#N/A</v>
      </c>
    </row>
    <row r="53" spans="1:16">
      <c r="A53" s="132" t="s">
        <v>68</v>
      </c>
    </row>
    <row r="54" spans="1:16">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c r="A56" s="163" t="s">
        <v>43</v>
      </c>
      <c r="B56" s="163"/>
      <c r="C56" s="163"/>
      <c r="D56" s="163">
        <f>'将来負担比率（分子）の構造'!I$52</f>
        <v>7063</v>
      </c>
      <c r="E56" s="163"/>
      <c r="F56" s="163"/>
      <c r="G56" s="163">
        <f>'将来負担比率（分子）の構造'!J$52</f>
        <v>6816</v>
      </c>
      <c r="H56" s="163"/>
      <c r="I56" s="163"/>
      <c r="J56" s="163">
        <f>'将来負担比率（分子）の構造'!K$52</f>
        <v>6399</v>
      </c>
      <c r="K56" s="163"/>
      <c r="L56" s="163"/>
      <c r="M56" s="163">
        <f>'将来負担比率（分子）の構造'!L$52</f>
        <v>5950</v>
      </c>
      <c r="N56" s="163"/>
      <c r="O56" s="163"/>
      <c r="P56" s="163">
        <f>'将来負担比率（分子）の構造'!M$52</f>
        <v>5435</v>
      </c>
    </row>
    <row r="57" spans="1:16">
      <c r="A57" s="163" t="s">
        <v>42</v>
      </c>
      <c r="B57" s="163"/>
      <c r="C57" s="163"/>
      <c r="D57" s="163">
        <f>'将来負担比率（分子）の構造'!I$51</f>
        <v>1619</v>
      </c>
      <c r="E57" s="163"/>
      <c r="F57" s="163"/>
      <c r="G57" s="163">
        <f>'将来負担比率（分子）の構造'!J$51</f>
        <v>1549</v>
      </c>
      <c r="H57" s="163"/>
      <c r="I57" s="163"/>
      <c r="J57" s="163">
        <f>'将来負担比率（分子）の構造'!K$51</f>
        <v>1479</v>
      </c>
      <c r="K57" s="163"/>
      <c r="L57" s="163"/>
      <c r="M57" s="163">
        <f>'将来負担比率（分子）の構造'!L$51</f>
        <v>1325</v>
      </c>
      <c r="N57" s="163"/>
      <c r="O57" s="163"/>
      <c r="P57" s="163">
        <f>'将来負担比率（分子）の構造'!M$51</f>
        <v>1125</v>
      </c>
    </row>
    <row r="58" spans="1:16">
      <c r="A58" s="163" t="s">
        <v>41</v>
      </c>
      <c r="B58" s="163"/>
      <c r="C58" s="163"/>
      <c r="D58" s="163">
        <f>'将来負担比率（分子）の構造'!I$50</f>
        <v>3054</v>
      </c>
      <c r="E58" s="163"/>
      <c r="F58" s="163"/>
      <c r="G58" s="163">
        <f>'将来負担比率（分子）の構造'!J$50</f>
        <v>3855</v>
      </c>
      <c r="H58" s="163"/>
      <c r="I58" s="163"/>
      <c r="J58" s="163">
        <f>'将来負担比率（分子）の構造'!K$50</f>
        <v>4655</v>
      </c>
      <c r="K58" s="163"/>
      <c r="L58" s="163"/>
      <c r="M58" s="163">
        <f>'将来負担比率（分子）の構造'!L$50</f>
        <v>4923</v>
      </c>
      <c r="N58" s="163"/>
      <c r="O58" s="163"/>
      <c r="P58" s="163">
        <f>'将来負担比率（分子）の構造'!M$50</f>
        <v>5133</v>
      </c>
    </row>
    <row r="59" spans="1:16">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c r="A62" s="163" t="s">
        <v>35</v>
      </c>
      <c r="B62" s="163">
        <f>'将来負担比率（分子）の構造'!I$45</f>
        <v>825</v>
      </c>
      <c r="C62" s="163"/>
      <c r="D62" s="163"/>
      <c r="E62" s="163">
        <f>'将来負担比率（分子）の構造'!J$45</f>
        <v>952</v>
      </c>
      <c r="F62" s="163"/>
      <c r="G62" s="163"/>
      <c r="H62" s="163">
        <f>'将来負担比率（分子）の構造'!K$45</f>
        <v>864</v>
      </c>
      <c r="I62" s="163"/>
      <c r="J62" s="163"/>
      <c r="K62" s="163">
        <f>'将来負担比率（分子）の構造'!L$45</f>
        <v>833</v>
      </c>
      <c r="L62" s="163"/>
      <c r="M62" s="163"/>
      <c r="N62" s="163">
        <f>'将来負担比率（分子）の構造'!M$45</f>
        <v>802</v>
      </c>
      <c r="O62" s="163"/>
      <c r="P62" s="163"/>
    </row>
    <row r="63" spans="1:16">
      <c r="A63" s="163" t="s">
        <v>34</v>
      </c>
      <c r="B63" s="163">
        <f>'将来負担比率（分子）の構造'!I$44</f>
        <v>1663</v>
      </c>
      <c r="C63" s="163"/>
      <c r="D63" s="163"/>
      <c r="E63" s="163">
        <f>'将来負担比率（分子）の構造'!J$44</f>
        <v>1622</v>
      </c>
      <c r="F63" s="163"/>
      <c r="G63" s="163"/>
      <c r="H63" s="163">
        <f>'将来負担比率（分子）の構造'!K$44</f>
        <v>1498</v>
      </c>
      <c r="I63" s="163"/>
      <c r="J63" s="163"/>
      <c r="K63" s="163">
        <f>'将来負担比率（分子）の構造'!L$44</f>
        <v>1386</v>
      </c>
      <c r="L63" s="163"/>
      <c r="M63" s="163"/>
      <c r="N63" s="163">
        <f>'将来負担比率（分子）の構造'!M$44</f>
        <v>1189</v>
      </c>
      <c r="O63" s="163"/>
      <c r="P63" s="163"/>
    </row>
    <row r="64" spans="1:16">
      <c r="A64" s="163" t="s">
        <v>33</v>
      </c>
      <c r="B64" s="163">
        <f>'将来負担比率（分子）の構造'!I$43</f>
        <v>2420</v>
      </c>
      <c r="C64" s="163"/>
      <c r="D64" s="163"/>
      <c r="E64" s="163">
        <f>'将来負担比率（分子）の構造'!J$43</f>
        <v>2192</v>
      </c>
      <c r="F64" s="163"/>
      <c r="G64" s="163"/>
      <c r="H64" s="163">
        <f>'将来負担比率（分子）の構造'!K$43</f>
        <v>1957</v>
      </c>
      <c r="I64" s="163"/>
      <c r="J64" s="163"/>
      <c r="K64" s="163">
        <f>'将来負担比率（分子）の構造'!L$43</f>
        <v>1501</v>
      </c>
      <c r="L64" s="163"/>
      <c r="M64" s="163"/>
      <c r="N64" s="163">
        <f>'将来負担比率（分子）の構造'!M$43</f>
        <v>1181</v>
      </c>
      <c r="O64" s="163"/>
      <c r="P64" s="163"/>
    </row>
    <row r="65" spans="1:16">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c r="A66" s="163" t="s">
        <v>31</v>
      </c>
      <c r="B66" s="163">
        <f>'将来負担比率（分子）の構造'!I$41</f>
        <v>5641</v>
      </c>
      <c r="C66" s="163"/>
      <c r="D66" s="163"/>
      <c r="E66" s="163">
        <f>'将来負担比率（分子）の構造'!J$41</f>
        <v>5647</v>
      </c>
      <c r="F66" s="163"/>
      <c r="G66" s="163"/>
      <c r="H66" s="163">
        <f>'将来負担比率（分子）の構造'!K$41</f>
        <v>5356</v>
      </c>
      <c r="I66" s="163"/>
      <c r="J66" s="163"/>
      <c r="K66" s="163">
        <f>'将来負担比率（分子）の構造'!L$41</f>
        <v>4936</v>
      </c>
      <c r="L66" s="163"/>
      <c r="M66" s="163"/>
      <c r="N66" s="163">
        <f>'将来負担比率（分子）の構造'!M$41</f>
        <v>4566</v>
      </c>
      <c r="O66" s="163"/>
      <c r="P66" s="163"/>
    </row>
    <row r="67" spans="1:16">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c r="A70" s="165" t="s">
        <v>72</v>
      </c>
      <c r="B70" s="165"/>
      <c r="C70" s="165"/>
      <c r="D70" s="165"/>
      <c r="E70" s="165"/>
      <c r="F70" s="165"/>
    </row>
    <row r="71" spans="1:16">
      <c r="A71" s="166"/>
      <c r="B71" s="166" t="str">
        <f>基金残高に係る経年分析!F54</f>
        <v>R04</v>
      </c>
      <c r="C71" s="166" t="str">
        <f>基金残高に係る経年分析!G54</f>
        <v>R05</v>
      </c>
      <c r="D71" s="166" t="str">
        <f>基金残高に係る経年分析!H54</f>
        <v>R06</v>
      </c>
    </row>
    <row r="72" spans="1:16">
      <c r="A72" s="166" t="s">
        <v>73</v>
      </c>
      <c r="B72" s="167">
        <f>基金残高に係る経年分析!F55</f>
        <v>2961</v>
      </c>
      <c r="C72" s="167">
        <f>基金残高に係る経年分析!G55</f>
        <v>3147</v>
      </c>
      <c r="D72" s="167">
        <f>基金残高に係る経年分析!H55</f>
        <v>3054</v>
      </c>
    </row>
    <row r="73" spans="1:16">
      <c r="A73" s="166" t="s">
        <v>74</v>
      </c>
      <c r="B73" s="167">
        <f>基金残高に係る経年分析!F56</f>
        <v>257</v>
      </c>
      <c r="C73" s="167">
        <f>基金残高に係る経年分析!G56</f>
        <v>282</v>
      </c>
      <c r="D73" s="167">
        <f>基金残高に係る経年分析!H56</f>
        <v>302</v>
      </c>
    </row>
    <row r="74" spans="1:16">
      <c r="A74" s="166" t="s">
        <v>75</v>
      </c>
      <c r="B74" s="167">
        <f>基金残高に係る経年分析!F57</f>
        <v>1123</v>
      </c>
      <c r="C74" s="167">
        <f>基金残高に係る経年分析!G57</f>
        <v>1166</v>
      </c>
      <c r="D74" s="167">
        <f>基金残高に係る経年分析!H57</f>
        <v>1460</v>
      </c>
    </row>
  </sheetData>
  <sheetProtection algorithmName="SHA-512" hashValue="zUN7rZ9oBDqQmsZWGag2IQ6gRIAF+sxaJDUq7x5J1LSpgFZ4UQcGoo6cDWrkkJB1fmo+irYQLFpqV8drKBqFBQ==" saltValue="q983XlMH1Q4esK2UF1Lh4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c r="B3" s="673" t="s">
        <v>206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c r="B4" s="673" t="s">
        <v>1</v>
      </c>
      <c r="C4" s="674"/>
      <c r="D4" s="674"/>
      <c r="E4" s="674"/>
      <c r="F4" s="674"/>
      <c r="G4" s="674"/>
      <c r="H4" s="674"/>
      <c r="I4" s="674"/>
      <c r="J4" s="674"/>
      <c r="K4" s="674"/>
      <c r="L4" s="674"/>
      <c r="M4" s="674"/>
      <c r="N4" s="674"/>
      <c r="O4" s="674"/>
      <c r="P4" s="674"/>
      <c r="Q4" s="675"/>
      <c r="R4" s="673" t="s">
        <v>209</v>
      </c>
      <c r="S4" s="674"/>
      <c r="T4" s="674"/>
      <c r="U4" s="674"/>
      <c r="V4" s="674"/>
      <c r="W4" s="674"/>
      <c r="X4" s="674"/>
      <c r="Y4" s="675"/>
      <c r="Z4" s="673" t="s">
        <v>210</v>
      </c>
      <c r="AA4" s="674"/>
      <c r="AB4" s="674"/>
      <c r="AC4" s="675"/>
      <c r="AD4" s="673" t="s">
        <v>211</v>
      </c>
      <c r="AE4" s="674"/>
      <c r="AF4" s="674"/>
      <c r="AG4" s="674"/>
      <c r="AH4" s="674"/>
      <c r="AI4" s="674"/>
      <c r="AJ4" s="674"/>
      <c r="AK4" s="675"/>
      <c r="AL4" s="673" t="s">
        <v>210</v>
      </c>
      <c r="AM4" s="674"/>
      <c r="AN4" s="674"/>
      <c r="AO4" s="675"/>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3" t="s">
        <v>215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c r="B5" s="679" t="s">
        <v>216</v>
      </c>
      <c r="C5" s="680"/>
      <c r="D5" s="680"/>
      <c r="E5" s="680"/>
      <c r="F5" s="680"/>
      <c r="G5" s="680"/>
      <c r="H5" s="680"/>
      <c r="I5" s="680"/>
      <c r="J5" s="680"/>
      <c r="K5" s="680"/>
      <c r="L5" s="680"/>
      <c r="M5" s="680"/>
      <c r="N5" s="680"/>
      <c r="O5" s="680"/>
      <c r="P5" s="680"/>
      <c r="Q5" s="681"/>
      <c r="R5" s="676">
        <v>2701906</v>
      </c>
      <c r="S5" s="677"/>
      <c r="T5" s="677"/>
      <c r="U5" s="677"/>
      <c r="V5" s="677"/>
      <c r="W5" s="677"/>
      <c r="X5" s="677"/>
      <c r="Y5" s="702"/>
      <c r="Z5" s="715">
        <v>25.4</v>
      </c>
      <c r="AA5" s="715"/>
      <c r="AB5" s="715"/>
      <c r="AC5" s="715"/>
      <c r="AD5" s="716">
        <v>2492562</v>
      </c>
      <c r="AE5" s="716"/>
      <c r="AF5" s="716"/>
      <c r="AG5" s="716"/>
      <c r="AH5" s="716"/>
      <c r="AI5" s="716"/>
      <c r="AJ5" s="716"/>
      <c r="AK5" s="716"/>
      <c r="AL5" s="703">
        <v>50</v>
      </c>
      <c r="AM5" s="685"/>
      <c r="AN5" s="685"/>
      <c r="AO5" s="704"/>
      <c r="AP5" s="679" t="s">
        <v>217</v>
      </c>
      <c r="AQ5" s="680"/>
      <c r="AR5" s="680"/>
      <c r="AS5" s="680"/>
      <c r="AT5" s="680"/>
      <c r="AU5" s="680"/>
      <c r="AV5" s="680"/>
      <c r="AW5" s="680"/>
      <c r="AX5" s="680"/>
      <c r="AY5" s="680"/>
      <c r="AZ5" s="680"/>
      <c r="BA5" s="680"/>
      <c r="BB5" s="680"/>
      <c r="BC5" s="680"/>
      <c r="BD5" s="680"/>
      <c r="BE5" s="680"/>
      <c r="BF5" s="681"/>
      <c r="BG5" s="621">
        <v>2492541</v>
      </c>
      <c r="BH5" s="622"/>
      <c r="BI5" s="622"/>
      <c r="BJ5" s="622"/>
      <c r="BK5" s="622"/>
      <c r="BL5" s="622"/>
      <c r="BM5" s="622"/>
      <c r="BN5" s="623"/>
      <c r="BO5" s="659">
        <v>92.3</v>
      </c>
      <c r="BP5" s="659"/>
      <c r="BQ5" s="659"/>
      <c r="BR5" s="659"/>
      <c r="BS5" s="660">
        <v>41375</v>
      </c>
      <c r="BT5" s="660"/>
      <c r="BU5" s="660"/>
      <c r="BV5" s="660"/>
      <c r="BW5" s="660"/>
      <c r="BX5" s="660"/>
      <c r="BY5" s="660"/>
      <c r="BZ5" s="660"/>
      <c r="CA5" s="660"/>
      <c r="CB5" s="700"/>
      <c r="CD5" s="673" t="s">
        <v>212</v>
      </c>
      <c r="CE5" s="674"/>
      <c r="CF5" s="674"/>
      <c r="CG5" s="674"/>
      <c r="CH5" s="674"/>
      <c r="CI5" s="674"/>
      <c r="CJ5" s="674"/>
      <c r="CK5" s="674"/>
      <c r="CL5" s="674"/>
      <c r="CM5" s="674"/>
      <c r="CN5" s="674"/>
      <c r="CO5" s="674"/>
      <c r="CP5" s="674"/>
      <c r="CQ5" s="675"/>
      <c r="CR5" s="673" t="s">
        <v>218</v>
      </c>
      <c r="CS5" s="674"/>
      <c r="CT5" s="674"/>
      <c r="CU5" s="674"/>
      <c r="CV5" s="674"/>
      <c r="CW5" s="674"/>
      <c r="CX5" s="674"/>
      <c r="CY5" s="675"/>
      <c r="CZ5" s="673" t="s">
        <v>210</v>
      </c>
      <c r="DA5" s="674"/>
      <c r="DB5" s="674"/>
      <c r="DC5" s="675"/>
      <c r="DD5" s="673" t="s">
        <v>219</v>
      </c>
      <c r="DE5" s="674"/>
      <c r="DF5" s="674"/>
      <c r="DG5" s="674"/>
      <c r="DH5" s="674"/>
      <c r="DI5" s="674"/>
      <c r="DJ5" s="674"/>
      <c r="DK5" s="674"/>
      <c r="DL5" s="674"/>
      <c r="DM5" s="674"/>
      <c r="DN5" s="674"/>
      <c r="DO5" s="674"/>
      <c r="DP5" s="675"/>
      <c r="DQ5" s="673" t="s">
        <v>220</v>
      </c>
      <c r="DR5" s="674"/>
      <c r="DS5" s="674"/>
      <c r="DT5" s="674"/>
      <c r="DU5" s="674"/>
      <c r="DV5" s="674"/>
      <c r="DW5" s="674"/>
      <c r="DX5" s="674"/>
      <c r="DY5" s="674"/>
      <c r="DZ5" s="674"/>
      <c r="EA5" s="674"/>
      <c r="EB5" s="674"/>
      <c r="EC5" s="675"/>
    </row>
    <row r="6" spans="2:143" ht="11.25" customHeight="1">
      <c r="B6" s="618" t="s">
        <v>221</v>
      </c>
      <c r="C6" s="619"/>
      <c r="D6" s="619"/>
      <c r="E6" s="619"/>
      <c r="F6" s="619"/>
      <c r="G6" s="619"/>
      <c r="H6" s="619"/>
      <c r="I6" s="619"/>
      <c r="J6" s="619"/>
      <c r="K6" s="619"/>
      <c r="L6" s="619"/>
      <c r="M6" s="619"/>
      <c r="N6" s="619"/>
      <c r="O6" s="619"/>
      <c r="P6" s="619"/>
      <c r="Q6" s="620"/>
      <c r="R6" s="621">
        <v>58322</v>
      </c>
      <c r="S6" s="622"/>
      <c r="T6" s="622"/>
      <c r="U6" s="622"/>
      <c r="V6" s="622"/>
      <c r="W6" s="622"/>
      <c r="X6" s="622"/>
      <c r="Y6" s="623"/>
      <c r="Z6" s="659">
        <v>0.5</v>
      </c>
      <c r="AA6" s="659"/>
      <c r="AB6" s="659"/>
      <c r="AC6" s="659"/>
      <c r="AD6" s="660">
        <v>58322</v>
      </c>
      <c r="AE6" s="660"/>
      <c r="AF6" s="660"/>
      <c r="AG6" s="660"/>
      <c r="AH6" s="660"/>
      <c r="AI6" s="660"/>
      <c r="AJ6" s="660"/>
      <c r="AK6" s="660"/>
      <c r="AL6" s="624">
        <v>1.2</v>
      </c>
      <c r="AM6" s="625"/>
      <c r="AN6" s="625"/>
      <c r="AO6" s="661"/>
      <c r="AP6" s="618" t="s">
        <v>222</v>
      </c>
      <c r="AQ6" s="619"/>
      <c r="AR6" s="619"/>
      <c r="AS6" s="619"/>
      <c r="AT6" s="619"/>
      <c r="AU6" s="619"/>
      <c r="AV6" s="619"/>
      <c r="AW6" s="619"/>
      <c r="AX6" s="619"/>
      <c r="AY6" s="619"/>
      <c r="AZ6" s="619"/>
      <c r="BA6" s="619"/>
      <c r="BB6" s="619"/>
      <c r="BC6" s="619"/>
      <c r="BD6" s="619"/>
      <c r="BE6" s="619"/>
      <c r="BF6" s="620"/>
      <c r="BG6" s="621">
        <v>2492541</v>
      </c>
      <c r="BH6" s="622"/>
      <c r="BI6" s="622"/>
      <c r="BJ6" s="622"/>
      <c r="BK6" s="622"/>
      <c r="BL6" s="622"/>
      <c r="BM6" s="622"/>
      <c r="BN6" s="623"/>
      <c r="BO6" s="659">
        <v>92.3</v>
      </c>
      <c r="BP6" s="659"/>
      <c r="BQ6" s="659"/>
      <c r="BR6" s="659"/>
      <c r="BS6" s="660">
        <v>41375</v>
      </c>
      <c r="BT6" s="660"/>
      <c r="BU6" s="660"/>
      <c r="BV6" s="660"/>
      <c r="BW6" s="660"/>
      <c r="BX6" s="660"/>
      <c r="BY6" s="660"/>
      <c r="BZ6" s="660"/>
      <c r="CA6" s="660"/>
      <c r="CB6" s="700"/>
      <c r="CD6" s="679" t="s">
        <v>223</v>
      </c>
      <c r="CE6" s="680"/>
      <c r="CF6" s="680"/>
      <c r="CG6" s="680"/>
      <c r="CH6" s="680"/>
      <c r="CI6" s="680"/>
      <c r="CJ6" s="680"/>
      <c r="CK6" s="680"/>
      <c r="CL6" s="680"/>
      <c r="CM6" s="680"/>
      <c r="CN6" s="680"/>
      <c r="CO6" s="680"/>
      <c r="CP6" s="680"/>
      <c r="CQ6" s="681"/>
      <c r="CR6" s="621">
        <v>136974</v>
      </c>
      <c r="CS6" s="622"/>
      <c r="CT6" s="622"/>
      <c r="CU6" s="622"/>
      <c r="CV6" s="622"/>
      <c r="CW6" s="622"/>
      <c r="CX6" s="622"/>
      <c r="CY6" s="623"/>
      <c r="CZ6" s="703">
        <v>1.3</v>
      </c>
      <c r="DA6" s="685"/>
      <c r="DB6" s="685"/>
      <c r="DC6" s="705"/>
      <c r="DD6" s="627" t="s">
        <v>122</v>
      </c>
      <c r="DE6" s="622"/>
      <c r="DF6" s="622"/>
      <c r="DG6" s="622"/>
      <c r="DH6" s="622"/>
      <c r="DI6" s="622"/>
      <c r="DJ6" s="622"/>
      <c r="DK6" s="622"/>
      <c r="DL6" s="622"/>
      <c r="DM6" s="622"/>
      <c r="DN6" s="622"/>
      <c r="DO6" s="622"/>
      <c r="DP6" s="623"/>
      <c r="DQ6" s="627">
        <v>136974</v>
      </c>
      <c r="DR6" s="622"/>
      <c r="DS6" s="622"/>
      <c r="DT6" s="622"/>
      <c r="DU6" s="622"/>
      <c r="DV6" s="622"/>
      <c r="DW6" s="622"/>
      <c r="DX6" s="622"/>
      <c r="DY6" s="622"/>
      <c r="DZ6" s="622"/>
      <c r="EA6" s="622"/>
      <c r="EB6" s="622"/>
      <c r="EC6" s="658"/>
    </row>
    <row r="7" spans="2:143" ht="11.25" customHeight="1">
      <c r="B7" s="618" t="s">
        <v>224</v>
      </c>
      <c r="C7" s="619"/>
      <c r="D7" s="619"/>
      <c r="E7" s="619"/>
      <c r="F7" s="619"/>
      <c r="G7" s="619"/>
      <c r="H7" s="619"/>
      <c r="I7" s="619"/>
      <c r="J7" s="619"/>
      <c r="K7" s="619"/>
      <c r="L7" s="619"/>
      <c r="M7" s="619"/>
      <c r="N7" s="619"/>
      <c r="O7" s="619"/>
      <c r="P7" s="619"/>
      <c r="Q7" s="620"/>
      <c r="R7" s="621">
        <v>4740</v>
      </c>
      <c r="S7" s="622"/>
      <c r="T7" s="622"/>
      <c r="U7" s="622"/>
      <c r="V7" s="622"/>
      <c r="W7" s="622"/>
      <c r="X7" s="622"/>
      <c r="Y7" s="623"/>
      <c r="Z7" s="659">
        <v>0</v>
      </c>
      <c r="AA7" s="659"/>
      <c r="AB7" s="659"/>
      <c r="AC7" s="659"/>
      <c r="AD7" s="660">
        <v>4740</v>
      </c>
      <c r="AE7" s="660"/>
      <c r="AF7" s="660"/>
      <c r="AG7" s="660"/>
      <c r="AH7" s="660"/>
      <c r="AI7" s="660"/>
      <c r="AJ7" s="660"/>
      <c r="AK7" s="660"/>
      <c r="AL7" s="624">
        <v>0.1</v>
      </c>
      <c r="AM7" s="625"/>
      <c r="AN7" s="625"/>
      <c r="AO7" s="661"/>
      <c r="AP7" s="618" t="s">
        <v>225</v>
      </c>
      <c r="AQ7" s="619"/>
      <c r="AR7" s="619"/>
      <c r="AS7" s="619"/>
      <c r="AT7" s="619"/>
      <c r="AU7" s="619"/>
      <c r="AV7" s="619"/>
      <c r="AW7" s="619"/>
      <c r="AX7" s="619"/>
      <c r="AY7" s="619"/>
      <c r="AZ7" s="619"/>
      <c r="BA7" s="619"/>
      <c r="BB7" s="619"/>
      <c r="BC7" s="619"/>
      <c r="BD7" s="619"/>
      <c r="BE7" s="619"/>
      <c r="BF7" s="620"/>
      <c r="BG7" s="621">
        <v>975683</v>
      </c>
      <c r="BH7" s="622"/>
      <c r="BI7" s="622"/>
      <c r="BJ7" s="622"/>
      <c r="BK7" s="622"/>
      <c r="BL7" s="622"/>
      <c r="BM7" s="622"/>
      <c r="BN7" s="623"/>
      <c r="BO7" s="659">
        <v>36.1</v>
      </c>
      <c r="BP7" s="659"/>
      <c r="BQ7" s="659"/>
      <c r="BR7" s="659"/>
      <c r="BS7" s="660">
        <v>41375</v>
      </c>
      <c r="BT7" s="660"/>
      <c r="BU7" s="660"/>
      <c r="BV7" s="660"/>
      <c r="BW7" s="660"/>
      <c r="BX7" s="660"/>
      <c r="BY7" s="660"/>
      <c r="BZ7" s="660"/>
      <c r="CA7" s="660"/>
      <c r="CB7" s="700"/>
      <c r="CD7" s="618" t="s">
        <v>226</v>
      </c>
      <c r="CE7" s="619"/>
      <c r="CF7" s="619"/>
      <c r="CG7" s="619"/>
      <c r="CH7" s="619"/>
      <c r="CI7" s="619"/>
      <c r="CJ7" s="619"/>
      <c r="CK7" s="619"/>
      <c r="CL7" s="619"/>
      <c r="CM7" s="619"/>
      <c r="CN7" s="619"/>
      <c r="CO7" s="619"/>
      <c r="CP7" s="619"/>
      <c r="CQ7" s="620"/>
      <c r="CR7" s="621">
        <v>1860419</v>
      </c>
      <c r="CS7" s="622"/>
      <c r="CT7" s="622"/>
      <c r="CU7" s="622"/>
      <c r="CV7" s="622"/>
      <c r="CW7" s="622"/>
      <c r="CX7" s="622"/>
      <c r="CY7" s="623"/>
      <c r="CZ7" s="659">
        <v>18.100000000000001</v>
      </c>
      <c r="DA7" s="659"/>
      <c r="DB7" s="659"/>
      <c r="DC7" s="659"/>
      <c r="DD7" s="627">
        <v>261454</v>
      </c>
      <c r="DE7" s="622"/>
      <c r="DF7" s="622"/>
      <c r="DG7" s="622"/>
      <c r="DH7" s="622"/>
      <c r="DI7" s="622"/>
      <c r="DJ7" s="622"/>
      <c r="DK7" s="622"/>
      <c r="DL7" s="622"/>
      <c r="DM7" s="622"/>
      <c r="DN7" s="622"/>
      <c r="DO7" s="622"/>
      <c r="DP7" s="623"/>
      <c r="DQ7" s="627">
        <v>1449461</v>
      </c>
      <c r="DR7" s="622"/>
      <c r="DS7" s="622"/>
      <c r="DT7" s="622"/>
      <c r="DU7" s="622"/>
      <c r="DV7" s="622"/>
      <c r="DW7" s="622"/>
      <c r="DX7" s="622"/>
      <c r="DY7" s="622"/>
      <c r="DZ7" s="622"/>
      <c r="EA7" s="622"/>
      <c r="EB7" s="622"/>
      <c r="EC7" s="658"/>
    </row>
    <row r="8" spans="2:143" ht="11.25" customHeight="1">
      <c r="B8" s="618" t="s">
        <v>227</v>
      </c>
      <c r="C8" s="619"/>
      <c r="D8" s="619"/>
      <c r="E8" s="619"/>
      <c r="F8" s="619"/>
      <c r="G8" s="619"/>
      <c r="H8" s="619"/>
      <c r="I8" s="619"/>
      <c r="J8" s="619"/>
      <c r="K8" s="619"/>
      <c r="L8" s="619"/>
      <c r="M8" s="619"/>
      <c r="N8" s="619"/>
      <c r="O8" s="619"/>
      <c r="P8" s="619"/>
      <c r="Q8" s="620"/>
      <c r="R8" s="621">
        <v>24401</v>
      </c>
      <c r="S8" s="622"/>
      <c r="T8" s="622"/>
      <c r="U8" s="622"/>
      <c r="V8" s="622"/>
      <c r="W8" s="622"/>
      <c r="X8" s="622"/>
      <c r="Y8" s="623"/>
      <c r="Z8" s="659">
        <v>0.2</v>
      </c>
      <c r="AA8" s="659"/>
      <c r="AB8" s="659"/>
      <c r="AC8" s="659"/>
      <c r="AD8" s="660">
        <v>24401</v>
      </c>
      <c r="AE8" s="660"/>
      <c r="AF8" s="660"/>
      <c r="AG8" s="660"/>
      <c r="AH8" s="660"/>
      <c r="AI8" s="660"/>
      <c r="AJ8" s="660"/>
      <c r="AK8" s="660"/>
      <c r="AL8" s="624">
        <v>0.5</v>
      </c>
      <c r="AM8" s="625"/>
      <c r="AN8" s="625"/>
      <c r="AO8" s="661"/>
      <c r="AP8" s="618" t="s">
        <v>228</v>
      </c>
      <c r="AQ8" s="619"/>
      <c r="AR8" s="619"/>
      <c r="AS8" s="619"/>
      <c r="AT8" s="619"/>
      <c r="AU8" s="619"/>
      <c r="AV8" s="619"/>
      <c r="AW8" s="619"/>
      <c r="AX8" s="619"/>
      <c r="AY8" s="619"/>
      <c r="AZ8" s="619"/>
      <c r="BA8" s="619"/>
      <c r="BB8" s="619"/>
      <c r="BC8" s="619"/>
      <c r="BD8" s="619"/>
      <c r="BE8" s="619"/>
      <c r="BF8" s="620"/>
      <c r="BG8" s="621">
        <v>24863</v>
      </c>
      <c r="BH8" s="622"/>
      <c r="BI8" s="622"/>
      <c r="BJ8" s="622"/>
      <c r="BK8" s="622"/>
      <c r="BL8" s="622"/>
      <c r="BM8" s="622"/>
      <c r="BN8" s="623"/>
      <c r="BO8" s="659">
        <v>0.9</v>
      </c>
      <c r="BP8" s="659"/>
      <c r="BQ8" s="659"/>
      <c r="BR8" s="659"/>
      <c r="BS8" s="660" t="s">
        <v>122</v>
      </c>
      <c r="BT8" s="660"/>
      <c r="BU8" s="660"/>
      <c r="BV8" s="660"/>
      <c r="BW8" s="660"/>
      <c r="BX8" s="660"/>
      <c r="BY8" s="660"/>
      <c r="BZ8" s="660"/>
      <c r="CA8" s="660"/>
      <c r="CB8" s="700"/>
      <c r="CD8" s="618" t="s">
        <v>229</v>
      </c>
      <c r="CE8" s="619"/>
      <c r="CF8" s="619"/>
      <c r="CG8" s="619"/>
      <c r="CH8" s="619"/>
      <c r="CI8" s="619"/>
      <c r="CJ8" s="619"/>
      <c r="CK8" s="619"/>
      <c r="CL8" s="619"/>
      <c r="CM8" s="619"/>
      <c r="CN8" s="619"/>
      <c r="CO8" s="619"/>
      <c r="CP8" s="619"/>
      <c r="CQ8" s="620"/>
      <c r="CR8" s="621">
        <v>4330920</v>
      </c>
      <c r="CS8" s="622"/>
      <c r="CT8" s="622"/>
      <c r="CU8" s="622"/>
      <c r="CV8" s="622"/>
      <c r="CW8" s="622"/>
      <c r="CX8" s="622"/>
      <c r="CY8" s="623"/>
      <c r="CZ8" s="659">
        <v>42</v>
      </c>
      <c r="DA8" s="659"/>
      <c r="DB8" s="659"/>
      <c r="DC8" s="659"/>
      <c r="DD8" s="627">
        <v>262200</v>
      </c>
      <c r="DE8" s="622"/>
      <c r="DF8" s="622"/>
      <c r="DG8" s="622"/>
      <c r="DH8" s="622"/>
      <c r="DI8" s="622"/>
      <c r="DJ8" s="622"/>
      <c r="DK8" s="622"/>
      <c r="DL8" s="622"/>
      <c r="DM8" s="622"/>
      <c r="DN8" s="622"/>
      <c r="DO8" s="622"/>
      <c r="DP8" s="623"/>
      <c r="DQ8" s="627">
        <v>2069130</v>
      </c>
      <c r="DR8" s="622"/>
      <c r="DS8" s="622"/>
      <c r="DT8" s="622"/>
      <c r="DU8" s="622"/>
      <c r="DV8" s="622"/>
      <c r="DW8" s="622"/>
      <c r="DX8" s="622"/>
      <c r="DY8" s="622"/>
      <c r="DZ8" s="622"/>
      <c r="EA8" s="622"/>
      <c r="EB8" s="622"/>
      <c r="EC8" s="658"/>
    </row>
    <row r="9" spans="2:143" ht="11.25" customHeight="1">
      <c r="B9" s="618" t="s">
        <v>230</v>
      </c>
      <c r="C9" s="619"/>
      <c r="D9" s="619"/>
      <c r="E9" s="619"/>
      <c r="F9" s="619"/>
      <c r="G9" s="619"/>
      <c r="H9" s="619"/>
      <c r="I9" s="619"/>
      <c r="J9" s="619"/>
      <c r="K9" s="619"/>
      <c r="L9" s="619"/>
      <c r="M9" s="619"/>
      <c r="N9" s="619"/>
      <c r="O9" s="619"/>
      <c r="P9" s="619"/>
      <c r="Q9" s="620"/>
      <c r="R9" s="621">
        <v>35578</v>
      </c>
      <c r="S9" s="622"/>
      <c r="T9" s="622"/>
      <c r="U9" s="622"/>
      <c r="V9" s="622"/>
      <c r="W9" s="622"/>
      <c r="X9" s="622"/>
      <c r="Y9" s="623"/>
      <c r="Z9" s="659">
        <v>0.3</v>
      </c>
      <c r="AA9" s="659"/>
      <c r="AB9" s="659"/>
      <c r="AC9" s="659"/>
      <c r="AD9" s="660">
        <v>35578</v>
      </c>
      <c r="AE9" s="660"/>
      <c r="AF9" s="660"/>
      <c r="AG9" s="660"/>
      <c r="AH9" s="660"/>
      <c r="AI9" s="660"/>
      <c r="AJ9" s="660"/>
      <c r="AK9" s="660"/>
      <c r="AL9" s="624">
        <v>0.7</v>
      </c>
      <c r="AM9" s="625"/>
      <c r="AN9" s="625"/>
      <c r="AO9" s="661"/>
      <c r="AP9" s="618" t="s">
        <v>231</v>
      </c>
      <c r="AQ9" s="619"/>
      <c r="AR9" s="619"/>
      <c r="AS9" s="619"/>
      <c r="AT9" s="619"/>
      <c r="AU9" s="619"/>
      <c r="AV9" s="619"/>
      <c r="AW9" s="619"/>
      <c r="AX9" s="619"/>
      <c r="AY9" s="619"/>
      <c r="AZ9" s="619"/>
      <c r="BA9" s="619"/>
      <c r="BB9" s="619"/>
      <c r="BC9" s="619"/>
      <c r="BD9" s="619"/>
      <c r="BE9" s="619"/>
      <c r="BF9" s="620"/>
      <c r="BG9" s="621">
        <v>728046</v>
      </c>
      <c r="BH9" s="622"/>
      <c r="BI9" s="622"/>
      <c r="BJ9" s="622"/>
      <c r="BK9" s="622"/>
      <c r="BL9" s="622"/>
      <c r="BM9" s="622"/>
      <c r="BN9" s="623"/>
      <c r="BO9" s="659">
        <v>26.9</v>
      </c>
      <c r="BP9" s="659"/>
      <c r="BQ9" s="659"/>
      <c r="BR9" s="659"/>
      <c r="BS9" s="660" t="s">
        <v>122</v>
      </c>
      <c r="BT9" s="660"/>
      <c r="BU9" s="660"/>
      <c r="BV9" s="660"/>
      <c r="BW9" s="660"/>
      <c r="BX9" s="660"/>
      <c r="BY9" s="660"/>
      <c r="BZ9" s="660"/>
      <c r="CA9" s="660"/>
      <c r="CB9" s="700"/>
      <c r="CD9" s="618" t="s">
        <v>232</v>
      </c>
      <c r="CE9" s="619"/>
      <c r="CF9" s="619"/>
      <c r="CG9" s="619"/>
      <c r="CH9" s="619"/>
      <c r="CI9" s="619"/>
      <c r="CJ9" s="619"/>
      <c r="CK9" s="619"/>
      <c r="CL9" s="619"/>
      <c r="CM9" s="619"/>
      <c r="CN9" s="619"/>
      <c r="CO9" s="619"/>
      <c r="CP9" s="619"/>
      <c r="CQ9" s="620"/>
      <c r="CR9" s="621">
        <v>891680</v>
      </c>
      <c r="CS9" s="622"/>
      <c r="CT9" s="622"/>
      <c r="CU9" s="622"/>
      <c r="CV9" s="622"/>
      <c r="CW9" s="622"/>
      <c r="CX9" s="622"/>
      <c r="CY9" s="623"/>
      <c r="CZ9" s="659">
        <v>8.6999999999999993</v>
      </c>
      <c r="DA9" s="659"/>
      <c r="DB9" s="659"/>
      <c r="DC9" s="659"/>
      <c r="DD9" s="627">
        <v>3114</v>
      </c>
      <c r="DE9" s="622"/>
      <c r="DF9" s="622"/>
      <c r="DG9" s="622"/>
      <c r="DH9" s="622"/>
      <c r="DI9" s="622"/>
      <c r="DJ9" s="622"/>
      <c r="DK9" s="622"/>
      <c r="DL9" s="622"/>
      <c r="DM9" s="622"/>
      <c r="DN9" s="622"/>
      <c r="DO9" s="622"/>
      <c r="DP9" s="623"/>
      <c r="DQ9" s="627">
        <v>486080</v>
      </c>
      <c r="DR9" s="622"/>
      <c r="DS9" s="622"/>
      <c r="DT9" s="622"/>
      <c r="DU9" s="622"/>
      <c r="DV9" s="622"/>
      <c r="DW9" s="622"/>
      <c r="DX9" s="622"/>
      <c r="DY9" s="622"/>
      <c r="DZ9" s="622"/>
      <c r="EA9" s="622"/>
      <c r="EB9" s="622"/>
      <c r="EC9" s="658"/>
    </row>
    <row r="10" spans="2:143" ht="11.25" customHeight="1">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77922</v>
      </c>
      <c r="BH10" s="622"/>
      <c r="BI10" s="622"/>
      <c r="BJ10" s="622"/>
      <c r="BK10" s="622"/>
      <c r="BL10" s="622"/>
      <c r="BM10" s="622"/>
      <c r="BN10" s="623"/>
      <c r="BO10" s="659">
        <v>2.9</v>
      </c>
      <c r="BP10" s="659"/>
      <c r="BQ10" s="659"/>
      <c r="BR10" s="659"/>
      <c r="BS10" s="660" t="s">
        <v>122</v>
      </c>
      <c r="BT10" s="660"/>
      <c r="BU10" s="660"/>
      <c r="BV10" s="660"/>
      <c r="BW10" s="660"/>
      <c r="BX10" s="660"/>
      <c r="BY10" s="660"/>
      <c r="BZ10" s="660"/>
      <c r="CA10" s="660"/>
      <c r="CB10" s="700"/>
      <c r="CD10" s="618" t="s">
        <v>235</v>
      </c>
      <c r="CE10" s="619"/>
      <c r="CF10" s="619"/>
      <c r="CG10" s="619"/>
      <c r="CH10" s="619"/>
      <c r="CI10" s="619"/>
      <c r="CJ10" s="619"/>
      <c r="CK10" s="619"/>
      <c r="CL10" s="619"/>
      <c r="CM10" s="619"/>
      <c r="CN10" s="619"/>
      <c r="CO10" s="619"/>
      <c r="CP10" s="619"/>
      <c r="CQ10" s="620"/>
      <c r="CR10" s="621">
        <v>76130</v>
      </c>
      <c r="CS10" s="622"/>
      <c r="CT10" s="622"/>
      <c r="CU10" s="622"/>
      <c r="CV10" s="622"/>
      <c r="CW10" s="622"/>
      <c r="CX10" s="622"/>
      <c r="CY10" s="623"/>
      <c r="CZ10" s="659">
        <v>0.7</v>
      </c>
      <c r="DA10" s="659"/>
      <c r="DB10" s="659"/>
      <c r="DC10" s="659"/>
      <c r="DD10" s="627" t="s">
        <v>122</v>
      </c>
      <c r="DE10" s="622"/>
      <c r="DF10" s="622"/>
      <c r="DG10" s="622"/>
      <c r="DH10" s="622"/>
      <c r="DI10" s="622"/>
      <c r="DJ10" s="622"/>
      <c r="DK10" s="622"/>
      <c r="DL10" s="622"/>
      <c r="DM10" s="622"/>
      <c r="DN10" s="622"/>
      <c r="DO10" s="622"/>
      <c r="DP10" s="623"/>
      <c r="DQ10" s="627">
        <v>62566</v>
      </c>
      <c r="DR10" s="622"/>
      <c r="DS10" s="622"/>
      <c r="DT10" s="622"/>
      <c r="DU10" s="622"/>
      <c r="DV10" s="622"/>
      <c r="DW10" s="622"/>
      <c r="DX10" s="622"/>
      <c r="DY10" s="622"/>
      <c r="DZ10" s="622"/>
      <c r="EA10" s="622"/>
      <c r="EB10" s="622"/>
      <c r="EC10" s="658"/>
    </row>
    <row r="11" spans="2:143" ht="11.25" customHeight="1">
      <c r="B11" s="618" t="s">
        <v>236</v>
      </c>
      <c r="C11" s="619"/>
      <c r="D11" s="619"/>
      <c r="E11" s="619"/>
      <c r="F11" s="619"/>
      <c r="G11" s="619"/>
      <c r="H11" s="619"/>
      <c r="I11" s="619"/>
      <c r="J11" s="619"/>
      <c r="K11" s="619"/>
      <c r="L11" s="619"/>
      <c r="M11" s="619"/>
      <c r="N11" s="619"/>
      <c r="O11" s="619"/>
      <c r="P11" s="619"/>
      <c r="Q11" s="620"/>
      <c r="R11" s="621">
        <v>449584</v>
      </c>
      <c r="S11" s="622"/>
      <c r="T11" s="622"/>
      <c r="U11" s="622"/>
      <c r="V11" s="622"/>
      <c r="W11" s="622"/>
      <c r="X11" s="622"/>
      <c r="Y11" s="623"/>
      <c r="Z11" s="624">
        <v>4.2</v>
      </c>
      <c r="AA11" s="625"/>
      <c r="AB11" s="625"/>
      <c r="AC11" s="626"/>
      <c r="AD11" s="627">
        <v>449584</v>
      </c>
      <c r="AE11" s="622"/>
      <c r="AF11" s="622"/>
      <c r="AG11" s="622"/>
      <c r="AH11" s="622"/>
      <c r="AI11" s="622"/>
      <c r="AJ11" s="622"/>
      <c r="AK11" s="623"/>
      <c r="AL11" s="624">
        <v>9</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144852</v>
      </c>
      <c r="BH11" s="622"/>
      <c r="BI11" s="622"/>
      <c r="BJ11" s="622"/>
      <c r="BK11" s="622"/>
      <c r="BL11" s="622"/>
      <c r="BM11" s="622"/>
      <c r="BN11" s="623"/>
      <c r="BO11" s="659">
        <v>5.4</v>
      </c>
      <c r="BP11" s="659"/>
      <c r="BQ11" s="659"/>
      <c r="BR11" s="659"/>
      <c r="BS11" s="660">
        <v>41375</v>
      </c>
      <c r="BT11" s="660"/>
      <c r="BU11" s="660"/>
      <c r="BV11" s="660"/>
      <c r="BW11" s="660"/>
      <c r="BX11" s="660"/>
      <c r="BY11" s="660"/>
      <c r="BZ11" s="660"/>
      <c r="CA11" s="660"/>
      <c r="CB11" s="700"/>
      <c r="CD11" s="618" t="s">
        <v>238</v>
      </c>
      <c r="CE11" s="619"/>
      <c r="CF11" s="619"/>
      <c r="CG11" s="619"/>
      <c r="CH11" s="619"/>
      <c r="CI11" s="619"/>
      <c r="CJ11" s="619"/>
      <c r="CK11" s="619"/>
      <c r="CL11" s="619"/>
      <c r="CM11" s="619"/>
      <c r="CN11" s="619"/>
      <c r="CO11" s="619"/>
      <c r="CP11" s="619"/>
      <c r="CQ11" s="620"/>
      <c r="CR11" s="621">
        <v>138681</v>
      </c>
      <c r="CS11" s="622"/>
      <c r="CT11" s="622"/>
      <c r="CU11" s="622"/>
      <c r="CV11" s="622"/>
      <c r="CW11" s="622"/>
      <c r="CX11" s="622"/>
      <c r="CY11" s="623"/>
      <c r="CZ11" s="659">
        <v>1.3</v>
      </c>
      <c r="DA11" s="659"/>
      <c r="DB11" s="659"/>
      <c r="DC11" s="659"/>
      <c r="DD11" s="627">
        <v>30408</v>
      </c>
      <c r="DE11" s="622"/>
      <c r="DF11" s="622"/>
      <c r="DG11" s="622"/>
      <c r="DH11" s="622"/>
      <c r="DI11" s="622"/>
      <c r="DJ11" s="622"/>
      <c r="DK11" s="622"/>
      <c r="DL11" s="622"/>
      <c r="DM11" s="622"/>
      <c r="DN11" s="622"/>
      <c r="DO11" s="622"/>
      <c r="DP11" s="623"/>
      <c r="DQ11" s="627">
        <v>84637</v>
      </c>
      <c r="DR11" s="622"/>
      <c r="DS11" s="622"/>
      <c r="DT11" s="622"/>
      <c r="DU11" s="622"/>
      <c r="DV11" s="622"/>
      <c r="DW11" s="622"/>
      <c r="DX11" s="622"/>
      <c r="DY11" s="622"/>
      <c r="DZ11" s="622"/>
      <c r="EA11" s="622"/>
      <c r="EB11" s="622"/>
      <c r="EC11" s="658"/>
    </row>
    <row r="12" spans="2:143" ht="11.25" customHeight="1">
      <c r="B12" s="618" t="s">
        <v>239</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1309339</v>
      </c>
      <c r="BH12" s="622"/>
      <c r="BI12" s="622"/>
      <c r="BJ12" s="622"/>
      <c r="BK12" s="622"/>
      <c r="BL12" s="622"/>
      <c r="BM12" s="622"/>
      <c r="BN12" s="623"/>
      <c r="BO12" s="659">
        <v>48.5</v>
      </c>
      <c r="BP12" s="659"/>
      <c r="BQ12" s="659"/>
      <c r="BR12" s="659"/>
      <c r="BS12" s="660" t="s">
        <v>122</v>
      </c>
      <c r="BT12" s="660"/>
      <c r="BU12" s="660"/>
      <c r="BV12" s="660"/>
      <c r="BW12" s="660"/>
      <c r="BX12" s="660"/>
      <c r="BY12" s="660"/>
      <c r="BZ12" s="660"/>
      <c r="CA12" s="660"/>
      <c r="CB12" s="700"/>
      <c r="CD12" s="618" t="s">
        <v>241</v>
      </c>
      <c r="CE12" s="619"/>
      <c r="CF12" s="619"/>
      <c r="CG12" s="619"/>
      <c r="CH12" s="619"/>
      <c r="CI12" s="619"/>
      <c r="CJ12" s="619"/>
      <c r="CK12" s="619"/>
      <c r="CL12" s="619"/>
      <c r="CM12" s="619"/>
      <c r="CN12" s="619"/>
      <c r="CO12" s="619"/>
      <c r="CP12" s="619"/>
      <c r="CQ12" s="620"/>
      <c r="CR12" s="621">
        <v>231175</v>
      </c>
      <c r="CS12" s="622"/>
      <c r="CT12" s="622"/>
      <c r="CU12" s="622"/>
      <c r="CV12" s="622"/>
      <c r="CW12" s="622"/>
      <c r="CX12" s="622"/>
      <c r="CY12" s="623"/>
      <c r="CZ12" s="659">
        <v>2.2000000000000002</v>
      </c>
      <c r="DA12" s="659"/>
      <c r="DB12" s="659"/>
      <c r="DC12" s="659"/>
      <c r="DD12" s="627">
        <v>67323</v>
      </c>
      <c r="DE12" s="622"/>
      <c r="DF12" s="622"/>
      <c r="DG12" s="622"/>
      <c r="DH12" s="622"/>
      <c r="DI12" s="622"/>
      <c r="DJ12" s="622"/>
      <c r="DK12" s="622"/>
      <c r="DL12" s="622"/>
      <c r="DM12" s="622"/>
      <c r="DN12" s="622"/>
      <c r="DO12" s="622"/>
      <c r="DP12" s="623"/>
      <c r="DQ12" s="627">
        <v>146298</v>
      </c>
      <c r="DR12" s="622"/>
      <c r="DS12" s="622"/>
      <c r="DT12" s="622"/>
      <c r="DU12" s="622"/>
      <c r="DV12" s="622"/>
      <c r="DW12" s="622"/>
      <c r="DX12" s="622"/>
      <c r="DY12" s="622"/>
      <c r="DZ12" s="622"/>
      <c r="EA12" s="622"/>
      <c r="EB12" s="622"/>
      <c r="EC12" s="658"/>
    </row>
    <row r="13" spans="2:143" ht="11.25" customHeight="1">
      <c r="B13" s="618" t="s">
        <v>242</v>
      </c>
      <c r="C13" s="619"/>
      <c r="D13" s="619"/>
      <c r="E13" s="619"/>
      <c r="F13" s="619"/>
      <c r="G13" s="619"/>
      <c r="H13" s="619"/>
      <c r="I13" s="619"/>
      <c r="J13" s="619"/>
      <c r="K13" s="619"/>
      <c r="L13" s="619"/>
      <c r="M13" s="619"/>
      <c r="N13" s="619"/>
      <c r="O13" s="619"/>
      <c r="P13" s="619"/>
      <c r="Q13" s="620"/>
      <c r="R13" s="621">
        <v>156</v>
      </c>
      <c r="S13" s="622"/>
      <c r="T13" s="622"/>
      <c r="U13" s="622"/>
      <c r="V13" s="622"/>
      <c r="W13" s="622"/>
      <c r="X13" s="622"/>
      <c r="Y13" s="623"/>
      <c r="Z13" s="659">
        <v>0</v>
      </c>
      <c r="AA13" s="659"/>
      <c r="AB13" s="659"/>
      <c r="AC13" s="659"/>
      <c r="AD13" s="660">
        <v>156</v>
      </c>
      <c r="AE13" s="660"/>
      <c r="AF13" s="660"/>
      <c r="AG13" s="660"/>
      <c r="AH13" s="660"/>
      <c r="AI13" s="660"/>
      <c r="AJ13" s="660"/>
      <c r="AK13" s="660"/>
      <c r="AL13" s="624">
        <v>0</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1309339</v>
      </c>
      <c r="BH13" s="622"/>
      <c r="BI13" s="622"/>
      <c r="BJ13" s="622"/>
      <c r="BK13" s="622"/>
      <c r="BL13" s="622"/>
      <c r="BM13" s="622"/>
      <c r="BN13" s="623"/>
      <c r="BO13" s="659">
        <v>48.5</v>
      </c>
      <c r="BP13" s="659"/>
      <c r="BQ13" s="659"/>
      <c r="BR13" s="659"/>
      <c r="BS13" s="660" t="s">
        <v>122</v>
      </c>
      <c r="BT13" s="660"/>
      <c r="BU13" s="660"/>
      <c r="BV13" s="660"/>
      <c r="BW13" s="660"/>
      <c r="BX13" s="660"/>
      <c r="BY13" s="660"/>
      <c r="BZ13" s="660"/>
      <c r="CA13" s="660"/>
      <c r="CB13" s="700"/>
      <c r="CD13" s="618" t="s">
        <v>244</v>
      </c>
      <c r="CE13" s="619"/>
      <c r="CF13" s="619"/>
      <c r="CG13" s="619"/>
      <c r="CH13" s="619"/>
      <c r="CI13" s="619"/>
      <c r="CJ13" s="619"/>
      <c r="CK13" s="619"/>
      <c r="CL13" s="619"/>
      <c r="CM13" s="619"/>
      <c r="CN13" s="619"/>
      <c r="CO13" s="619"/>
      <c r="CP13" s="619"/>
      <c r="CQ13" s="620"/>
      <c r="CR13" s="621">
        <v>660373</v>
      </c>
      <c r="CS13" s="622"/>
      <c r="CT13" s="622"/>
      <c r="CU13" s="622"/>
      <c r="CV13" s="622"/>
      <c r="CW13" s="622"/>
      <c r="CX13" s="622"/>
      <c r="CY13" s="623"/>
      <c r="CZ13" s="659">
        <v>6.4</v>
      </c>
      <c r="DA13" s="659"/>
      <c r="DB13" s="659"/>
      <c r="DC13" s="659"/>
      <c r="DD13" s="627">
        <v>178612</v>
      </c>
      <c r="DE13" s="622"/>
      <c r="DF13" s="622"/>
      <c r="DG13" s="622"/>
      <c r="DH13" s="622"/>
      <c r="DI13" s="622"/>
      <c r="DJ13" s="622"/>
      <c r="DK13" s="622"/>
      <c r="DL13" s="622"/>
      <c r="DM13" s="622"/>
      <c r="DN13" s="622"/>
      <c r="DO13" s="622"/>
      <c r="DP13" s="623"/>
      <c r="DQ13" s="627">
        <v>388677</v>
      </c>
      <c r="DR13" s="622"/>
      <c r="DS13" s="622"/>
      <c r="DT13" s="622"/>
      <c r="DU13" s="622"/>
      <c r="DV13" s="622"/>
      <c r="DW13" s="622"/>
      <c r="DX13" s="622"/>
      <c r="DY13" s="622"/>
      <c r="DZ13" s="622"/>
      <c r="EA13" s="622"/>
      <c r="EB13" s="622"/>
      <c r="EC13" s="658"/>
    </row>
    <row r="14" spans="2:143" ht="11.25" customHeight="1">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60877</v>
      </c>
      <c r="BH14" s="622"/>
      <c r="BI14" s="622"/>
      <c r="BJ14" s="622"/>
      <c r="BK14" s="622"/>
      <c r="BL14" s="622"/>
      <c r="BM14" s="622"/>
      <c r="BN14" s="623"/>
      <c r="BO14" s="659">
        <v>2.2999999999999998</v>
      </c>
      <c r="BP14" s="659"/>
      <c r="BQ14" s="659"/>
      <c r="BR14" s="659"/>
      <c r="BS14" s="660" t="s">
        <v>122</v>
      </c>
      <c r="BT14" s="660"/>
      <c r="BU14" s="660"/>
      <c r="BV14" s="660"/>
      <c r="BW14" s="660"/>
      <c r="BX14" s="660"/>
      <c r="BY14" s="660"/>
      <c r="BZ14" s="660"/>
      <c r="CA14" s="660"/>
      <c r="CB14" s="700"/>
      <c r="CD14" s="618" t="s">
        <v>247</v>
      </c>
      <c r="CE14" s="619"/>
      <c r="CF14" s="619"/>
      <c r="CG14" s="619"/>
      <c r="CH14" s="619"/>
      <c r="CI14" s="619"/>
      <c r="CJ14" s="619"/>
      <c r="CK14" s="619"/>
      <c r="CL14" s="619"/>
      <c r="CM14" s="619"/>
      <c r="CN14" s="619"/>
      <c r="CO14" s="619"/>
      <c r="CP14" s="619"/>
      <c r="CQ14" s="620"/>
      <c r="CR14" s="621">
        <v>364372</v>
      </c>
      <c r="CS14" s="622"/>
      <c r="CT14" s="622"/>
      <c r="CU14" s="622"/>
      <c r="CV14" s="622"/>
      <c r="CW14" s="622"/>
      <c r="CX14" s="622"/>
      <c r="CY14" s="623"/>
      <c r="CZ14" s="659">
        <v>3.5</v>
      </c>
      <c r="DA14" s="659"/>
      <c r="DB14" s="659"/>
      <c r="DC14" s="659"/>
      <c r="DD14" s="627">
        <v>24137</v>
      </c>
      <c r="DE14" s="622"/>
      <c r="DF14" s="622"/>
      <c r="DG14" s="622"/>
      <c r="DH14" s="622"/>
      <c r="DI14" s="622"/>
      <c r="DJ14" s="622"/>
      <c r="DK14" s="622"/>
      <c r="DL14" s="622"/>
      <c r="DM14" s="622"/>
      <c r="DN14" s="622"/>
      <c r="DO14" s="622"/>
      <c r="DP14" s="623"/>
      <c r="DQ14" s="627">
        <v>194649</v>
      </c>
      <c r="DR14" s="622"/>
      <c r="DS14" s="622"/>
      <c r="DT14" s="622"/>
      <c r="DU14" s="622"/>
      <c r="DV14" s="622"/>
      <c r="DW14" s="622"/>
      <c r="DX14" s="622"/>
      <c r="DY14" s="622"/>
      <c r="DZ14" s="622"/>
      <c r="EA14" s="622"/>
      <c r="EB14" s="622"/>
      <c r="EC14" s="658"/>
    </row>
    <row r="15" spans="2:143" ht="11.25" customHeight="1">
      <c r="B15" s="618" t="s">
        <v>248</v>
      </c>
      <c r="C15" s="619"/>
      <c r="D15" s="619"/>
      <c r="E15" s="619"/>
      <c r="F15" s="619"/>
      <c r="G15" s="619"/>
      <c r="H15" s="619"/>
      <c r="I15" s="619"/>
      <c r="J15" s="619"/>
      <c r="K15" s="619"/>
      <c r="L15" s="619"/>
      <c r="M15" s="619"/>
      <c r="N15" s="619"/>
      <c r="O15" s="619"/>
      <c r="P15" s="619"/>
      <c r="Q15" s="620"/>
      <c r="R15" s="621">
        <v>16767</v>
      </c>
      <c r="S15" s="622"/>
      <c r="T15" s="622"/>
      <c r="U15" s="622"/>
      <c r="V15" s="622"/>
      <c r="W15" s="622"/>
      <c r="X15" s="622"/>
      <c r="Y15" s="623"/>
      <c r="Z15" s="659">
        <v>0.2</v>
      </c>
      <c r="AA15" s="659"/>
      <c r="AB15" s="659"/>
      <c r="AC15" s="659"/>
      <c r="AD15" s="660">
        <v>16767</v>
      </c>
      <c r="AE15" s="660"/>
      <c r="AF15" s="660"/>
      <c r="AG15" s="660"/>
      <c r="AH15" s="660"/>
      <c r="AI15" s="660"/>
      <c r="AJ15" s="660"/>
      <c r="AK15" s="660"/>
      <c r="AL15" s="624">
        <v>0.3</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146642</v>
      </c>
      <c r="BH15" s="622"/>
      <c r="BI15" s="622"/>
      <c r="BJ15" s="622"/>
      <c r="BK15" s="622"/>
      <c r="BL15" s="622"/>
      <c r="BM15" s="622"/>
      <c r="BN15" s="623"/>
      <c r="BO15" s="659">
        <v>5.4</v>
      </c>
      <c r="BP15" s="659"/>
      <c r="BQ15" s="659"/>
      <c r="BR15" s="659"/>
      <c r="BS15" s="660" t="s">
        <v>122</v>
      </c>
      <c r="BT15" s="660"/>
      <c r="BU15" s="660"/>
      <c r="BV15" s="660"/>
      <c r="BW15" s="660"/>
      <c r="BX15" s="660"/>
      <c r="BY15" s="660"/>
      <c r="BZ15" s="660"/>
      <c r="CA15" s="660"/>
      <c r="CB15" s="700"/>
      <c r="CD15" s="618" t="s">
        <v>250</v>
      </c>
      <c r="CE15" s="619"/>
      <c r="CF15" s="619"/>
      <c r="CG15" s="619"/>
      <c r="CH15" s="619"/>
      <c r="CI15" s="619"/>
      <c r="CJ15" s="619"/>
      <c r="CK15" s="619"/>
      <c r="CL15" s="619"/>
      <c r="CM15" s="619"/>
      <c r="CN15" s="619"/>
      <c r="CO15" s="619"/>
      <c r="CP15" s="619"/>
      <c r="CQ15" s="620"/>
      <c r="CR15" s="621">
        <v>981431</v>
      </c>
      <c r="CS15" s="622"/>
      <c r="CT15" s="622"/>
      <c r="CU15" s="622"/>
      <c r="CV15" s="622"/>
      <c r="CW15" s="622"/>
      <c r="CX15" s="622"/>
      <c r="CY15" s="623"/>
      <c r="CZ15" s="659">
        <v>9.5</v>
      </c>
      <c r="DA15" s="659"/>
      <c r="DB15" s="659"/>
      <c r="DC15" s="659"/>
      <c r="DD15" s="627">
        <v>154493</v>
      </c>
      <c r="DE15" s="622"/>
      <c r="DF15" s="622"/>
      <c r="DG15" s="622"/>
      <c r="DH15" s="622"/>
      <c r="DI15" s="622"/>
      <c r="DJ15" s="622"/>
      <c r="DK15" s="622"/>
      <c r="DL15" s="622"/>
      <c r="DM15" s="622"/>
      <c r="DN15" s="622"/>
      <c r="DO15" s="622"/>
      <c r="DP15" s="623"/>
      <c r="DQ15" s="627">
        <v>667260</v>
      </c>
      <c r="DR15" s="622"/>
      <c r="DS15" s="622"/>
      <c r="DT15" s="622"/>
      <c r="DU15" s="622"/>
      <c r="DV15" s="622"/>
      <c r="DW15" s="622"/>
      <c r="DX15" s="622"/>
      <c r="DY15" s="622"/>
      <c r="DZ15" s="622"/>
      <c r="EA15" s="622"/>
      <c r="EB15" s="622"/>
      <c r="EC15" s="658"/>
    </row>
    <row r="16" spans="2:143" ht="11.25" customHeight="1">
      <c r="B16" s="618" t="s">
        <v>251</v>
      </c>
      <c r="C16" s="619"/>
      <c r="D16" s="619"/>
      <c r="E16" s="619"/>
      <c r="F16" s="619"/>
      <c r="G16" s="619"/>
      <c r="H16" s="619"/>
      <c r="I16" s="619"/>
      <c r="J16" s="619"/>
      <c r="K16" s="619"/>
      <c r="L16" s="619"/>
      <c r="M16" s="619"/>
      <c r="N16" s="619"/>
      <c r="O16" s="619"/>
      <c r="P16" s="619"/>
      <c r="Q16" s="620"/>
      <c r="R16" s="621">
        <v>109558</v>
      </c>
      <c r="S16" s="622"/>
      <c r="T16" s="622"/>
      <c r="U16" s="622"/>
      <c r="V16" s="622"/>
      <c r="W16" s="622"/>
      <c r="X16" s="622"/>
      <c r="Y16" s="623"/>
      <c r="Z16" s="659">
        <v>1</v>
      </c>
      <c r="AA16" s="659"/>
      <c r="AB16" s="659"/>
      <c r="AC16" s="659"/>
      <c r="AD16" s="660">
        <v>109558</v>
      </c>
      <c r="AE16" s="660"/>
      <c r="AF16" s="660"/>
      <c r="AG16" s="660"/>
      <c r="AH16" s="660"/>
      <c r="AI16" s="660"/>
      <c r="AJ16" s="660"/>
      <c r="AK16" s="660"/>
      <c r="AL16" s="624">
        <v>2.2000000000000002</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253</v>
      </c>
      <c r="CE16" s="619"/>
      <c r="CF16" s="619"/>
      <c r="CG16" s="619"/>
      <c r="CH16" s="619"/>
      <c r="CI16" s="619"/>
      <c r="CJ16" s="619"/>
      <c r="CK16" s="619"/>
      <c r="CL16" s="619"/>
      <c r="CM16" s="619"/>
      <c r="CN16" s="619"/>
      <c r="CO16" s="619"/>
      <c r="CP16" s="619"/>
      <c r="CQ16" s="620"/>
      <c r="CR16" s="621">
        <v>38785</v>
      </c>
      <c r="CS16" s="622"/>
      <c r="CT16" s="622"/>
      <c r="CU16" s="622"/>
      <c r="CV16" s="622"/>
      <c r="CW16" s="622"/>
      <c r="CX16" s="622"/>
      <c r="CY16" s="623"/>
      <c r="CZ16" s="659">
        <v>0.4</v>
      </c>
      <c r="DA16" s="659"/>
      <c r="DB16" s="659"/>
      <c r="DC16" s="659"/>
      <c r="DD16" s="627" t="s">
        <v>122</v>
      </c>
      <c r="DE16" s="622"/>
      <c r="DF16" s="622"/>
      <c r="DG16" s="622"/>
      <c r="DH16" s="622"/>
      <c r="DI16" s="622"/>
      <c r="DJ16" s="622"/>
      <c r="DK16" s="622"/>
      <c r="DL16" s="622"/>
      <c r="DM16" s="622"/>
      <c r="DN16" s="622"/>
      <c r="DO16" s="622"/>
      <c r="DP16" s="623"/>
      <c r="DQ16" s="627">
        <v>992</v>
      </c>
      <c r="DR16" s="622"/>
      <c r="DS16" s="622"/>
      <c r="DT16" s="622"/>
      <c r="DU16" s="622"/>
      <c r="DV16" s="622"/>
      <c r="DW16" s="622"/>
      <c r="DX16" s="622"/>
      <c r="DY16" s="622"/>
      <c r="DZ16" s="622"/>
      <c r="EA16" s="622"/>
      <c r="EB16" s="622"/>
      <c r="EC16" s="658"/>
    </row>
    <row r="17" spans="2:133" ht="11.25" customHeight="1">
      <c r="B17" s="618" t="s">
        <v>254</v>
      </c>
      <c r="C17" s="619"/>
      <c r="D17" s="619"/>
      <c r="E17" s="619"/>
      <c r="F17" s="619"/>
      <c r="G17" s="619"/>
      <c r="H17" s="619"/>
      <c r="I17" s="619"/>
      <c r="J17" s="619"/>
      <c r="K17" s="619"/>
      <c r="L17" s="619"/>
      <c r="M17" s="619"/>
      <c r="N17" s="619"/>
      <c r="O17" s="619"/>
      <c r="P17" s="619"/>
      <c r="Q17" s="620"/>
      <c r="R17" s="621">
        <v>89127</v>
      </c>
      <c r="S17" s="622"/>
      <c r="T17" s="622"/>
      <c r="U17" s="622"/>
      <c r="V17" s="622"/>
      <c r="W17" s="622"/>
      <c r="X17" s="622"/>
      <c r="Y17" s="623"/>
      <c r="Z17" s="659">
        <v>0.8</v>
      </c>
      <c r="AA17" s="659"/>
      <c r="AB17" s="659"/>
      <c r="AC17" s="659"/>
      <c r="AD17" s="660">
        <v>89127</v>
      </c>
      <c r="AE17" s="660"/>
      <c r="AF17" s="660"/>
      <c r="AG17" s="660"/>
      <c r="AH17" s="660"/>
      <c r="AI17" s="660"/>
      <c r="AJ17" s="660"/>
      <c r="AK17" s="660"/>
      <c r="AL17" s="624">
        <v>1.8</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256</v>
      </c>
      <c r="CE17" s="619"/>
      <c r="CF17" s="619"/>
      <c r="CG17" s="619"/>
      <c r="CH17" s="619"/>
      <c r="CI17" s="619"/>
      <c r="CJ17" s="619"/>
      <c r="CK17" s="619"/>
      <c r="CL17" s="619"/>
      <c r="CM17" s="619"/>
      <c r="CN17" s="619"/>
      <c r="CO17" s="619"/>
      <c r="CP17" s="619"/>
      <c r="CQ17" s="620"/>
      <c r="CR17" s="621">
        <v>589091</v>
      </c>
      <c r="CS17" s="622"/>
      <c r="CT17" s="622"/>
      <c r="CU17" s="622"/>
      <c r="CV17" s="622"/>
      <c r="CW17" s="622"/>
      <c r="CX17" s="622"/>
      <c r="CY17" s="623"/>
      <c r="CZ17" s="659">
        <v>5.7</v>
      </c>
      <c r="DA17" s="659"/>
      <c r="DB17" s="659"/>
      <c r="DC17" s="659"/>
      <c r="DD17" s="627" t="s">
        <v>122</v>
      </c>
      <c r="DE17" s="622"/>
      <c r="DF17" s="622"/>
      <c r="DG17" s="622"/>
      <c r="DH17" s="622"/>
      <c r="DI17" s="622"/>
      <c r="DJ17" s="622"/>
      <c r="DK17" s="622"/>
      <c r="DL17" s="622"/>
      <c r="DM17" s="622"/>
      <c r="DN17" s="622"/>
      <c r="DO17" s="622"/>
      <c r="DP17" s="623"/>
      <c r="DQ17" s="627">
        <v>554572</v>
      </c>
      <c r="DR17" s="622"/>
      <c r="DS17" s="622"/>
      <c r="DT17" s="622"/>
      <c r="DU17" s="622"/>
      <c r="DV17" s="622"/>
      <c r="DW17" s="622"/>
      <c r="DX17" s="622"/>
      <c r="DY17" s="622"/>
      <c r="DZ17" s="622"/>
      <c r="EA17" s="622"/>
      <c r="EB17" s="622"/>
      <c r="EC17" s="658"/>
    </row>
    <row r="18" spans="2:133" ht="11.25" customHeight="1">
      <c r="B18" s="618" t="s">
        <v>257</v>
      </c>
      <c r="C18" s="619"/>
      <c r="D18" s="619"/>
      <c r="E18" s="619"/>
      <c r="F18" s="619"/>
      <c r="G18" s="619"/>
      <c r="H18" s="619"/>
      <c r="I18" s="619"/>
      <c r="J18" s="619"/>
      <c r="K18" s="619"/>
      <c r="L18" s="619"/>
      <c r="M18" s="619"/>
      <c r="N18" s="619"/>
      <c r="O18" s="619"/>
      <c r="P18" s="619"/>
      <c r="Q18" s="620"/>
      <c r="R18" s="621">
        <v>15709</v>
      </c>
      <c r="S18" s="622"/>
      <c r="T18" s="622"/>
      <c r="U18" s="622"/>
      <c r="V18" s="622"/>
      <c r="W18" s="622"/>
      <c r="X18" s="622"/>
      <c r="Y18" s="623"/>
      <c r="Z18" s="659">
        <v>0.1</v>
      </c>
      <c r="AA18" s="659"/>
      <c r="AB18" s="659"/>
      <c r="AC18" s="659"/>
      <c r="AD18" s="660">
        <v>15709</v>
      </c>
      <c r="AE18" s="660"/>
      <c r="AF18" s="660"/>
      <c r="AG18" s="660"/>
      <c r="AH18" s="660"/>
      <c r="AI18" s="660"/>
      <c r="AJ18" s="660"/>
      <c r="AK18" s="660"/>
      <c r="AL18" s="624">
        <v>0.3</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c r="B19" s="618" t="s">
        <v>260</v>
      </c>
      <c r="C19" s="619"/>
      <c r="D19" s="619"/>
      <c r="E19" s="619"/>
      <c r="F19" s="619"/>
      <c r="G19" s="619"/>
      <c r="H19" s="619"/>
      <c r="I19" s="619"/>
      <c r="J19" s="619"/>
      <c r="K19" s="619"/>
      <c r="L19" s="619"/>
      <c r="M19" s="619"/>
      <c r="N19" s="619"/>
      <c r="O19" s="619"/>
      <c r="P19" s="619"/>
      <c r="Q19" s="620"/>
      <c r="R19" s="621">
        <v>72289</v>
      </c>
      <c r="S19" s="622"/>
      <c r="T19" s="622"/>
      <c r="U19" s="622"/>
      <c r="V19" s="622"/>
      <c r="W19" s="622"/>
      <c r="X19" s="622"/>
      <c r="Y19" s="623"/>
      <c r="Z19" s="659">
        <v>0.7</v>
      </c>
      <c r="AA19" s="659"/>
      <c r="AB19" s="659"/>
      <c r="AC19" s="659"/>
      <c r="AD19" s="660">
        <v>72289</v>
      </c>
      <c r="AE19" s="660"/>
      <c r="AF19" s="660"/>
      <c r="AG19" s="660"/>
      <c r="AH19" s="660"/>
      <c r="AI19" s="660"/>
      <c r="AJ19" s="660"/>
      <c r="AK19" s="660"/>
      <c r="AL19" s="624">
        <v>1.4</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v>209365</v>
      </c>
      <c r="BH19" s="622"/>
      <c r="BI19" s="622"/>
      <c r="BJ19" s="622"/>
      <c r="BK19" s="622"/>
      <c r="BL19" s="622"/>
      <c r="BM19" s="622"/>
      <c r="BN19" s="623"/>
      <c r="BO19" s="659">
        <v>7.7</v>
      </c>
      <c r="BP19" s="659"/>
      <c r="BQ19" s="659"/>
      <c r="BR19" s="659"/>
      <c r="BS19" s="660" t="s">
        <v>122</v>
      </c>
      <c r="BT19" s="660"/>
      <c r="BU19" s="660"/>
      <c r="BV19" s="660"/>
      <c r="BW19" s="660"/>
      <c r="BX19" s="660"/>
      <c r="BY19" s="660"/>
      <c r="BZ19" s="660"/>
      <c r="CA19" s="660"/>
      <c r="CB19" s="700"/>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c r="B20" s="688" t="s">
        <v>263</v>
      </c>
      <c r="C20" s="689"/>
      <c r="D20" s="689"/>
      <c r="E20" s="689"/>
      <c r="F20" s="689"/>
      <c r="G20" s="689"/>
      <c r="H20" s="689"/>
      <c r="I20" s="689"/>
      <c r="J20" s="689"/>
      <c r="K20" s="689"/>
      <c r="L20" s="689"/>
      <c r="M20" s="689"/>
      <c r="N20" s="689"/>
      <c r="O20" s="689"/>
      <c r="P20" s="689"/>
      <c r="Q20" s="690"/>
      <c r="R20" s="621">
        <v>1129</v>
      </c>
      <c r="S20" s="622"/>
      <c r="T20" s="622"/>
      <c r="U20" s="622"/>
      <c r="V20" s="622"/>
      <c r="W20" s="622"/>
      <c r="X20" s="622"/>
      <c r="Y20" s="623"/>
      <c r="Z20" s="659">
        <v>0</v>
      </c>
      <c r="AA20" s="659"/>
      <c r="AB20" s="659"/>
      <c r="AC20" s="659"/>
      <c r="AD20" s="660">
        <v>1129</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v>209365</v>
      </c>
      <c r="BH20" s="622"/>
      <c r="BI20" s="622"/>
      <c r="BJ20" s="622"/>
      <c r="BK20" s="622"/>
      <c r="BL20" s="622"/>
      <c r="BM20" s="622"/>
      <c r="BN20" s="623"/>
      <c r="BO20" s="659">
        <v>7.7</v>
      </c>
      <c r="BP20" s="659"/>
      <c r="BQ20" s="659"/>
      <c r="BR20" s="659"/>
      <c r="BS20" s="660" t="s">
        <v>122</v>
      </c>
      <c r="BT20" s="660"/>
      <c r="BU20" s="660"/>
      <c r="BV20" s="660"/>
      <c r="BW20" s="660"/>
      <c r="BX20" s="660"/>
      <c r="BY20" s="660"/>
      <c r="BZ20" s="660"/>
      <c r="CA20" s="660"/>
      <c r="CB20" s="700"/>
      <c r="CD20" s="618" t="s">
        <v>265</v>
      </c>
      <c r="CE20" s="619"/>
      <c r="CF20" s="619"/>
      <c r="CG20" s="619"/>
      <c r="CH20" s="619"/>
      <c r="CI20" s="619"/>
      <c r="CJ20" s="619"/>
      <c r="CK20" s="619"/>
      <c r="CL20" s="619"/>
      <c r="CM20" s="619"/>
      <c r="CN20" s="619"/>
      <c r="CO20" s="619"/>
      <c r="CP20" s="619"/>
      <c r="CQ20" s="620"/>
      <c r="CR20" s="621">
        <v>10300031</v>
      </c>
      <c r="CS20" s="622"/>
      <c r="CT20" s="622"/>
      <c r="CU20" s="622"/>
      <c r="CV20" s="622"/>
      <c r="CW20" s="622"/>
      <c r="CX20" s="622"/>
      <c r="CY20" s="623"/>
      <c r="CZ20" s="659">
        <v>100</v>
      </c>
      <c r="DA20" s="659"/>
      <c r="DB20" s="659"/>
      <c r="DC20" s="659"/>
      <c r="DD20" s="627">
        <v>981741</v>
      </c>
      <c r="DE20" s="622"/>
      <c r="DF20" s="622"/>
      <c r="DG20" s="622"/>
      <c r="DH20" s="622"/>
      <c r="DI20" s="622"/>
      <c r="DJ20" s="622"/>
      <c r="DK20" s="622"/>
      <c r="DL20" s="622"/>
      <c r="DM20" s="622"/>
      <c r="DN20" s="622"/>
      <c r="DO20" s="622"/>
      <c r="DP20" s="623"/>
      <c r="DQ20" s="627">
        <v>6241296</v>
      </c>
      <c r="DR20" s="622"/>
      <c r="DS20" s="622"/>
      <c r="DT20" s="622"/>
      <c r="DU20" s="622"/>
      <c r="DV20" s="622"/>
      <c r="DW20" s="622"/>
      <c r="DX20" s="622"/>
      <c r="DY20" s="622"/>
      <c r="DZ20" s="622"/>
      <c r="EA20" s="622"/>
      <c r="EB20" s="622"/>
      <c r="EC20" s="658"/>
    </row>
    <row r="21" spans="2:133" ht="11.25" customHeight="1">
      <c r="B21" s="618" t="s">
        <v>266</v>
      </c>
      <c r="C21" s="619"/>
      <c r="D21" s="619"/>
      <c r="E21" s="619"/>
      <c r="F21" s="619"/>
      <c r="G21" s="619"/>
      <c r="H21" s="619"/>
      <c r="I21" s="619"/>
      <c r="J21" s="619"/>
      <c r="K21" s="619"/>
      <c r="L21" s="619"/>
      <c r="M21" s="619"/>
      <c r="N21" s="619"/>
      <c r="O21" s="619"/>
      <c r="P21" s="619"/>
      <c r="Q21" s="620"/>
      <c r="R21" s="621">
        <v>1653778</v>
      </c>
      <c r="S21" s="622"/>
      <c r="T21" s="622"/>
      <c r="U21" s="622"/>
      <c r="V21" s="622"/>
      <c r="W21" s="622"/>
      <c r="X21" s="622"/>
      <c r="Y21" s="623"/>
      <c r="Z21" s="659">
        <v>15.5</v>
      </c>
      <c r="AA21" s="659"/>
      <c r="AB21" s="659"/>
      <c r="AC21" s="659"/>
      <c r="AD21" s="660">
        <v>1622403</v>
      </c>
      <c r="AE21" s="660"/>
      <c r="AF21" s="660"/>
      <c r="AG21" s="660"/>
      <c r="AH21" s="660"/>
      <c r="AI21" s="660"/>
      <c r="AJ21" s="660"/>
      <c r="AK21" s="660"/>
      <c r="AL21" s="624">
        <v>32.5</v>
      </c>
      <c r="AM21" s="625"/>
      <c r="AN21" s="625"/>
      <c r="AO21" s="661"/>
      <c r="AP21" s="618" t="s">
        <v>267</v>
      </c>
      <c r="AQ21" s="698"/>
      <c r="AR21" s="698"/>
      <c r="AS21" s="698"/>
      <c r="AT21" s="698"/>
      <c r="AU21" s="698"/>
      <c r="AV21" s="698"/>
      <c r="AW21" s="698"/>
      <c r="AX21" s="698"/>
      <c r="AY21" s="698"/>
      <c r="AZ21" s="698"/>
      <c r="BA21" s="698"/>
      <c r="BB21" s="698"/>
      <c r="BC21" s="698"/>
      <c r="BD21" s="698"/>
      <c r="BE21" s="698"/>
      <c r="BF21" s="699"/>
      <c r="BG21" s="621">
        <v>21</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c r="B22" s="618" t="s">
        <v>268</v>
      </c>
      <c r="C22" s="619"/>
      <c r="D22" s="619"/>
      <c r="E22" s="619"/>
      <c r="F22" s="619"/>
      <c r="G22" s="619"/>
      <c r="H22" s="619"/>
      <c r="I22" s="619"/>
      <c r="J22" s="619"/>
      <c r="K22" s="619"/>
      <c r="L22" s="619"/>
      <c r="M22" s="619"/>
      <c r="N22" s="619"/>
      <c r="O22" s="619"/>
      <c r="P22" s="619"/>
      <c r="Q22" s="620"/>
      <c r="R22" s="621">
        <v>1622403</v>
      </c>
      <c r="S22" s="622"/>
      <c r="T22" s="622"/>
      <c r="U22" s="622"/>
      <c r="V22" s="622"/>
      <c r="W22" s="622"/>
      <c r="X22" s="622"/>
      <c r="Y22" s="623"/>
      <c r="Z22" s="659">
        <v>15.2</v>
      </c>
      <c r="AA22" s="659"/>
      <c r="AB22" s="659"/>
      <c r="AC22" s="659"/>
      <c r="AD22" s="660">
        <v>1622403</v>
      </c>
      <c r="AE22" s="660"/>
      <c r="AF22" s="660"/>
      <c r="AG22" s="660"/>
      <c r="AH22" s="660"/>
      <c r="AI22" s="660"/>
      <c r="AJ22" s="660"/>
      <c r="AK22" s="660"/>
      <c r="AL22" s="624">
        <v>32.5</v>
      </c>
      <c r="AM22" s="625"/>
      <c r="AN22" s="625"/>
      <c r="AO22" s="661"/>
      <c r="AP22" s="618" t="s">
        <v>269</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270</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c r="B23" s="618" t="s">
        <v>271</v>
      </c>
      <c r="C23" s="619"/>
      <c r="D23" s="619"/>
      <c r="E23" s="619"/>
      <c r="F23" s="619"/>
      <c r="G23" s="619"/>
      <c r="H23" s="619"/>
      <c r="I23" s="619"/>
      <c r="J23" s="619"/>
      <c r="K23" s="619"/>
      <c r="L23" s="619"/>
      <c r="M23" s="619"/>
      <c r="N23" s="619"/>
      <c r="O23" s="619"/>
      <c r="P23" s="619"/>
      <c r="Q23" s="620"/>
      <c r="R23" s="621">
        <v>31375</v>
      </c>
      <c r="S23" s="622"/>
      <c r="T23" s="622"/>
      <c r="U23" s="622"/>
      <c r="V23" s="622"/>
      <c r="W23" s="622"/>
      <c r="X23" s="622"/>
      <c r="Y23" s="623"/>
      <c r="Z23" s="659">
        <v>0.3</v>
      </c>
      <c r="AA23" s="659"/>
      <c r="AB23" s="659"/>
      <c r="AC23" s="659"/>
      <c r="AD23" s="660" t="s">
        <v>122</v>
      </c>
      <c r="AE23" s="660"/>
      <c r="AF23" s="660"/>
      <c r="AG23" s="660"/>
      <c r="AH23" s="660"/>
      <c r="AI23" s="660"/>
      <c r="AJ23" s="660"/>
      <c r="AK23" s="660"/>
      <c r="AL23" s="624" t="s">
        <v>122</v>
      </c>
      <c r="AM23" s="625"/>
      <c r="AN23" s="625"/>
      <c r="AO23" s="661"/>
      <c r="AP23" s="618" t="s">
        <v>272</v>
      </c>
      <c r="AQ23" s="698"/>
      <c r="AR23" s="698"/>
      <c r="AS23" s="698"/>
      <c r="AT23" s="698"/>
      <c r="AU23" s="698"/>
      <c r="AV23" s="698"/>
      <c r="AW23" s="698"/>
      <c r="AX23" s="698"/>
      <c r="AY23" s="698"/>
      <c r="AZ23" s="698"/>
      <c r="BA23" s="698"/>
      <c r="BB23" s="698"/>
      <c r="BC23" s="698"/>
      <c r="BD23" s="698"/>
      <c r="BE23" s="698"/>
      <c r="BF23" s="699"/>
      <c r="BG23" s="621">
        <v>209344</v>
      </c>
      <c r="BH23" s="622"/>
      <c r="BI23" s="622"/>
      <c r="BJ23" s="622"/>
      <c r="BK23" s="622"/>
      <c r="BL23" s="622"/>
      <c r="BM23" s="622"/>
      <c r="BN23" s="623"/>
      <c r="BO23" s="659">
        <v>7.7</v>
      </c>
      <c r="BP23" s="659"/>
      <c r="BQ23" s="659"/>
      <c r="BR23" s="659"/>
      <c r="BS23" s="660" t="s">
        <v>122</v>
      </c>
      <c r="BT23" s="660"/>
      <c r="BU23" s="660"/>
      <c r="BV23" s="660"/>
      <c r="BW23" s="660"/>
      <c r="BX23" s="660"/>
      <c r="BY23" s="660"/>
      <c r="BZ23" s="660"/>
      <c r="CA23" s="660"/>
      <c r="CB23" s="700"/>
      <c r="CD23" s="673" t="s">
        <v>212</v>
      </c>
      <c r="CE23" s="674"/>
      <c r="CF23" s="674"/>
      <c r="CG23" s="674"/>
      <c r="CH23" s="674"/>
      <c r="CI23" s="674"/>
      <c r="CJ23" s="674"/>
      <c r="CK23" s="674"/>
      <c r="CL23" s="674"/>
      <c r="CM23" s="674"/>
      <c r="CN23" s="674"/>
      <c r="CO23" s="674"/>
      <c r="CP23" s="674"/>
      <c r="CQ23" s="675"/>
      <c r="CR23" s="673" t="s">
        <v>273</v>
      </c>
      <c r="CS23" s="674"/>
      <c r="CT23" s="674"/>
      <c r="CU23" s="674"/>
      <c r="CV23" s="674"/>
      <c r="CW23" s="674"/>
      <c r="CX23" s="674"/>
      <c r="CY23" s="675"/>
      <c r="CZ23" s="673" t="s">
        <v>274</v>
      </c>
      <c r="DA23" s="674"/>
      <c r="DB23" s="674"/>
      <c r="DC23" s="675"/>
      <c r="DD23" s="673" t="s">
        <v>275</v>
      </c>
      <c r="DE23" s="674"/>
      <c r="DF23" s="674"/>
      <c r="DG23" s="674"/>
      <c r="DH23" s="674"/>
      <c r="DI23" s="674"/>
      <c r="DJ23" s="674"/>
      <c r="DK23" s="675"/>
      <c r="DL23" s="711" t="s">
        <v>276</v>
      </c>
      <c r="DM23" s="712"/>
      <c r="DN23" s="712"/>
      <c r="DO23" s="712"/>
      <c r="DP23" s="712"/>
      <c r="DQ23" s="712"/>
      <c r="DR23" s="712"/>
      <c r="DS23" s="712"/>
      <c r="DT23" s="712"/>
      <c r="DU23" s="712"/>
      <c r="DV23" s="713"/>
      <c r="DW23" s="673" t="s">
        <v>277</v>
      </c>
      <c r="DX23" s="674"/>
      <c r="DY23" s="674"/>
      <c r="DZ23" s="674"/>
      <c r="EA23" s="674"/>
      <c r="EB23" s="674"/>
      <c r="EC23" s="675"/>
    </row>
    <row r="24" spans="2:133" ht="11.25" customHeight="1">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280</v>
      </c>
      <c r="CE24" s="680"/>
      <c r="CF24" s="680"/>
      <c r="CG24" s="680"/>
      <c r="CH24" s="680"/>
      <c r="CI24" s="680"/>
      <c r="CJ24" s="680"/>
      <c r="CK24" s="680"/>
      <c r="CL24" s="680"/>
      <c r="CM24" s="680"/>
      <c r="CN24" s="680"/>
      <c r="CO24" s="680"/>
      <c r="CP24" s="680"/>
      <c r="CQ24" s="681"/>
      <c r="CR24" s="676">
        <v>4402919</v>
      </c>
      <c r="CS24" s="677"/>
      <c r="CT24" s="677"/>
      <c r="CU24" s="677"/>
      <c r="CV24" s="677"/>
      <c r="CW24" s="677"/>
      <c r="CX24" s="677"/>
      <c r="CY24" s="702"/>
      <c r="CZ24" s="703">
        <v>42.7</v>
      </c>
      <c r="DA24" s="685"/>
      <c r="DB24" s="685"/>
      <c r="DC24" s="705"/>
      <c r="DD24" s="701">
        <v>2629500</v>
      </c>
      <c r="DE24" s="677"/>
      <c r="DF24" s="677"/>
      <c r="DG24" s="677"/>
      <c r="DH24" s="677"/>
      <c r="DI24" s="677"/>
      <c r="DJ24" s="677"/>
      <c r="DK24" s="702"/>
      <c r="DL24" s="701">
        <v>2426213</v>
      </c>
      <c r="DM24" s="677"/>
      <c r="DN24" s="677"/>
      <c r="DO24" s="677"/>
      <c r="DP24" s="677"/>
      <c r="DQ24" s="677"/>
      <c r="DR24" s="677"/>
      <c r="DS24" s="677"/>
      <c r="DT24" s="677"/>
      <c r="DU24" s="677"/>
      <c r="DV24" s="702"/>
      <c r="DW24" s="703">
        <v>48.4</v>
      </c>
      <c r="DX24" s="685"/>
      <c r="DY24" s="685"/>
      <c r="DZ24" s="685"/>
      <c r="EA24" s="685"/>
      <c r="EB24" s="685"/>
      <c r="EC24" s="704"/>
    </row>
    <row r="25" spans="2:133" ht="11.25" customHeight="1">
      <c r="B25" s="618" t="s">
        <v>281</v>
      </c>
      <c r="C25" s="619"/>
      <c r="D25" s="619"/>
      <c r="E25" s="619"/>
      <c r="F25" s="619"/>
      <c r="G25" s="619"/>
      <c r="H25" s="619"/>
      <c r="I25" s="619"/>
      <c r="J25" s="619"/>
      <c r="K25" s="619"/>
      <c r="L25" s="619"/>
      <c r="M25" s="619"/>
      <c r="N25" s="619"/>
      <c r="O25" s="619"/>
      <c r="P25" s="619"/>
      <c r="Q25" s="620"/>
      <c r="R25" s="621">
        <v>5143917</v>
      </c>
      <c r="S25" s="622"/>
      <c r="T25" s="622"/>
      <c r="U25" s="622"/>
      <c r="V25" s="622"/>
      <c r="W25" s="622"/>
      <c r="X25" s="622"/>
      <c r="Y25" s="623"/>
      <c r="Z25" s="659">
        <v>48.3</v>
      </c>
      <c r="AA25" s="659"/>
      <c r="AB25" s="659"/>
      <c r="AC25" s="659"/>
      <c r="AD25" s="660">
        <v>4903198</v>
      </c>
      <c r="AE25" s="660"/>
      <c r="AF25" s="660"/>
      <c r="AG25" s="660"/>
      <c r="AH25" s="660"/>
      <c r="AI25" s="660"/>
      <c r="AJ25" s="660"/>
      <c r="AK25" s="660"/>
      <c r="AL25" s="624">
        <v>98.3</v>
      </c>
      <c r="AM25" s="625"/>
      <c r="AN25" s="625"/>
      <c r="AO25" s="661"/>
      <c r="AP25" s="618" t="s">
        <v>282</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283</v>
      </c>
      <c r="CE25" s="619"/>
      <c r="CF25" s="619"/>
      <c r="CG25" s="619"/>
      <c r="CH25" s="619"/>
      <c r="CI25" s="619"/>
      <c r="CJ25" s="619"/>
      <c r="CK25" s="619"/>
      <c r="CL25" s="619"/>
      <c r="CM25" s="619"/>
      <c r="CN25" s="619"/>
      <c r="CO25" s="619"/>
      <c r="CP25" s="619"/>
      <c r="CQ25" s="620"/>
      <c r="CR25" s="621">
        <v>1678095</v>
      </c>
      <c r="CS25" s="634"/>
      <c r="CT25" s="634"/>
      <c r="CU25" s="634"/>
      <c r="CV25" s="634"/>
      <c r="CW25" s="634"/>
      <c r="CX25" s="634"/>
      <c r="CY25" s="635"/>
      <c r="CZ25" s="624">
        <v>16.3</v>
      </c>
      <c r="DA25" s="636"/>
      <c r="DB25" s="636"/>
      <c r="DC25" s="637"/>
      <c r="DD25" s="627">
        <v>1505354</v>
      </c>
      <c r="DE25" s="634"/>
      <c r="DF25" s="634"/>
      <c r="DG25" s="634"/>
      <c r="DH25" s="634"/>
      <c r="DI25" s="634"/>
      <c r="DJ25" s="634"/>
      <c r="DK25" s="635"/>
      <c r="DL25" s="627">
        <v>1489712</v>
      </c>
      <c r="DM25" s="634"/>
      <c r="DN25" s="634"/>
      <c r="DO25" s="634"/>
      <c r="DP25" s="634"/>
      <c r="DQ25" s="634"/>
      <c r="DR25" s="634"/>
      <c r="DS25" s="634"/>
      <c r="DT25" s="634"/>
      <c r="DU25" s="634"/>
      <c r="DV25" s="635"/>
      <c r="DW25" s="624">
        <v>29.7</v>
      </c>
      <c r="DX25" s="636"/>
      <c r="DY25" s="636"/>
      <c r="DZ25" s="636"/>
      <c r="EA25" s="636"/>
      <c r="EB25" s="636"/>
      <c r="EC25" s="648"/>
    </row>
    <row r="26" spans="2:133" ht="11.25" customHeight="1">
      <c r="B26" s="618" t="s">
        <v>284</v>
      </c>
      <c r="C26" s="619"/>
      <c r="D26" s="619"/>
      <c r="E26" s="619"/>
      <c r="F26" s="619"/>
      <c r="G26" s="619"/>
      <c r="H26" s="619"/>
      <c r="I26" s="619"/>
      <c r="J26" s="619"/>
      <c r="K26" s="619"/>
      <c r="L26" s="619"/>
      <c r="M26" s="619"/>
      <c r="N26" s="619"/>
      <c r="O26" s="619"/>
      <c r="P26" s="619"/>
      <c r="Q26" s="620"/>
      <c r="R26" s="621">
        <v>2644</v>
      </c>
      <c r="S26" s="622"/>
      <c r="T26" s="622"/>
      <c r="U26" s="622"/>
      <c r="V26" s="622"/>
      <c r="W26" s="622"/>
      <c r="X26" s="622"/>
      <c r="Y26" s="623"/>
      <c r="Z26" s="659">
        <v>0</v>
      </c>
      <c r="AA26" s="659"/>
      <c r="AB26" s="659"/>
      <c r="AC26" s="659"/>
      <c r="AD26" s="660">
        <v>2644</v>
      </c>
      <c r="AE26" s="660"/>
      <c r="AF26" s="660"/>
      <c r="AG26" s="660"/>
      <c r="AH26" s="660"/>
      <c r="AI26" s="660"/>
      <c r="AJ26" s="660"/>
      <c r="AK26" s="660"/>
      <c r="AL26" s="624">
        <v>0.1</v>
      </c>
      <c r="AM26" s="625"/>
      <c r="AN26" s="625"/>
      <c r="AO26" s="661"/>
      <c r="AP26" s="618" t="s">
        <v>285</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286</v>
      </c>
      <c r="CE26" s="619"/>
      <c r="CF26" s="619"/>
      <c r="CG26" s="619"/>
      <c r="CH26" s="619"/>
      <c r="CI26" s="619"/>
      <c r="CJ26" s="619"/>
      <c r="CK26" s="619"/>
      <c r="CL26" s="619"/>
      <c r="CM26" s="619"/>
      <c r="CN26" s="619"/>
      <c r="CO26" s="619"/>
      <c r="CP26" s="619"/>
      <c r="CQ26" s="620"/>
      <c r="CR26" s="621">
        <v>944516</v>
      </c>
      <c r="CS26" s="622"/>
      <c r="CT26" s="622"/>
      <c r="CU26" s="622"/>
      <c r="CV26" s="622"/>
      <c r="CW26" s="622"/>
      <c r="CX26" s="622"/>
      <c r="CY26" s="623"/>
      <c r="CZ26" s="624">
        <v>9.1999999999999993</v>
      </c>
      <c r="DA26" s="636"/>
      <c r="DB26" s="636"/>
      <c r="DC26" s="637"/>
      <c r="DD26" s="627">
        <v>873913</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c r="B27" s="618" t="s">
        <v>287</v>
      </c>
      <c r="C27" s="619"/>
      <c r="D27" s="619"/>
      <c r="E27" s="619"/>
      <c r="F27" s="619"/>
      <c r="G27" s="619"/>
      <c r="H27" s="619"/>
      <c r="I27" s="619"/>
      <c r="J27" s="619"/>
      <c r="K27" s="619"/>
      <c r="L27" s="619"/>
      <c r="M27" s="619"/>
      <c r="N27" s="619"/>
      <c r="O27" s="619"/>
      <c r="P27" s="619"/>
      <c r="Q27" s="620"/>
      <c r="R27" s="621">
        <v>38222</v>
      </c>
      <c r="S27" s="622"/>
      <c r="T27" s="622"/>
      <c r="U27" s="622"/>
      <c r="V27" s="622"/>
      <c r="W27" s="622"/>
      <c r="X27" s="622"/>
      <c r="Y27" s="623"/>
      <c r="Z27" s="659">
        <v>0.4</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2701906</v>
      </c>
      <c r="BH27" s="622"/>
      <c r="BI27" s="622"/>
      <c r="BJ27" s="622"/>
      <c r="BK27" s="622"/>
      <c r="BL27" s="622"/>
      <c r="BM27" s="622"/>
      <c r="BN27" s="623"/>
      <c r="BO27" s="659">
        <v>100</v>
      </c>
      <c r="BP27" s="659"/>
      <c r="BQ27" s="659"/>
      <c r="BR27" s="659"/>
      <c r="BS27" s="660">
        <v>41375</v>
      </c>
      <c r="BT27" s="660"/>
      <c r="BU27" s="660"/>
      <c r="BV27" s="660"/>
      <c r="BW27" s="660"/>
      <c r="BX27" s="660"/>
      <c r="BY27" s="660"/>
      <c r="BZ27" s="660"/>
      <c r="CA27" s="660"/>
      <c r="CB27" s="700"/>
      <c r="CD27" s="618" t="s">
        <v>289</v>
      </c>
      <c r="CE27" s="619"/>
      <c r="CF27" s="619"/>
      <c r="CG27" s="619"/>
      <c r="CH27" s="619"/>
      <c r="CI27" s="619"/>
      <c r="CJ27" s="619"/>
      <c r="CK27" s="619"/>
      <c r="CL27" s="619"/>
      <c r="CM27" s="619"/>
      <c r="CN27" s="619"/>
      <c r="CO27" s="619"/>
      <c r="CP27" s="619"/>
      <c r="CQ27" s="620"/>
      <c r="CR27" s="621">
        <v>2135733</v>
      </c>
      <c r="CS27" s="634"/>
      <c r="CT27" s="634"/>
      <c r="CU27" s="634"/>
      <c r="CV27" s="634"/>
      <c r="CW27" s="634"/>
      <c r="CX27" s="634"/>
      <c r="CY27" s="635"/>
      <c r="CZ27" s="624">
        <v>20.7</v>
      </c>
      <c r="DA27" s="636"/>
      <c r="DB27" s="636"/>
      <c r="DC27" s="637"/>
      <c r="DD27" s="627">
        <v>569574</v>
      </c>
      <c r="DE27" s="634"/>
      <c r="DF27" s="634"/>
      <c r="DG27" s="634"/>
      <c r="DH27" s="634"/>
      <c r="DI27" s="634"/>
      <c r="DJ27" s="634"/>
      <c r="DK27" s="635"/>
      <c r="DL27" s="627">
        <v>381929</v>
      </c>
      <c r="DM27" s="634"/>
      <c r="DN27" s="634"/>
      <c r="DO27" s="634"/>
      <c r="DP27" s="634"/>
      <c r="DQ27" s="634"/>
      <c r="DR27" s="634"/>
      <c r="DS27" s="634"/>
      <c r="DT27" s="634"/>
      <c r="DU27" s="634"/>
      <c r="DV27" s="635"/>
      <c r="DW27" s="624">
        <v>7.6</v>
      </c>
      <c r="DX27" s="636"/>
      <c r="DY27" s="636"/>
      <c r="DZ27" s="636"/>
      <c r="EA27" s="636"/>
      <c r="EB27" s="636"/>
      <c r="EC27" s="648"/>
    </row>
    <row r="28" spans="2:133" ht="11.25" customHeight="1">
      <c r="B28" s="618" t="s">
        <v>290</v>
      </c>
      <c r="C28" s="619"/>
      <c r="D28" s="619"/>
      <c r="E28" s="619"/>
      <c r="F28" s="619"/>
      <c r="G28" s="619"/>
      <c r="H28" s="619"/>
      <c r="I28" s="619"/>
      <c r="J28" s="619"/>
      <c r="K28" s="619"/>
      <c r="L28" s="619"/>
      <c r="M28" s="619"/>
      <c r="N28" s="619"/>
      <c r="O28" s="619"/>
      <c r="P28" s="619"/>
      <c r="Q28" s="620"/>
      <c r="R28" s="621">
        <v>46207</v>
      </c>
      <c r="S28" s="622"/>
      <c r="T28" s="622"/>
      <c r="U28" s="622"/>
      <c r="V28" s="622"/>
      <c r="W28" s="622"/>
      <c r="X28" s="622"/>
      <c r="Y28" s="623"/>
      <c r="Z28" s="659">
        <v>0.4</v>
      </c>
      <c r="AA28" s="659"/>
      <c r="AB28" s="659"/>
      <c r="AC28" s="659"/>
      <c r="AD28" s="660">
        <v>45</v>
      </c>
      <c r="AE28" s="660"/>
      <c r="AF28" s="660"/>
      <c r="AG28" s="660"/>
      <c r="AH28" s="660"/>
      <c r="AI28" s="660"/>
      <c r="AJ28" s="660"/>
      <c r="AK28" s="660"/>
      <c r="AL28" s="624">
        <v>0</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589091</v>
      </c>
      <c r="CS28" s="622"/>
      <c r="CT28" s="622"/>
      <c r="CU28" s="622"/>
      <c r="CV28" s="622"/>
      <c r="CW28" s="622"/>
      <c r="CX28" s="622"/>
      <c r="CY28" s="623"/>
      <c r="CZ28" s="624">
        <v>5.7</v>
      </c>
      <c r="DA28" s="636"/>
      <c r="DB28" s="636"/>
      <c r="DC28" s="637"/>
      <c r="DD28" s="627">
        <v>554572</v>
      </c>
      <c r="DE28" s="622"/>
      <c r="DF28" s="622"/>
      <c r="DG28" s="622"/>
      <c r="DH28" s="622"/>
      <c r="DI28" s="622"/>
      <c r="DJ28" s="622"/>
      <c r="DK28" s="623"/>
      <c r="DL28" s="627">
        <v>554572</v>
      </c>
      <c r="DM28" s="622"/>
      <c r="DN28" s="622"/>
      <c r="DO28" s="622"/>
      <c r="DP28" s="622"/>
      <c r="DQ28" s="622"/>
      <c r="DR28" s="622"/>
      <c r="DS28" s="622"/>
      <c r="DT28" s="622"/>
      <c r="DU28" s="622"/>
      <c r="DV28" s="623"/>
      <c r="DW28" s="624">
        <v>11.1</v>
      </c>
      <c r="DX28" s="636"/>
      <c r="DY28" s="636"/>
      <c r="DZ28" s="636"/>
      <c r="EA28" s="636"/>
      <c r="EB28" s="636"/>
      <c r="EC28" s="648"/>
    </row>
    <row r="29" spans="2:133" ht="11.25" customHeight="1">
      <c r="B29" s="618" t="s">
        <v>292</v>
      </c>
      <c r="C29" s="619"/>
      <c r="D29" s="619"/>
      <c r="E29" s="619"/>
      <c r="F29" s="619"/>
      <c r="G29" s="619"/>
      <c r="H29" s="619"/>
      <c r="I29" s="619"/>
      <c r="J29" s="619"/>
      <c r="K29" s="619"/>
      <c r="L29" s="619"/>
      <c r="M29" s="619"/>
      <c r="N29" s="619"/>
      <c r="O29" s="619"/>
      <c r="P29" s="619"/>
      <c r="Q29" s="620"/>
      <c r="R29" s="621">
        <v>79440</v>
      </c>
      <c r="S29" s="622"/>
      <c r="T29" s="622"/>
      <c r="U29" s="622"/>
      <c r="V29" s="622"/>
      <c r="W29" s="622"/>
      <c r="X29" s="622"/>
      <c r="Y29" s="623"/>
      <c r="Z29" s="659">
        <v>0.7</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293</v>
      </c>
      <c r="CE29" s="641"/>
      <c r="CF29" s="618" t="s">
        <v>66</v>
      </c>
      <c r="CG29" s="619"/>
      <c r="CH29" s="619"/>
      <c r="CI29" s="619"/>
      <c r="CJ29" s="619"/>
      <c r="CK29" s="619"/>
      <c r="CL29" s="619"/>
      <c r="CM29" s="619"/>
      <c r="CN29" s="619"/>
      <c r="CO29" s="619"/>
      <c r="CP29" s="619"/>
      <c r="CQ29" s="620"/>
      <c r="CR29" s="621">
        <v>589091</v>
      </c>
      <c r="CS29" s="634"/>
      <c r="CT29" s="634"/>
      <c r="CU29" s="634"/>
      <c r="CV29" s="634"/>
      <c r="CW29" s="634"/>
      <c r="CX29" s="634"/>
      <c r="CY29" s="635"/>
      <c r="CZ29" s="624">
        <v>5.7</v>
      </c>
      <c r="DA29" s="636"/>
      <c r="DB29" s="636"/>
      <c r="DC29" s="637"/>
      <c r="DD29" s="627">
        <v>554572</v>
      </c>
      <c r="DE29" s="634"/>
      <c r="DF29" s="634"/>
      <c r="DG29" s="634"/>
      <c r="DH29" s="634"/>
      <c r="DI29" s="634"/>
      <c r="DJ29" s="634"/>
      <c r="DK29" s="635"/>
      <c r="DL29" s="627">
        <v>554572</v>
      </c>
      <c r="DM29" s="634"/>
      <c r="DN29" s="634"/>
      <c r="DO29" s="634"/>
      <c r="DP29" s="634"/>
      <c r="DQ29" s="634"/>
      <c r="DR29" s="634"/>
      <c r="DS29" s="634"/>
      <c r="DT29" s="634"/>
      <c r="DU29" s="634"/>
      <c r="DV29" s="635"/>
      <c r="DW29" s="624">
        <v>11.1</v>
      </c>
      <c r="DX29" s="636"/>
      <c r="DY29" s="636"/>
      <c r="DZ29" s="636"/>
      <c r="EA29" s="636"/>
      <c r="EB29" s="636"/>
      <c r="EC29" s="648"/>
    </row>
    <row r="30" spans="2:133" ht="11.25" customHeight="1">
      <c r="B30" s="618" t="s">
        <v>294</v>
      </c>
      <c r="C30" s="619"/>
      <c r="D30" s="619"/>
      <c r="E30" s="619"/>
      <c r="F30" s="619"/>
      <c r="G30" s="619"/>
      <c r="H30" s="619"/>
      <c r="I30" s="619"/>
      <c r="J30" s="619"/>
      <c r="K30" s="619"/>
      <c r="L30" s="619"/>
      <c r="M30" s="619"/>
      <c r="N30" s="619"/>
      <c r="O30" s="619"/>
      <c r="P30" s="619"/>
      <c r="Q30" s="620"/>
      <c r="R30" s="621">
        <v>1164574</v>
      </c>
      <c r="S30" s="622"/>
      <c r="T30" s="622"/>
      <c r="U30" s="622"/>
      <c r="V30" s="622"/>
      <c r="W30" s="622"/>
      <c r="X30" s="622"/>
      <c r="Y30" s="623"/>
      <c r="Z30" s="659">
        <v>10.9</v>
      </c>
      <c r="AA30" s="659"/>
      <c r="AB30" s="659"/>
      <c r="AC30" s="659"/>
      <c r="AD30" s="660" t="s">
        <v>122</v>
      </c>
      <c r="AE30" s="660"/>
      <c r="AF30" s="660"/>
      <c r="AG30" s="660"/>
      <c r="AH30" s="660"/>
      <c r="AI30" s="660"/>
      <c r="AJ30" s="660"/>
      <c r="AK30" s="660"/>
      <c r="AL30" s="624" t="s">
        <v>122</v>
      </c>
      <c r="AM30" s="625"/>
      <c r="AN30" s="625"/>
      <c r="AO30" s="661"/>
      <c r="AP30" s="673" t="s">
        <v>212</v>
      </c>
      <c r="AQ30" s="674"/>
      <c r="AR30" s="674"/>
      <c r="AS30" s="674"/>
      <c r="AT30" s="674"/>
      <c r="AU30" s="674"/>
      <c r="AV30" s="674"/>
      <c r="AW30" s="674"/>
      <c r="AX30" s="674"/>
      <c r="AY30" s="674"/>
      <c r="AZ30" s="674"/>
      <c r="BA30" s="674"/>
      <c r="BB30" s="674"/>
      <c r="BC30" s="674"/>
      <c r="BD30" s="674"/>
      <c r="BE30" s="674"/>
      <c r="BF30" s="675"/>
      <c r="BG30" s="673" t="s">
        <v>295</v>
      </c>
      <c r="BH30" s="696"/>
      <c r="BI30" s="696"/>
      <c r="BJ30" s="696"/>
      <c r="BK30" s="696"/>
      <c r="BL30" s="696"/>
      <c r="BM30" s="696"/>
      <c r="BN30" s="696"/>
      <c r="BO30" s="696"/>
      <c r="BP30" s="696"/>
      <c r="BQ30" s="697"/>
      <c r="BR30" s="673" t="s">
        <v>296</v>
      </c>
      <c r="BS30" s="696"/>
      <c r="BT30" s="696"/>
      <c r="BU30" s="696"/>
      <c r="BV30" s="696"/>
      <c r="BW30" s="696"/>
      <c r="BX30" s="696"/>
      <c r="BY30" s="696"/>
      <c r="BZ30" s="696"/>
      <c r="CA30" s="696"/>
      <c r="CB30" s="697"/>
      <c r="CD30" s="642"/>
      <c r="CE30" s="643"/>
      <c r="CF30" s="618" t="s">
        <v>297</v>
      </c>
      <c r="CG30" s="619"/>
      <c r="CH30" s="619"/>
      <c r="CI30" s="619"/>
      <c r="CJ30" s="619"/>
      <c r="CK30" s="619"/>
      <c r="CL30" s="619"/>
      <c r="CM30" s="619"/>
      <c r="CN30" s="619"/>
      <c r="CO30" s="619"/>
      <c r="CP30" s="619"/>
      <c r="CQ30" s="620"/>
      <c r="CR30" s="621">
        <v>568898</v>
      </c>
      <c r="CS30" s="622"/>
      <c r="CT30" s="622"/>
      <c r="CU30" s="622"/>
      <c r="CV30" s="622"/>
      <c r="CW30" s="622"/>
      <c r="CX30" s="622"/>
      <c r="CY30" s="623"/>
      <c r="CZ30" s="624">
        <v>5.5</v>
      </c>
      <c r="DA30" s="636"/>
      <c r="DB30" s="636"/>
      <c r="DC30" s="637"/>
      <c r="DD30" s="627">
        <v>536339</v>
      </c>
      <c r="DE30" s="622"/>
      <c r="DF30" s="622"/>
      <c r="DG30" s="622"/>
      <c r="DH30" s="622"/>
      <c r="DI30" s="622"/>
      <c r="DJ30" s="622"/>
      <c r="DK30" s="623"/>
      <c r="DL30" s="627">
        <v>536339</v>
      </c>
      <c r="DM30" s="622"/>
      <c r="DN30" s="622"/>
      <c r="DO30" s="622"/>
      <c r="DP30" s="622"/>
      <c r="DQ30" s="622"/>
      <c r="DR30" s="622"/>
      <c r="DS30" s="622"/>
      <c r="DT30" s="622"/>
      <c r="DU30" s="622"/>
      <c r="DV30" s="623"/>
      <c r="DW30" s="624">
        <v>10.7</v>
      </c>
      <c r="DX30" s="636"/>
      <c r="DY30" s="636"/>
      <c r="DZ30" s="636"/>
      <c r="EA30" s="636"/>
      <c r="EB30" s="636"/>
      <c r="EC30" s="648"/>
    </row>
    <row r="31" spans="2:133" ht="11.25" customHeight="1">
      <c r="B31" s="688" t="s">
        <v>298</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299</v>
      </c>
      <c r="AQ31" s="692"/>
      <c r="AR31" s="692"/>
      <c r="AS31" s="692"/>
      <c r="AT31" s="693" t="s">
        <v>300</v>
      </c>
      <c r="AU31" s="206"/>
      <c r="AV31" s="206"/>
      <c r="AW31" s="206"/>
      <c r="AX31" s="679" t="s">
        <v>178</v>
      </c>
      <c r="AY31" s="680"/>
      <c r="AZ31" s="680"/>
      <c r="BA31" s="680"/>
      <c r="BB31" s="680"/>
      <c r="BC31" s="680"/>
      <c r="BD31" s="680"/>
      <c r="BE31" s="680"/>
      <c r="BF31" s="681"/>
      <c r="BG31" s="683">
        <v>99.5</v>
      </c>
      <c r="BH31" s="684"/>
      <c r="BI31" s="684"/>
      <c r="BJ31" s="684"/>
      <c r="BK31" s="684"/>
      <c r="BL31" s="684"/>
      <c r="BM31" s="685">
        <v>98.8</v>
      </c>
      <c r="BN31" s="684"/>
      <c r="BO31" s="684"/>
      <c r="BP31" s="684"/>
      <c r="BQ31" s="686"/>
      <c r="BR31" s="683">
        <v>99.5</v>
      </c>
      <c r="BS31" s="684"/>
      <c r="BT31" s="684"/>
      <c r="BU31" s="684"/>
      <c r="BV31" s="684"/>
      <c r="BW31" s="684"/>
      <c r="BX31" s="685">
        <v>98.5</v>
      </c>
      <c r="BY31" s="684"/>
      <c r="BZ31" s="684"/>
      <c r="CA31" s="684"/>
      <c r="CB31" s="686"/>
      <c r="CD31" s="642"/>
      <c r="CE31" s="643"/>
      <c r="CF31" s="618" t="s">
        <v>301</v>
      </c>
      <c r="CG31" s="619"/>
      <c r="CH31" s="619"/>
      <c r="CI31" s="619"/>
      <c r="CJ31" s="619"/>
      <c r="CK31" s="619"/>
      <c r="CL31" s="619"/>
      <c r="CM31" s="619"/>
      <c r="CN31" s="619"/>
      <c r="CO31" s="619"/>
      <c r="CP31" s="619"/>
      <c r="CQ31" s="620"/>
      <c r="CR31" s="621">
        <v>20193</v>
      </c>
      <c r="CS31" s="634"/>
      <c r="CT31" s="634"/>
      <c r="CU31" s="634"/>
      <c r="CV31" s="634"/>
      <c r="CW31" s="634"/>
      <c r="CX31" s="634"/>
      <c r="CY31" s="635"/>
      <c r="CZ31" s="624">
        <v>0.2</v>
      </c>
      <c r="DA31" s="636"/>
      <c r="DB31" s="636"/>
      <c r="DC31" s="637"/>
      <c r="DD31" s="627">
        <v>18233</v>
      </c>
      <c r="DE31" s="634"/>
      <c r="DF31" s="634"/>
      <c r="DG31" s="634"/>
      <c r="DH31" s="634"/>
      <c r="DI31" s="634"/>
      <c r="DJ31" s="634"/>
      <c r="DK31" s="635"/>
      <c r="DL31" s="627">
        <v>18233</v>
      </c>
      <c r="DM31" s="634"/>
      <c r="DN31" s="634"/>
      <c r="DO31" s="634"/>
      <c r="DP31" s="634"/>
      <c r="DQ31" s="634"/>
      <c r="DR31" s="634"/>
      <c r="DS31" s="634"/>
      <c r="DT31" s="634"/>
      <c r="DU31" s="634"/>
      <c r="DV31" s="635"/>
      <c r="DW31" s="624">
        <v>0.4</v>
      </c>
      <c r="DX31" s="636"/>
      <c r="DY31" s="636"/>
      <c r="DZ31" s="636"/>
      <c r="EA31" s="636"/>
      <c r="EB31" s="636"/>
      <c r="EC31" s="648"/>
    </row>
    <row r="32" spans="2:133" ht="11.25" customHeight="1">
      <c r="B32" s="618" t="s">
        <v>302</v>
      </c>
      <c r="C32" s="619"/>
      <c r="D32" s="619"/>
      <c r="E32" s="619"/>
      <c r="F32" s="619"/>
      <c r="G32" s="619"/>
      <c r="H32" s="619"/>
      <c r="I32" s="619"/>
      <c r="J32" s="619"/>
      <c r="K32" s="619"/>
      <c r="L32" s="619"/>
      <c r="M32" s="619"/>
      <c r="N32" s="619"/>
      <c r="O32" s="619"/>
      <c r="P32" s="619"/>
      <c r="Q32" s="620"/>
      <c r="R32" s="621">
        <v>2397546</v>
      </c>
      <c r="S32" s="622"/>
      <c r="T32" s="622"/>
      <c r="U32" s="622"/>
      <c r="V32" s="622"/>
      <c r="W32" s="622"/>
      <c r="X32" s="622"/>
      <c r="Y32" s="623"/>
      <c r="Z32" s="659">
        <v>22.5</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303</v>
      </c>
      <c r="AX32" s="618" t="s">
        <v>304</v>
      </c>
      <c r="AY32" s="619"/>
      <c r="AZ32" s="619"/>
      <c r="BA32" s="619"/>
      <c r="BB32" s="619"/>
      <c r="BC32" s="619"/>
      <c r="BD32" s="619"/>
      <c r="BE32" s="619"/>
      <c r="BF32" s="620"/>
      <c r="BG32" s="687">
        <v>99.3</v>
      </c>
      <c r="BH32" s="634"/>
      <c r="BI32" s="634"/>
      <c r="BJ32" s="634"/>
      <c r="BK32" s="634"/>
      <c r="BL32" s="634"/>
      <c r="BM32" s="625">
        <v>98.6</v>
      </c>
      <c r="BN32" s="634"/>
      <c r="BO32" s="634"/>
      <c r="BP32" s="634"/>
      <c r="BQ32" s="657"/>
      <c r="BR32" s="687">
        <v>99.3</v>
      </c>
      <c r="BS32" s="634"/>
      <c r="BT32" s="634"/>
      <c r="BU32" s="634"/>
      <c r="BV32" s="634"/>
      <c r="BW32" s="634"/>
      <c r="BX32" s="625">
        <v>98.2</v>
      </c>
      <c r="BY32" s="634"/>
      <c r="BZ32" s="634"/>
      <c r="CA32" s="634"/>
      <c r="CB32" s="657"/>
      <c r="CD32" s="644"/>
      <c r="CE32" s="645"/>
      <c r="CF32" s="618" t="s">
        <v>305</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c r="B33" s="618" t="s">
        <v>306</v>
      </c>
      <c r="C33" s="619"/>
      <c r="D33" s="619"/>
      <c r="E33" s="619"/>
      <c r="F33" s="619"/>
      <c r="G33" s="619"/>
      <c r="H33" s="619"/>
      <c r="I33" s="619"/>
      <c r="J33" s="619"/>
      <c r="K33" s="619"/>
      <c r="L33" s="619"/>
      <c r="M33" s="619"/>
      <c r="N33" s="619"/>
      <c r="O33" s="619"/>
      <c r="P33" s="619"/>
      <c r="Q33" s="620"/>
      <c r="R33" s="621">
        <v>82227</v>
      </c>
      <c r="S33" s="622"/>
      <c r="T33" s="622"/>
      <c r="U33" s="622"/>
      <c r="V33" s="622"/>
      <c r="W33" s="622"/>
      <c r="X33" s="622"/>
      <c r="Y33" s="623"/>
      <c r="Z33" s="659">
        <v>0.8</v>
      </c>
      <c r="AA33" s="659"/>
      <c r="AB33" s="659"/>
      <c r="AC33" s="659"/>
      <c r="AD33" s="660">
        <v>79625</v>
      </c>
      <c r="AE33" s="660"/>
      <c r="AF33" s="660"/>
      <c r="AG33" s="660"/>
      <c r="AH33" s="660"/>
      <c r="AI33" s="660"/>
      <c r="AJ33" s="660"/>
      <c r="AK33" s="660"/>
      <c r="AL33" s="624">
        <v>1.6</v>
      </c>
      <c r="AM33" s="625"/>
      <c r="AN33" s="625"/>
      <c r="AO33" s="661"/>
      <c r="AP33" s="664"/>
      <c r="AQ33" s="665"/>
      <c r="AR33" s="665"/>
      <c r="AS33" s="665"/>
      <c r="AT33" s="695"/>
      <c r="AU33" s="207"/>
      <c r="AV33" s="207"/>
      <c r="AW33" s="207"/>
      <c r="AX33" s="602" t="s">
        <v>307</v>
      </c>
      <c r="AY33" s="603"/>
      <c r="AZ33" s="603"/>
      <c r="BA33" s="603"/>
      <c r="BB33" s="603"/>
      <c r="BC33" s="603"/>
      <c r="BD33" s="603"/>
      <c r="BE33" s="603"/>
      <c r="BF33" s="604"/>
      <c r="BG33" s="682">
        <v>99.6</v>
      </c>
      <c r="BH33" s="606"/>
      <c r="BI33" s="606"/>
      <c r="BJ33" s="606"/>
      <c r="BK33" s="606"/>
      <c r="BL33" s="606"/>
      <c r="BM33" s="652">
        <v>98.8</v>
      </c>
      <c r="BN33" s="606"/>
      <c r="BO33" s="606"/>
      <c r="BP33" s="606"/>
      <c r="BQ33" s="669"/>
      <c r="BR33" s="682">
        <v>99.6</v>
      </c>
      <c r="BS33" s="606"/>
      <c r="BT33" s="606"/>
      <c r="BU33" s="606"/>
      <c r="BV33" s="606"/>
      <c r="BW33" s="606"/>
      <c r="BX33" s="652">
        <v>98.6</v>
      </c>
      <c r="BY33" s="606"/>
      <c r="BZ33" s="606"/>
      <c r="CA33" s="606"/>
      <c r="CB33" s="669"/>
      <c r="CD33" s="618" t="s">
        <v>308</v>
      </c>
      <c r="CE33" s="619"/>
      <c r="CF33" s="619"/>
      <c r="CG33" s="619"/>
      <c r="CH33" s="619"/>
      <c r="CI33" s="619"/>
      <c r="CJ33" s="619"/>
      <c r="CK33" s="619"/>
      <c r="CL33" s="619"/>
      <c r="CM33" s="619"/>
      <c r="CN33" s="619"/>
      <c r="CO33" s="619"/>
      <c r="CP33" s="619"/>
      <c r="CQ33" s="620"/>
      <c r="CR33" s="621">
        <v>4876586</v>
      </c>
      <c r="CS33" s="634"/>
      <c r="CT33" s="634"/>
      <c r="CU33" s="634"/>
      <c r="CV33" s="634"/>
      <c r="CW33" s="634"/>
      <c r="CX33" s="634"/>
      <c r="CY33" s="635"/>
      <c r="CZ33" s="624">
        <v>47.3</v>
      </c>
      <c r="DA33" s="636"/>
      <c r="DB33" s="636"/>
      <c r="DC33" s="637"/>
      <c r="DD33" s="627">
        <v>3564591</v>
      </c>
      <c r="DE33" s="634"/>
      <c r="DF33" s="634"/>
      <c r="DG33" s="634"/>
      <c r="DH33" s="634"/>
      <c r="DI33" s="634"/>
      <c r="DJ33" s="634"/>
      <c r="DK33" s="635"/>
      <c r="DL33" s="627">
        <v>2479525</v>
      </c>
      <c r="DM33" s="634"/>
      <c r="DN33" s="634"/>
      <c r="DO33" s="634"/>
      <c r="DP33" s="634"/>
      <c r="DQ33" s="634"/>
      <c r="DR33" s="634"/>
      <c r="DS33" s="634"/>
      <c r="DT33" s="634"/>
      <c r="DU33" s="634"/>
      <c r="DV33" s="635"/>
      <c r="DW33" s="624">
        <v>49.5</v>
      </c>
      <c r="DX33" s="636"/>
      <c r="DY33" s="636"/>
      <c r="DZ33" s="636"/>
      <c r="EA33" s="636"/>
      <c r="EB33" s="636"/>
      <c r="EC33" s="648"/>
    </row>
    <row r="34" spans="2:133" ht="11.25" customHeight="1">
      <c r="B34" s="618" t="s">
        <v>309</v>
      </c>
      <c r="C34" s="619"/>
      <c r="D34" s="619"/>
      <c r="E34" s="619"/>
      <c r="F34" s="619"/>
      <c r="G34" s="619"/>
      <c r="H34" s="619"/>
      <c r="I34" s="619"/>
      <c r="J34" s="619"/>
      <c r="K34" s="619"/>
      <c r="L34" s="619"/>
      <c r="M34" s="619"/>
      <c r="N34" s="619"/>
      <c r="O34" s="619"/>
      <c r="P34" s="619"/>
      <c r="Q34" s="620"/>
      <c r="R34" s="621">
        <v>1565</v>
      </c>
      <c r="S34" s="622"/>
      <c r="T34" s="622"/>
      <c r="U34" s="622"/>
      <c r="V34" s="622"/>
      <c r="W34" s="622"/>
      <c r="X34" s="622"/>
      <c r="Y34" s="623"/>
      <c r="Z34" s="659">
        <v>0</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1560157</v>
      </c>
      <c r="CS34" s="622"/>
      <c r="CT34" s="622"/>
      <c r="CU34" s="622"/>
      <c r="CV34" s="622"/>
      <c r="CW34" s="622"/>
      <c r="CX34" s="622"/>
      <c r="CY34" s="623"/>
      <c r="CZ34" s="624">
        <v>15.1</v>
      </c>
      <c r="DA34" s="636"/>
      <c r="DB34" s="636"/>
      <c r="DC34" s="637"/>
      <c r="DD34" s="627">
        <v>1002203</v>
      </c>
      <c r="DE34" s="622"/>
      <c r="DF34" s="622"/>
      <c r="DG34" s="622"/>
      <c r="DH34" s="622"/>
      <c r="DI34" s="622"/>
      <c r="DJ34" s="622"/>
      <c r="DK34" s="623"/>
      <c r="DL34" s="627">
        <v>831321</v>
      </c>
      <c r="DM34" s="622"/>
      <c r="DN34" s="622"/>
      <c r="DO34" s="622"/>
      <c r="DP34" s="622"/>
      <c r="DQ34" s="622"/>
      <c r="DR34" s="622"/>
      <c r="DS34" s="622"/>
      <c r="DT34" s="622"/>
      <c r="DU34" s="622"/>
      <c r="DV34" s="623"/>
      <c r="DW34" s="624">
        <v>16.600000000000001</v>
      </c>
      <c r="DX34" s="636"/>
      <c r="DY34" s="636"/>
      <c r="DZ34" s="636"/>
      <c r="EA34" s="636"/>
      <c r="EB34" s="636"/>
      <c r="EC34" s="648"/>
    </row>
    <row r="35" spans="2:133" ht="11.25" customHeight="1">
      <c r="B35" s="618" t="s">
        <v>311</v>
      </c>
      <c r="C35" s="619"/>
      <c r="D35" s="619"/>
      <c r="E35" s="619"/>
      <c r="F35" s="619"/>
      <c r="G35" s="619"/>
      <c r="H35" s="619"/>
      <c r="I35" s="619"/>
      <c r="J35" s="619"/>
      <c r="K35" s="619"/>
      <c r="L35" s="619"/>
      <c r="M35" s="619"/>
      <c r="N35" s="619"/>
      <c r="O35" s="619"/>
      <c r="P35" s="619"/>
      <c r="Q35" s="620"/>
      <c r="R35" s="621">
        <v>340266</v>
      </c>
      <c r="S35" s="622"/>
      <c r="T35" s="622"/>
      <c r="U35" s="622"/>
      <c r="V35" s="622"/>
      <c r="W35" s="622"/>
      <c r="X35" s="622"/>
      <c r="Y35" s="623"/>
      <c r="Z35" s="659">
        <v>3.2</v>
      </c>
      <c r="AA35" s="659"/>
      <c r="AB35" s="659"/>
      <c r="AC35" s="659"/>
      <c r="AD35" s="660" t="s">
        <v>122</v>
      </c>
      <c r="AE35" s="660"/>
      <c r="AF35" s="660"/>
      <c r="AG35" s="660"/>
      <c r="AH35" s="660"/>
      <c r="AI35" s="660"/>
      <c r="AJ35" s="660"/>
      <c r="AK35" s="660"/>
      <c r="AL35" s="624" t="s">
        <v>122</v>
      </c>
      <c r="AM35" s="625"/>
      <c r="AN35" s="625"/>
      <c r="AO35" s="661"/>
      <c r="AP35" s="210"/>
      <c r="AQ35" s="673" t="s">
        <v>312</v>
      </c>
      <c r="AR35" s="674"/>
      <c r="AS35" s="674"/>
      <c r="AT35" s="674"/>
      <c r="AU35" s="674"/>
      <c r="AV35" s="674"/>
      <c r="AW35" s="674"/>
      <c r="AX35" s="674"/>
      <c r="AY35" s="674"/>
      <c r="AZ35" s="674"/>
      <c r="BA35" s="674"/>
      <c r="BB35" s="674"/>
      <c r="BC35" s="674"/>
      <c r="BD35" s="674"/>
      <c r="BE35" s="674"/>
      <c r="BF35" s="675"/>
      <c r="BG35" s="673" t="s">
        <v>313</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314</v>
      </c>
      <c r="CE35" s="619"/>
      <c r="CF35" s="619"/>
      <c r="CG35" s="619"/>
      <c r="CH35" s="619"/>
      <c r="CI35" s="619"/>
      <c r="CJ35" s="619"/>
      <c r="CK35" s="619"/>
      <c r="CL35" s="619"/>
      <c r="CM35" s="619"/>
      <c r="CN35" s="619"/>
      <c r="CO35" s="619"/>
      <c r="CP35" s="619"/>
      <c r="CQ35" s="620"/>
      <c r="CR35" s="621">
        <v>63774</v>
      </c>
      <c r="CS35" s="634"/>
      <c r="CT35" s="634"/>
      <c r="CU35" s="634"/>
      <c r="CV35" s="634"/>
      <c r="CW35" s="634"/>
      <c r="CX35" s="634"/>
      <c r="CY35" s="635"/>
      <c r="CZ35" s="624">
        <v>0.6</v>
      </c>
      <c r="DA35" s="636"/>
      <c r="DB35" s="636"/>
      <c r="DC35" s="637"/>
      <c r="DD35" s="627">
        <v>53470</v>
      </c>
      <c r="DE35" s="634"/>
      <c r="DF35" s="634"/>
      <c r="DG35" s="634"/>
      <c r="DH35" s="634"/>
      <c r="DI35" s="634"/>
      <c r="DJ35" s="634"/>
      <c r="DK35" s="635"/>
      <c r="DL35" s="627">
        <v>53470</v>
      </c>
      <c r="DM35" s="634"/>
      <c r="DN35" s="634"/>
      <c r="DO35" s="634"/>
      <c r="DP35" s="634"/>
      <c r="DQ35" s="634"/>
      <c r="DR35" s="634"/>
      <c r="DS35" s="634"/>
      <c r="DT35" s="634"/>
      <c r="DU35" s="634"/>
      <c r="DV35" s="635"/>
      <c r="DW35" s="624">
        <v>1.1000000000000001</v>
      </c>
      <c r="DX35" s="636"/>
      <c r="DY35" s="636"/>
      <c r="DZ35" s="636"/>
      <c r="EA35" s="636"/>
      <c r="EB35" s="636"/>
      <c r="EC35" s="648"/>
    </row>
    <row r="36" spans="2:133" ht="11.25" customHeight="1">
      <c r="B36" s="618" t="s">
        <v>315</v>
      </c>
      <c r="C36" s="619"/>
      <c r="D36" s="619"/>
      <c r="E36" s="619"/>
      <c r="F36" s="619"/>
      <c r="G36" s="619"/>
      <c r="H36" s="619"/>
      <c r="I36" s="619"/>
      <c r="J36" s="619"/>
      <c r="K36" s="619"/>
      <c r="L36" s="619"/>
      <c r="M36" s="619"/>
      <c r="N36" s="619"/>
      <c r="O36" s="619"/>
      <c r="P36" s="619"/>
      <c r="Q36" s="620"/>
      <c r="R36" s="621">
        <v>310303</v>
      </c>
      <c r="S36" s="622"/>
      <c r="T36" s="622"/>
      <c r="U36" s="622"/>
      <c r="V36" s="622"/>
      <c r="W36" s="622"/>
      <c r="X36" s="622"/>
      <c r="Y36" s="623"/>
      <c r="Z36" s="659">
        <v>2.9</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6">
        <v>1246222</v>
      </c>
      <c r="BA36" s="677"/>
      <c r="BB36" s="677"/>
      <c r="BC36" s="677"/>
      <c r="BD36" s="677"/>
      <c r="BE36" s="677"/>
      <c r="BF36" s="678"/>
      <c r="BG36" s="679" t="s">
        <v>317</v>
      </c>
      <c r="BH36" s="680"/>
      <c r="BI36" s="680"/>
      <c r="BJ36" s="680"/>
      <c r="BK36" s="680"/>
      <c r="BL36" s="680"/>
      <c r="BM36" s="680"/>
      <c r="BN36" s="680"/>
      <c r="BO36" s="680"/>
      <c r="BP36" s="680"/>
      <c r="BQ36" s="680"/>
      <c r="BR36" s="680"/>
      <c r="BS36" s="680"/>
      <c r="BT36" s="680"/>
      <c r="BU36" s="681"/>
      <c r="BV36" s="676">
        <v>44720</v>
      </c>
      <c r="BW36" s="677"/>
      <c r="BX36" s="677"/>
      <c r="BY36" s="677"/>
      <c r="BZ36" s="677"/>
      <c r="CA36" s="677"/>
      <c r="CB36" s="678"/>
      <c r="CD36" s="618" t="s">
        <v>318</v>
      </c>
      <c r="CE36" s="619"/>
      <c r="CF36" s="619"/>
      <c r="CG36" s="619"/>
      <c r="CH36" s="619"/>
      <c r="CI36" s="619"/>
      <c r="CJ36" s="619"/>
      <c r="CK36" s="619"/>
      <c r="CL36" s="619"/>
      <c r="CM36" s="619"/>
      <c r="CN36" s="619"/>
      <c r="CO36" s="619"/>
      <c r="CP36" s="619"/>
      <c r="CQ36" s="620"/>
      <c r="CR36" s="621">
        <v>1884979</v>
      </c>
      <c r="CS36" s="622"/>
      <c r="CT36" s="622"/>
      <c r="CU36" s="622"/>
      <c r="CV36" s="622"/>
      <c r="CW36" s="622"/>
      <c r="CX36" s="622"/>
      <c r="CY36" s="623"/>
      <c r="CZ36" s="624">
        <v>18.3</v>
      </c>
      <c r="DA36" s="636"/>
      <c r="DB36" s="636"/>
      <c r="DC36" s="637"/>
      <c r="DD36" s="627">
        <v>1321777</v>
      </c>
      <c r="DE36" s="622"/>
      <c r="DF36" s="622"/>
      <c r="DG36" s="622"/>
      <c r="DH36" s="622"/>
      <c r="DI36" s="622"/>
      <c r="DJ36" s="622"/>
      <c r="DK36" s="623"/>
      <c r="DL36" s="627">
        <v>1043337</v>
      </c>
      <c r="DM36" s="622"/>
      <c r="DN36" s="622"/>
      <c r="DO36" s="622"/>
      <c r="DP36" s="622"/>
      <c r="DQ36" s="622"/>
      <c r="DR36" s="622"/>
      <c r="DS36" s="622"/>
      <c r="DT36" s="622"/>
      <c r="DU36" s="622"/>
      <c r="DV36" s="623"/>
      <c r="DW36" s="624">
        <v>20.8</v>
      </c>
      <c r="DX36" s="636"/>
      <c r="DY36" s="636"/>
      <c r="DZ36" s="636"/>
      <c r="EA36" s="636"/>
      <c r="EB36" s="636"/>
      <c r="EC36" s="648"/>
    </row>
    <row r="37" spans="2:133" ht="11.25" customHeight="1">
      <c r="B37" s="618" t="s">
        <v>319</v>
      </c>
      <c r="C37" s="619"/>
      <c r="D37" s="619"/>
      <c r="E37" s="619"/>
      <c r="F37" s="619"/>
      <c r="G37" s="619"/>
      <c r="H37" s="619"/>
      <c r="I37" s="619"/>
      <c r="J37" s="619"/>
      <c r="K37" s="619"/>
      <c r="L37" s="619"/>
      <c r="M37" s="619"/>
      <c r="N37" s="619"/>
      <c r="O37" s="619"/>
      <c r="P37" s="619"/>
      <c r="Q37" s="620"/>
      <c r="R37" s="621">
        <v>852108</v>
      </c>
      <c r="S37" s="622"/>
      <c r="T37" s="622"/>
      <c r="U37" s="622"/>
      <c r="V37" s="622"/>
      <c r="W37" s="622"/>
      <c r="X37" s="622"/>
      <c r="Y37" s="623"/>
      <c r="Z37" s="659">
        <v>8</v>
      </c>
      <c r="AA37" s="659"/>
      <c r="AB37" s="659"/>
      <c r="AC37" s="659"/>
      <c r="AD37" s="660">
        <v>1446</v>
      </c>
      <c r="AE37" s="660"/>
      <c r="AF37" s="660"/>
      <c r="AG37" s="660"/>
      <c r="AH37" s="660"/>
      <c r="AI37" s="660"/>
      <c r="AJ37" s="660"/>
      <c r="AK37" s="660"/>
      <c r="AL37" s="624">
        <v>0</v>
      </c>
      <c r="AM37" s="625"/>
      <c r="AN37" s="625"/>
      <c r="AO37" s="661"/>
      <c r="AQ37" s="654" t="s">
        <v>320</v>
      </c>
      <c r="AR37" s="655"/>
      <c r="AS37" s="655"/>
      <c r="AT37" s="655"/>
      <c r="AU37" s="655"/>
      <c r="AV37" s="655"/>
      <c r="AW37" s="655"/>
      <c r="AX37" s="655"/>
      <c r="AY37" s="656"/>
      <c r="AZ37" s="621">
        <v>256971</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-23429</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210323</v>
      </c>
      <c r="CS37" s="634"/>
      <c r="CT37" s="634"/>
      <c r="CU37" s="634"/>
      <c r="CV37" s="634"/>
      <c r="CW37" s="634"/>
      <c r="CX37" s="634"/>
      <c r="CY37" s="635"/>
      <c r="CZ37" s="624">
        <v>2</v>
      </c>
      <c r="DA37" s="636"/>
      <c r="DB37" s="636"/>
      <c r="DC37" s="637"/>
      <c r="DD37" s="627">
        <v>115153</v>
      </c>
      <c r="DE37" s="634"/>
      <c r="DF37" s="634"/>
      <c r="DG37" s="634"/>
      <c r="DH37" s="634"/>
      <c r="DI37" s="634"/>
      <c r="DJ37" s="634"/>
      <c r="DK37" s="635"/>
      <c r="DL37" s="627">
        <v>99142</v>
      </c>
      <c r="DM37" s="634"/>
      <c r="DN37" s="634"/>
      <c r="DO37" s="634"/>
      <c r="DP37" s="634"/>
      <c r="DQ37" s="634"/>
      <c r="DR37" s="634"/>
      <c r="DS37" s="634"/>
      <c r="DT37" s="634"/>
      <c r="DU37" s="634"/>
      <c r="DV37" s="635"/>
      <c r="DW37" s="624">
        <v>2</v>
      </c>
      <c r="DX37" s="636"/>
      <c r="DY37" s="636"/>
      <c r="DZ37" s="636"/>
      <c r="EA37" s="636"/>
      <c r="EB37" s="636"/>
      <c r="EC37" s="648"/>
    </row>
    <row r="38" spans="2:133" ht="11.25" customHeight="1">
      <c r="B38" s="618" t="s">
        <v>323</v>
      </c>
      <c r="C38" s="619"/>
      <c r="D38" s="619"/>
      <c r="E38" s="619"/>
      <c r="F38" s="619"/>
      <c r="G38" s="619"/>
      <c r="H38" s="619"/>
      <c r="I38" s="619"/>
      <c r="J38" s="619"/>
      <c r="K38" s="619"/>
      <c r="L38" s="619"/>
      <c r="M38" s="619"/>
      <c r="N38" s="619"/>
      <c r="O38" s="619"/>
      <c r="P38" s="619"/>
      <c r="Q38" s="620"/>
      <c r="R38" s="621">
        <v>198836</v>
      </c>
      <c r="S38" s="622"/>
      <c r="T38" s="622"/>
      <c r="U38" s="622"/>
      <c r="V38" s="622"/>
      <c r="W38" s="622"/>
      <c r="X38" s="622"/>
      <c r="Y38" s="623"/>
      <c r="Z38" s="659">
        <v>1.9</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237093</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2029</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752158</v>
      </c>
      <c r="CS38" s="622"/>
      <c r="CT38" s="622"/>
      <c r="CU38" s="622"/>
      <c r="CV38" s="622"/>
      <c r="CW38" s="622"/>
      <c r="CX38" s="622"/>
      <c r="CY38" s="623"/>
      <c r="CZ38" s="624">
        <v>7.3</v>
      </c>
      <c r="DA38" s="636"/>
      <c r="DB38" s="636"/>
      <c r="DC38" s="637"/>
      <c r="DD38" s="627">
        <v>644873</v>
      </c>
      <c r="DE38" s="622"/>
      <c r="DF38" s="622"/>
      <c r="DG38" s="622"/>
      <c r="DH38" s="622"/>
      <c r="DI38" s="622"/>
      <c r="DJ38" s="622"/>
      <c r="DK38" s="623"/>
      <c r="DL38" s="627">
        <v>551397</v>
      </c>
      <c r="DM38" s="622"/>
      <c r="DN38" s="622"/>
      <c r="DO38" s="622"/>
      <c r="DP38" s="622"/>
      <c r="DQ38" s="622"/>
      <c r="DR38" s="622"/>
      <c r="DS38" s="622"/>
      <c r="DT38" s="622"/>
      <c r="DU38" s="622"/>
      <c r="DV38" s="623"/>
      <c r="DW38" s="624">
        <v>11</v>
      </c>
      <c r="DX38" s="636"/>
      <c r="DY38" s="636"/>
      <c r="DZ38" s="636"/>
      <c r="EA38" s="636"/>
      <c r="EB38" s="636"/>
      <c r="EC38" s="648"/>
    </row>
    <row r="39" spans="2:133" ht="11.25" customHeight="1">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t="s">
        <v>122</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3003</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544807</v>
      </c>
      <c r="CS39" s="634"/>
      <c r="CT39" s="634"/>
      <c r="CU39" s="634"/>
      <c r="CV39" s="634"/>
      <c r="CW39" s="634"/>
      <c r="CX39" s="634"/>
      <c r="CY39" s="635"/>
      <c r="CZ39" s="624">
        <v>5.3</v>
      </c>
      <c r="DA39" s="636"/>
      <c r="DB39" s="636"/>
      <c r="DC39" s="637"/>
      <c r="DD39" s="627">
        <v>542257</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c r="B40" s="618" t="s">
        <v>331</v>
      </c>
      <c r="C40" s="619"/>
      <c r="D40" s="619"/>
      <c r="E40" s="619"/>
      <c r="F40" s="619"/>
      <c r="G40" s="619"/>
      <c r="H40" s="619"/>
      <c r="I40" s="619"/>
      <c r="J40" s="619"/>
      <c r="K40" s="619"/>
      <c r="L40" s="619"/>
      <c r="M40" s="619"/>
      <c r="N40" s="619"/>
      <c r="O40" s="619"/>
      <c r="P40" s="619"/>
      <c r="Q40" s="620"/>
      <c r="R40" s="621">
        <v>21836</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97</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70711</v>
      </c>
      <c r="CS40" s="622"/>
      <c r="CT40" s="622"/>
      <c r="CU40" s="622"/>
      <c r="CV40" s="622"/>
      <c r="CW40" s="622"/>
      <c r="CX40" s="622"/>
      <c r="CY40" s="623"/>
      <c r="CZ40" s="624">
        <v>0.7</v>
      </c>
      <c r="DA40" s="636"/>
      <c r="DB40" s="636"/>
      <c r="DC40" s="637"/>
      <c r="DD40" s="627">
        <v>11</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c r="B41" s="602" t="s">
        <v>336</v>
      </c>
      <c r="C41" s="603"/>
      <c r="D41" s="603"/>
      <c r="E41" s="603"/>
      <c r="F41" s="603"/>
      <c r="G41" s="603"/>
      <c r="H41" s="603"/>
      <c r="I41" s="603"/>
      <c r="J41" s="603"/>
      <c r="K41" s="603"/>
      <c r="L41" s="603"/>
      <c r="M41" s="603"/>
      <c r="N41" s="603"/>
      <c r="O41" s="603"/>
      <c r="P41" s="603"/>
      <c r="Q41" s="604"/>
      <c r="R41" s="605">
        <v>10657855</v>
      </c>
      <c r="S41" s="646"/>
      <c r="T41" s="646"/>
      <c r="U41" s="646"/>
      <c r="V41" s="646"/>
      <c r="W41" s="646"/>
      <c r="X41" s="646"/>
      <c r="Y41" s="649"/>
      <c r="Z41" s="650">
        <v>100</v>
      </c>
      <c r="AA41" s="650"/>
      <c r="AB41" s="650"/>
      <c r="AC41" s="650"/>
      <c r="AD41" s="651">
        <v>4986958</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166230</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v>4</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c r="AQ42" s="666" t="s">
        <v>340</v>
      </c>
      <c r="AR42" s="667"/>
      <c r="AS42" s="667"/>
      <c r="AT42" s="667"/>
      <c r="AU42" s="667"/>
      <c r="AV42" s="667"/>
      <c r="AW42" s="667"/>
      <c r="AX42" s="667"/>
      <c r="AY42" s="668"/>
      <c r="AZ42" s="605">
        <v>585928</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389</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1020526</v>
      </c>
      <c r="CS42" s="634"/>
      <c r="CT42" s="634"/>
      <c r="CU42" s="634"/>
      <c r="CV42" s="634"/>
      <c r="CW42" s="634"/>
      <c r="CX42" s="634"/>
      <c r="CY42" s="635"/>
      <c r="CZ42" s="624">
        <v>9.9</v>
      </c>
      <c r="DA42" s="636"/>
      <c r="DB42" s="636"/>
      <c r="DC42" s="637"/>
      <c r="DD42" s="627">
        <v>47205</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c r="B43" s="202" t="s">
        <v>343</v>
      </c>
      <c r="CD43" s="618" t="s">
        <v>344</v>
      </c>
      <c r="CE43" s="619"/>
      <c r="CF43" s="619"/>
      <c r="CG43" s="619"/>
      <c r="CH43" s="619"/>
      <c r="CI43" s="619"/>
      <c r="CJ43" s="619"/>
      <c r="CK43" s="619"/>
      <c r="CL43" s="619"/>
      <c r="CM43" s="619"/>
      <c r="CN43" s="619"/>
      <c r="CO43" s="619"/>
      <c r="CP43" s="619"/>
      <c r="CQ43" s="620"/>
      <c r="CR43" s="621">
        <v>19293</v>
      </c>
      <c r="CS43" s="634"/>
      <c r="CT43" s="634"/>
      <c r="CU43" s="634"/>
      <c r="CV43" s="634"/>
      <c r="CW43" s="634"/>
      <c r="CX43" s="634"/>
      <c r="CY43" s="635"/>
      <c r="CZ43" s="624">
        <v>0.2</v>
      </c>
      <c r="DA43" s="636"/>
      <c r="DB43" s="636"/>
      <c r="DC43" s="637"/>
      <c r="DD43" s="627">
        <v>19293</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981741</v>
      </c>
      <c r="CS44" s="622"/>
      <c r="CT44" s="622"/>
      <c r="CU44" s="622"/>
      <c r="CV44" s="622"/>
      <c r="CW44" s="622"/>
      <c r="CX44" s="622"/>
      <c r="CY44" s="623"/>
      <c r="CZ44" s="624">
        <v>9.5</v>
      </c>
      <c r="DA44" s="625"/>
      <c r="DB44" s="625"/>
      <c r="DC44" s="626"/>
      <c r="DD44" s="627">
        <v>46213</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37353</v>
      </c>
      <c r="CS45" s="634"/>
      <c r="CT45" s="634"/>
      <c r="CU45" s="634"/>
      <c r="CV45" s="634"/>
      <c r="CW45" s="634"/>
      <c r="CX45" s="634"/>
      <c r="CY45" s="635"/>
      <c r="CZ45" s="624">
        <v>0.4</v>
      </c>
      <c r="DA45" s="636"/>
      <c r="DB45" s="636"/>
      <c r="DC45" s="637"/>
      <c r="DD45" s="627">
        <v>632</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c r="B46" s="213"/>
      <c r="CD46" s="642"/>
      <c r="CE46" s="643"/>
      <c r="CF46" s="618" t="s">
        <v>349</v>
      </c>
      <c r="CG46" s="619"/>
      <c r="CH46" s="619"/>
      <c r="CI46" s="619"/>
      <c r="CJ46" s="619"/>
      <c r="CK46" s="619"/>
      <c r="CL46" s="619"/>
      <c r="CM46" s="619"/>
      <c r="CN46" s="619"/>
      <c r="CO46" s="619"/>
      <c r="CP46" s="619"/>
      <c r="CQ46" s="620"/>
      <c r="CR46" s="621">
        <v>940898</v>
      </c>
      <c r="CS46" s="622"/>
      <c r="CT46" s="622"/>
      <c r="CU46" s="622"/>
      <c r="CV46" s="622"/>
      <c r="CW46" s="622"/>
      <c r="CX46" s="622"/>
      <c r="CY46" s="623"/>
      <c r="CZ46" s="624">
        <v>9.1</v>
      </c>
      <c r="DA46" s="625"/>
      <c r="DB46" s="625"/>
      <c r="DC46" s="626"/>
      <c r="DD46" s="627">
        <v>45491</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c r="B47" s="213"/>
      <c r="CD47" s="642"/>
      <c r="CE47" s="643"/>
      <c r="CF47" s="618" t="s">
        <v>350</v>
      </c>
      <c r="CG47" s="619"/>
      <c r="CH47" s="619"/>
      <c r="CI47" s="619"/>
      <c r="CJ47" s="619"/>
      <c r="CK47" s="619"/>
      <c r="CL47" s="619"/>
      <c r="CM47" s="619"/>
      <c r="CN47" s="619"/>
      <c r="CO47" s="619"/>
      <c r="CP47" s="619"/>
      <c r="CQ47" s="620"/>
      <c r="CR47" s="621">
        <v>38785</v>
      </c>
      <c r="CS47" s="634"/>
      <c r="CT47" s="634"/>
      <c r="CU47" s="634"/>
      <c r="CV47" s="634"/>
      <c r="CW47" s="634"/>
      <c r="CX47" s="634"/>
      <c r="CY47" s="635"/>
      <c r="CZ47" s="624">
        <v>0.4</v>
      </c>
      <c r="DA47" s="636"/>
      <c r="DB47" s="636"/>
      <c r="DC47" s="637"/>
      <c r="DD47" s="627">
        <v>992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c r="B49" s="213"/>
      <c r="CD49" s="602" t="s">
        <v>352</v>
      </c>
      <c r="CE49" s="603"/>
      <c r="CF49" s="603"/>
      <c r="CG49" s="603"/>
      <c r="CH49" s="603"/>
      <c r="CI49" s="603"/>
      <c r="CJ49" s="603"/>
      <c r="CK49" s="603"/>
      <c r="CL49" s="603"/>
      <c r="CM49" s="603"/>
      <c r="CN49" s="603"/>
      <c r="CO49" s="603"/>
      <c r="CP49" s="603"/>
      <c r="CQ49" s="604"/>
      <c r="CR49" s="605">
        <v>10300031</v>
      </c>
      <c r="CS49" s="606"/>
      <c r="CT49" s="606"/>
      <c r="CU49" s="606"/>
      <c r="CV49" s="606"/>
      <c r="CW49" s="606"/>
      <c r="CX49" s="606"/>
      <c r="CY49" s="607"/>
      <c r="CZ49" s="608">
        <v>100</v>
      </c>
      <c r="DA49" s="609"/>
      <c r="DB49" s="609"/>
      <c r="DC49" s="610"/>
      <c r="DD49" s="611">
        <v>6241296</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Fbk2rJyuUPm5bGthBuNw2dw/TtY+8+bAQfYzfsSyts9ER9H7UZxRsOMicdvrx36MgVaDh4dPJmDq1SmZQ3JzCw==" saltValue="VaPt366wT6ObvzgtoUJh1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cols>
    <col min="1" max="130" width="2.75" style="219" customWidth="1"/>
    <col min="131" max="131" width="1.625" style="219" customWidth="1"/>
    <col min="132" max="16384" width="9" style="219" hidden="1"/>
  </cols>
  <sheetData>
    <row r="1" spans="1:131" ht="11.25" customHeight="1" thickBot="1">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c r="A7" s="224">
        <v>1</v>
      </c>
      <c r="B7" s="1047" t="s">
        <v>375</v>
      </c>
      <c r="C7" s="1048"/>
      <c r="D7" s="1048"/>
      <c r="E7" s="1048"/>
      <c r="F7" s="1048"/>
      <c r="G7" s="1048"/>
      <c r="H7" s="1048"/>
      <c r="I7" s="1048"/>
      <c r="J7" s="1048"/>
      <c r="K7" s="1048"/>
      <c r="L7" s="1048"/>
      <c r="M7" s="1048"/>
      <c r="N7" s="1048"/>
      <c r="O7" s="1048"/>
      <c r="P7" s="1049"/>
      <c r="Q7" s="1102">
        <v>10658</v>
      </c>
      <c r="R7" s="1103"/>
      <c r="S7" s="1103"/>
      <c r="T7" s="1103"/>
      <c r="U7" s="1103"/>
      <c r="V7" s="1103">
        <v>10300</v>
      </c>
      <c r="W7" s="1103"/>
      <c r="X7" s="1103"/>
      <c r="Y7" s="1103"/>
      <c r="Z7" s="1103"/>
      <c r="AA7" s="1103">
        <v>358</v>
      </c>
      <c r="AB7" s="1103"/>
      <c r="AC7" s="1103"/>
      <c r="AD7" s="1103"/>
      <c r="AE7" s="1104"/>
      <c r="AF7" s="1105">
        <v>272</v>
      </c>
      <c r="AG7" s="1106"/>
      <c r="AH7" s="1106"/>
      <c r="AI7" s="1106"/>
      <c r="AJ7" s="1107"/>
      <c r="AK7" s="1108">
        <v>17</v>
      </c>
      <c r="AL7" s="1109"/>
      <c r="AM7" s="1109"/>
      <c r="AN7" s="1109"/>
      <c r="AO7" s="1109"/>
      <c r="AP7" s="1109">
        <v>4566</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t="s">
        <v>558</v>
      </c>
      <c r="BS7" s="1099" t="s">
        <v>557</v>
      </c>
      <c r="BT7" s="1100"/>
      <c r="BU7" s="1100"/>
      <c r="BV7" s="1100"/>
      <c r="BW7" s="1100"/>
      <c r="BX7" s="1100"/>
      <c r="BY7" s="1100"/>
      <c r="BZ7" s="1100"/>
      <c r="CA7" s="1100"/>
      <c r="CB7" s="1100"/>
      <c r="CC7" s="1100"/>
      <c r="CD7" s="1100"/>
      <c r="CE7" s="1100"/>
      <c r="CF7" s="1100"/>
      <c r="CG7" s="1112"/>
      <c r="CH7" s="1096">
        <v>0</v>
      </c>
      <c r="CI7" s="1097"/>
      <c r="CJ7" s="1097"/>
      <c r="CK7" s="1097"/>
      <c r="CL7" s="1098"/>
      <c r="CM7" s="1096">
        <v>21</v>
      </c>
      <c r="CN7" s="1097"/>
      <c r="CO7" s="1097"/>
      <c r="CP7" s="1097"/>
      <c r="CQ7" s="1098"/>
      <c r="CR7" s="1096">
        <v>5</v>
      </c>
      <c r="CS7" s="1097"/>
      <c r="CT7" s="1097"/>
      <c r="CU7" s="1097"/>
      <c r="CV7" s="1098"/>
      <c r="CW7" s="1096">
        <v>0</v>
      </c>
      <c r="CX7" s="1097"/>
      <c r="CY7" s="1097"/>
      <c r="CZ7" s="1097"/>
      <c r="DA7" s="1098"/>
      <c r="DB7" s="1096"/>
      <c r="DC7" s="1097"/>
      <c r="DD7" s="1097"/>
      <c r="DE7" s="1097"/>
      <c r="DF7" s="1098"/>
      <c r="DG7" s="1096"/>
      <c r="DH7" s="1097"/>
      <c r="DI7" s="1097"/>
      <c r="DJ7" s="1097"/>
      <c r="DK7" s="1098"/>
      <c r="DL7" s="1096"/>
      <c r="DM7" s="1097"/>
      <c r="DN7" s="1097"/>
      <c r="DO7" s="1097"/>
      <c r="DP7" s="1098"/>
      <c r="DQ7" s="1096"/>
      <c r="DR7" s="1097"/>
      <c r="DS7" s="1097"/>
      <c r="DT7" s="1097"/>
      <c r="DU7" s="1098"/>
      <c r="DV7" s="1099"/>
      <c r="DW7" s="1100"/>
      <c r="DX7" s="1100"/>
      <c r="DY7" s="1100"/>
      <c r="DZ7" s="1101"/>
      <c r="EA7" s="222"/>
    </row>
    <row r="8" spans="1:131" s="223" customFormat="1" ht="26.25" customHeight="1">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559</v>
      </c>
      <c r="BT8" s="993"/>
      <c r="BU8" s="993"/>
      <c r="BV8" s="993"/>
      <c r="BW8" s="993"/>
      <c r="BX8" s="993"/>
      <c r="BY8" s="993"/>
      <c r="BZ8" s="993"/>
      <c r="CA8" s="993"/>
      <c r="CB8" s="993"/>
      <c r="CC8" s="993"/>
      <c r="CD8" s="993"/>
      <c r="CE8" s="993"/>
      <c r="CF8" s="993"/>
      <c r="CG8" s="1014"/>
      <c r="CH8" s="989">
        <v>5</v>
      </c>
      <c r="CI8" s="990"/>
      <c r="CJ8" s="990"/>
      <c r="CK8" s="990"/>
      <c r="CL8" s="991"/>
      <c r="CM8" s="989">
        <v>17</v>
      </c>
      <c r="CN8" s="990"/>
      <c r="CO8" s="990"/>
      <c r="CP8" s="990"/>
      <c r="CQ8" s="991"/>
      <c r="CR8" s="989">
        <v>1</v>
      </c>
      <c r="CS8" s="990"/>
      <c r="CT8" s="990"/>
      <c r="CU8" s="990"/>
      <c r="CV8" s="991"/>
      <c r="CW8" s="989">
        <v>26</v>
      </c>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c r="A23" s="228" t="s">
        <v>377</v>
      </c>
      <c r="B23" s="937" t="s">
        <v>378</v>
      </c>
      <c r="C23" s="938"/>
      <c r="D23" s="938"/>
      <c r="E23" s="938"/>
      <c r="F23" s="938"/>
      <c r="G23" s="938"/>
      <c r="H23" s="938"/>
      <c r="I23" s="938"/>
      <c r="J23" s="938"/>
      <c r="K23" s="938"/>
      <c r="L23" s="938"/>
      <c r="M23" s="938"/>
      <c r="N23" s="938"/>
      <c r="O23" s="938"/>
      <c r="P23" s="948"/>
      <c r="Q23" s="1067">
        <v>10658</v>
      </c>
      <c r="R23" s="1061"/>
      <c r="S23" s="1061"/>
      <c r="T23" s="1061"/>
      <c r="U23" s="1061"/>
      <c r="V23" s="1061">
        <v>10300</v>
      </c>
      <c r="W23" s="1061"/>
      <c r="X23" s="1061"/>
      <c r="Y23" s="1061"/>
      <c r="Z23" s="1061"/>
      <c r="AA23" s="1061">
        <v>358</v>
      </c>
      <c r="AB23" s="1061"/>
      <c r="AC23" s="1061"/>
      <c r="AD23" s="1061"/>
      <c r="AE23" s="1068"/>
      <c r="AF23" s="1069">
        <v>272</v>
      </c>
      <c r="AG23" s="1061"/>
      <c r="AH23" s="1061"/>
      <c r="AI23" s="1061"/>
      <c r="AJ23" s="1070"/>
      <c r="AK23" s="1071"/>
      <c r="AL23" s="1072"/>
      <c r="AM23" s="1072"/>
      <c r="AN23" s="1072"/>
      <c r="AO23" s="1072"/>
      <c r="AP23" s="1061">
        <v>4566</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c r="A26" s="995" t="s">
        <v>358</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c r="A28" s="230">
        <v>1</v>
      </c>
      <c r="B28" s="1047" t="s">
        <v>389</v>
      </c>
      <c r="C28" s="1048"/>
      <c r="D28" s="1048"/>
      <c r="E28" s="1048"/>
      <c r="F28" s="1048"/>
      <c r="G28" s="1048"/>
      <c r="H28" s="1048"/>
      <c r="I28" s="1048"/>
      <c r="J28" s="1048"/>
      <c r="K28" s="1048"/>
      <c r="L28" s="1048"/>
      <c r="M28" s="1048"/>
      <c r="N28" s="1048"/>
      <c r="O28" s="1048"/>
      <c r="P28" s="1049"/>
      <c r="Q28" s="1050">
        <v>1774</v>
      </c>
      <c r="R28" s="1051"/>
      <c r="S28" s="1051"/>
      <c r="T28" s="1051"/>
      <c r="U28" s="1051"/>
      <c r="V28" s="1051">
        <v>1729</v>
      </c>
      <c r="W28" s="1051"/>
      <c r="X28" s="1051"/>
      <c r="Y28" s="1051"/>
      <c r="Z28" s="1051"/>
      <c r="AA28" s="1051">
        <v>45</v>
      </c>
      <c r="AB28" s="1051"/>
      <c r="AC28" s="1051"/>
      <c r="AD28" s="1051"/>
      <c r="AE28" s="1052"/>
      <c r="AF28" s="1053">
        <v>45</v>
      </c>
      <c r="AG28" s="1051"/>
      <c r="AH28" s="1051"/>
      <c r="AI28" s="1051"/>
      <c r="AJ28" s="1054"/>
      <c r="AK28" s="1042">
        <v>144</v>
      </c>
      <c r="AL28" s="1043"/>
      <c r="AM28" s="1043"/>
      <c r="AN28" s="1043"/>
      <c r="AO28" s="1043"/>
      <c r="AP28" s="1043"/>
      <c r="AQ28" s="1043"/>
      <c r="AR28" s="1043"/>
      <c r="AS28" s="1043"/>
      <c r="AT28" s="1043"/>
      <c r="AU28" s="1043"/>
      <c r="AV28" s="1043"/>
      <c r="AW28" s="1043"/>
      <c r="AX28" s="1043"/>
      <c r="AY28" s="1043"/>
      <c r="AZ28" s="1044"/>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c r="A29" s="230">
        <v>2</v>
      </c>
      <c r="B29" s="1030" t="s">
        <v>390</v>
      </c>
      <c r="C29" s="1031"/>
      <c r="D29" s="1031"/>
      <c r="E29" s="1031"/>
      <c r="F29" s="1031"/>
      <c r="G29" s="1031"/>
      <c r="H29" s="1031"/>
      <c r="I29" s="1031"/>
      <c r="J29" s="1031"/>
      <c r="K29" s="1031"/>
      <c r="L29" s="1031"/>
      <c r="M29" s="1031"/>
      <c r="N29" s="1031"/>
      <c r="O29" s="1031"/>
      <c r="P29" s="1032"/>
      <c r="Q29" s="1038">
        <v>1703</v>
      </c>
      <c r="R29" s="1039"/>
      <c r="S29" s="1039"/>
      <c r="T29" s="1039"/>
      <c r="U29" s="1039"/>
      <c r="V29" s="1039">
        <v>1617</v>
      </c>
      <c r="W29" s="1039"/>
      <c r="X29" s="1039"/>
      <c r="Y29" s="1039"/>
      <c r="Z29" s="1039"/>
      <c r="AA29" s="1039">
        <v>85</v>
      </c>
      <c r="AB29" s="1039"/>
      <c r="AC29" s="1039"/>
      <c r="AD29" s="1039"/>
      <c r="AE29" s="1040"/>
      <c r="AF29" s="1035">
        <v>85</v>
      </c>
      <c r="AG29" s="1036"/>
      <c r="AH29" s="1036"/>
      <c r="AI29" s="1036"/>
      <c r="AJ29" s="1037"/>
      <c r="AK29" s="980">
        <v>256</v>
      </c>
      <c r="AL29" s="971"/>
      <c r="AM29" s="971"/>
      <c r="AN29" s="971"/>
      <c r="AO29" s="971"/>
      <c r="AP29" s="971"/>
      <c r="AQ29" s="971"/>
      <c r="AR29" s="971"/>
      <c r="AS29" s="971"/>
      <c r="AT29" s="971"/>
      <c r="AU29" s="971"/>
      <c r="AV29" s="971"/>
      <c r="AW29" s="971"/>
      <c r="AX29" s="971"/>
      <c r="AY29" s="971"/>
      <c r="AZ29" s="1041"/>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c r="A30" s="230">
        <v>3</v>
      </c>
      <c r="B30" s="1030" t="s">
        <v>391</v>
      </c>
      <c r="C30" s="1031"/>
      <c r="D30" s="1031"/>
      <c r="E30" s="1031"/>
      <c r="F30" s="1031"/>
      <c r="G30" s="1031"/>
      <c r="H30" s="1031"/>
      <c r="I30" s="1031"/>
      <c r="J30" s="1031"/>
      <c r="K30" s="1031"/>
      <c r="L30" s="1031"/>
      <c r="M30" s="1031"/>
      <c r="N30" s="1031"/>
      <c r="O30" s="1031"/>
      <c r="P30" s="1032"/>
      <c r="Q30" s="1038">
        <v>695</v>
      </c>
      <c r="R30" s="1039"/>
      <c r="S30" s="1039"/>
      <c r="T30" s="1039"/>
      <c r="U30" s="1039"/>
      <c r="V30" s="1039">
        <v>688</v>
      </c>
      <c r="W30" s="1039"/>
      <c r="X30" s="1039"/>
      <c r="Y30" s="1039"/>
      <c r="Z30" s="1039"/>
      <c r="AA30" s="1039">
        <v>7</v>
      </c>
      <c r="AB30" s="1039"/>
      <c r="AC30" s="1039"/>
      <c r="AD30" s="1039"/>
      <c r="AE30" s="1040"/>
      <c r="AF30" s="1035">
        <v>7</v>
      </c>
      <c r="AG30" s="1036"/>
      <c r="AH30" s="1036"/>
      <c r="AI30" s="1036"/>
      <c r="AJ30" s="1037"/>
      <c r="AK30" s="980">
        <v>300</v>
      </c>
      <c r="AL30" s="971"/>
      <c r="AM30" s="971"/>
      <c r="AN30" s="971"/>
      <c r="AO30" s="971"/>
      <c r="AP30" s="971"/>
      <c r="AQ30" s="971"/>
      <c r="AR30" s="971"/>
      <c r="AS30" s="971"/>
      <c r="AT30" s="971"/>
      <c r="AU30" s="971"/>
      <c r="AV30" s="971"/>
      <c r="AW30" s="971"/>
      <c r="AX30" s="971"/>
      <c r="AY30" s="971"/>
      <c r="AZ30" s="1041"/>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c r="A31" s="230">
        <v>4</v>
      </c>
      <c r="B31" s="1030" t="s">
        <v>392</v>
      </c>
      <c r="C31" s="1031"/>
      <c r="D31" s="1031"/>
      <c r="E31" s="1031"/>
      <c r="F31" s="1031"/>
      <c r="G31" s="1031"/>
      <c r="H31" s="1031"/>
      <c r="I31" s="1031"/>
      <c r="J31" s="1031"/>
      <c r="K31" s="1031"/>
      <c r="L31" s="1031"/>
      <c r="M31" s="1031"/>
      <c r="N31" s="1031"/>
      <c r="O31" s="1031"/>
      <c r="P31" s="1032"/>
      <c r="Q31" s="1038">
        <v>850</v>
      </c>
      <c r="R31" s="1039"/>
      <c r="S31" s="1039"/>
      <c r="T31" s="1039"/>
      <c r="U31" s="1039"/>
      <c r="V31" s="1039">
        <v>774</v>
      </c>
      <c r="W31" s="1039"/>
      <c r="X31" s="1039"/>
      <c r="Y31" s="1039"/>
      <c r="Z31" s="1039"/>
      <c r="AA31" s="1039">
        <v>76</v>
      </c>
      <c r="AB31" s="1039"/>
      <c r="AC31" s="1039"/>
      <c r="AD31" s="1039"/>
      <c r="AE31" s="1040"/>
      <c r="AF31" s="1035">
        <v>143</v>
      </c>
      <c r="AG31" s="1036"/>
      <c r="AH31" s="1036"/>
      <c r="AI31" s="1036"/>
      <c r="AJ31" s="1037"/>
      <c r="AK31" s="980">
        <v>257</v>
      </c>
      <c r="AL31" s="971"/>
      <c r="AM31" s="971"/>
      <c r="AN31" s="971"/>
      <c r="AO31" s="971"/>
      <c r="AP31" s="971">
        <v>2455</v>
      </c>
      <c r="AQ31" s="971"/>
      <c r="AR31" s="971"/>
      <c r="AS31" s="971"/>
      <c r="AT31" s="971"/>
      <c r="AU31" s="971">
        <v>1181</v>
      </c>
      <c r="AV31" s="971"/>
      <c r="AW31" s="971"/>
      <c r="AX31" s="971"/>
      <c r="AY31" s="971"/>
      <c r="AZ31" s="1041" t="s">
        <v>556</v>
      </c>
      <c r="BA31" s="1041"/>
      <c r="BB31" s="1041"/>
      <c r="BC31" s="1041"/>
      <c r="BD31" s="1041"/>
      <c r="BE31" s="972" t="s">
        <v>393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c r="A32" s="230">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394</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c r="A63" s="228" t="s">
        <v>377</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280</v>
      </c>
      <c r="AG63" s="959"/>
      <c r="AH63" s="959"/>
      <c r="AI63" s="959"/>
      <c r="AJ63" s="1022"/>
      <c r="AK63" s="1023"/>
      <c r="AL63" s="963"/>
      <c r="AM63" s="963"/>
      <c r="AN63" s="963"/>
      <c r="AO63" s="963"/>
      <c r="AP63" s="959">
        <v>2455</v>
      </c>
      <c r="AQ63" s="959"/>
      <c r="AR63" s="959"/>
      <c r="AS63" s="959"/>
      <c r="AT63" s="959"/>
      <c r="AU63" s="959">
        <v>1181</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c r="A66" s="995" t="s">
        <v>397</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398</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c r="A68" s="224">
        <v>1</v>
      </c>
      <c r="B68" s="985" t="s">
        <v>547</v>
      </c>
      <c r="C68" s="986"/>
      <c r="D68" s="986"/>
      <c r="E68" s="986"/>
      <c r="F68" s="986"/>
      <c r="G68" s="986"/>
      <c r="H68" s="986"/>
      <c r="I68" s="986"/>
      <c r="J68" s="986"/>
      <c r="K68" s="986"/>
      <c r="L68" s="986"/>
      <c r="M68" s="986"/>
      <c r="N68" s="986"/>
      <c r="O68" s="986"/>
      <c r="P68" s="987"/>
      <c r="Q68" s="988">
        <v>278</v>
      </c>
      <c r="R68" s="982"/>
      <c r="S68" s="982"/>
      <c r="T68" s="982"/>
      <c r="U68" s="982"/>
      <c r="V68" s="982">
        <v>258</v>
      </c>
      <c r="W68" s="982"/>
      <c r="X68" s="982"/>
      <c r="Y68" s="982"/>
      <c r="Z68" s="982"/>
      <c r="AA68" s="982">
        <v>20</v>
      </c>
      <c r="AB68" s="982"/>
      <c r="AC68" s="982"/>
      <c r="AD68" s="982"/>
      <c r="AE68" s="982"/>
      <c r="AF68" s="982">
        <v>20</v>
      </c>
      <c r="AG68" s="982"/>
      <c r="AH68" s="982"/>
      <c r="AI68" s="982"/>
      <c r="AJ68" s="982"/>
      <c r="AK68" s="982">
        <v>22</v>
      </c>
      <c r="AL68" s="982"/>
      <c r="AM68" s="982"/>
      <c r="AN68" s="982"/>
      <c r="AO68" s="982"/>
      <c r="AP68" s="982">
        <v>90</v>
      </c>
      <c r="AQ68" s="982"/>
      <c r="AR68" s="982"/>
      <c r="AS68" s="982"/>
      <c r="AT68" s="982"/>
      <c r="AU68" s="982">
        <v>17</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c r="A69" s="226">
        <v>2</v>
      </c>
      <c r="B69" s="974" t="s">
        <v>548</v>
      </c>
      <c r="C69" s="975"/>
      <c r="D69" s="975"/>
      <c r="E69" s="975"/>
      <c r="F69" s="975"/>
      <c r="G69" s="975"/>
      <c r="H69" s="975"/>
      <c r="I69" s="975"/>
      <c r="J69" s="975"/>
      <c r="K69" s="975"/>
      <c r="L69" s="975"/>
      <c r="M69" s="975"/>
      <c r="N69" s="975"/>
      <c r="O69" s="975"/>
      <c r="P69" s="976"/>
      <c r="Q69" s="977">
        <v>1390</v>
      </c>
      <c r="R69" s="971"/>
      <c r="S69" s="971"/>
      <c r="T69" s="971"/>
      <c r="U69" s="971"/>
      <c r="V69" s="971">
        <v>1363</v>
      </c>
      <c r="W69" s="971"/>
      <c r="X69" s="971"/>
      <c r="Y69" s="971"/>
      <c r="Z69" s="971"/>
      <c r="AA69" s="971">
        <v>27</v>
      </c>
      <c r="AB69" s="971"/>
      <c r="AC69" s="971"/>
      <c r="AD69" s="971"/>
      <c r="AE69" s="971"/>
      <c r="AF69" s="971">
        <v>27</v>
      </c>
      <c r="AG69" s="971"/>
      <c r="AH69" s="971"/>
      <c r="AI69" s="971"/>
      <c r="AJ69" s="971"/>
      <c r="AK69" s="971">
        <v>92</v>
      </c>
      <c r="AL69" s="971"/>
      <c r="AM69" s="971"/>
      <c r="AN69" s="971"/>
      <c r="AO69" s="971"/>
      <c r="AP69" s="971">
        <v>2210</v>
      </c>
      <c r="AQ69" s="971"/>
      <c r="AR69" s="971"/>
      <c r="AS69" s="971"/>
      <c r="AT69" s="971"/>
      <c r="AU69" s="971">
        <v>309</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c r="A70" s="226">
        <v>3</v>
      </c>
      <c r="B70" s="974" t="s">
        <v>549</v>
      </c>
      <c r="C70" s="975"/>
      <c r="D70" s="975"/>
      <c r="E70" s="975"/>
      <c r="F70" s="975"/>
      <c r="G70" s="975"/>
      <c r="H70" s="975"/>
      <c r="I70" s="975"/>
      <c r="J70" s="975"/>
      <c r="K70" s="975"/>
      <c r="L70" s="975"/>
      <c r="M70" s="975"/>
      <c r="N70" s="975"/>
      <c r="O70" s="975"/>
      <c r="P70" s="976"/>
      <c r="Q70" s="977">
        <v>7871</v>
      </c>
      <c r="R70" s="971"/>
      <c r="S70" s="971"/>
      <c r="T70" s="971"/>
      <c r="U70" s="971"/>
      <c r="V70" s="971">
        <v>9114</v>
      </c>
      <c r="W70" s="971"/>
      <c r="X70" s="971"/>
      <c r="Y70" s="971"/>
      <c r="Z70" s="971"/>
      <c r="AA70" s="971">
        <v>-1243</v>
      </c>
      <c r="AB70" s="971"/>
      <c r="AC70" s="971"/>
      <c r="AD70" s="971"/>
      <c r="AE70" s="971"/>
      <c r="AF70" s="971">
        <v>2949</v>
      </c>
      <c r="AG70" s="971"/>
      <c r="AH70" s="971"/>
      <c r="AI70" s="971"/>
      <c r="AJ70" s="971"/>
      <c r="AK70" s="971" t="s">
        <v>556</v>
      </c>
      <c r="AL70" s="971"/>
      <c r="AM70" s="971"/>
      <c r="AN70" s="971"/>
      <c r="AO70" s="971"/>
      <c r="AP70" s="971">
        <v>7317</v>
      </c>
      <c r="AQ70" s="971"/>
      <c r="AR70" s="971"/>
      <c r="AS70" s="971"/>
      <c r="AT70" s="971"/>
      <c r="AU70" s="971">
        <v>863</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c r="A71" s="226">
        <v>4</v>
      </c>
      <c r="B71" s="974" t="s">
        <v>550</v>
      </c>
      <c r="C71" s="975"/>
      <c r="D71" s="975"/>
      <c r="E71" s="975"/>
      <c r="F71" s="975"/>
      <c r="G71" s="975"/>
      <c r="H71" s="975"/>
      <c r="I71" s="975"/>
      <c r="J71" s="975"/>
      <c r="K71" s="975"/>
      <c r="L71" s="975"/>
      <c r="M71" s="975"/>
      <c r="N71" s="975"/>
      <c r="O71" s="975"/>
      <c r="P71" s="976"/>
      <c r="Q71" s="977">
        <v>1238</v>
      </c>
      <c r="R71" s="971"/>
      <c r="S71" s="971"/>
      <c r="T71" s="971"/>
      <c r="U71" s="971"/>
      <c r="V71" s="971">
        <v>1207</v>
      </c>
      <c r="W71" s="971"/>
      <c r="X71" s="971"/>
      <c r="Y71" s="971"/>
      <c r="Z71" s="971"/>
      <c r="AA71" s="971">
        <v>31</v>
      </c>
      <c r="AB71" s="971"/>
      <c r="AC71" s="971"/>
      <c r="AD71" s="971"/>
      <c r="AE71" s="971"/>
      <c r="AF71" s="971">
        <v>31</v>
      </c>
      <c r="AG71" s="971"/>
      <c r="AH71" s="971"/>
      <c r="AI71" s="971"/>
      <c r="AJ71" s="971"/>
      <c r="AK71" s="971">
        <v>76</v>
      </c>
      <c r="AL71" s="971"/>
      <c r="AM71" s="971"/>
      <c r="AN71" s="971"/>
      <c r="AO71" s="971"/>
      <c r="AP71" s="971" t="s">
        <v>556</v>
      </c>
      <c r="AQ71" s="971"/>
      <c r="AR71" s="971"/>
      <c r="AS71" s="971"/>
      <c r="AT71" s="971"/>
      <c r="AU71" s="971" t="s">
        <v>556</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c r="A72" s="226">
        <v>5</v>
      </c>
      <c r="B72" s="974" t="s">
        <v>551</v>
      </c>
      <c r="C72" s="975"/>
      <c r="D72" s="975"/>
      <c r="E72" s="975"/>
      <c r="F72" s="975"/>
      <c r="G72" s="975"/>
      <c r="H72" s="975"/>
      <c r="I72" s="975"/>
      <c r="J72" s="975"/>
      <c r="K72" s="975"/>
      <c r="L72" s="975"/>
      <c r="M72" s="975"/>
      <c r="N72" s="975"/>
      <c r="O72" s="975"/>
      <c r="P72" s="976"/>
      <c r="Q72" s="977">
        <v>271</v>
      </c>
      <c r="R72" s="971"/>
      <c r="S72" s="971"/>
      <c r="T72" s="971"/>
      <c r="U72" s="971"/>
      <c r="V72" s="971">
        <v>194</v>
      </c>
      <c r="W72" s="971"/>
      <c r="X72" s="971"/>
      <c r="Y72" s="971"/>
      <c r="Z72" s="971"/>
      <c r="AA72" s="971">
        <v>76</v>
      </c>
      <c r="AB72" s="971"/>
      <c r="AC72" s="971"/>
      <c r="AD72" s="971"/>
      <c r="AE72" s="971"/>
      <c r="AF72" s="971">
        <v>76</v>
      </c>
      <c r="AG72" s="971"/>
      <c r="AH72" s="971"/>
      <c r="AI72" s="971"/>
      <c r="AJ72" s="971"/>
      <c r="AK72" s="971">
        <v>70</v>
      </c>
      <c r="AL72" s="971"/>
      <c r="AM72" s="971"/>
      <c r="AN72" s="971"/>
      <c r="AO72" s="971"/>
      <c r="AP72" s="971" t="s">
        <v>556</v>
      </c>
      <c r="AQ72" s="971"/>
      <c r="AR72" s="971"/>
      <c r="AS72" s="971"/>
      <c r="AT72" s="971"/>
      <c r="AU72" s="971" t="s">
        <v>556</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c r="A73" s="226">
        <v>6</v>
      </c>
      <c r="B73" s="974" t="s">
        <v>552</v>
      </c>
      <c r="C73" s="975"/>
      <c r="D73" s="975"/>
      <c r="E73" s="975"/>
      <c r="F73" s="975"/>
      <c r="G73" s="975"/>
      <c r="H73" s="975"/>
      <c r="I73" s="975"/>
      <c r="J73" s="975"/>
      <c r="K73" s="975"/>
      <c r="L73" s="975"/>
      <c r="M73" s="975"/>
      <c r="N73" s="975"/>
      <c r="O73" s="975"/>
      <c r="P73" s="976"/>
      <c r="Q73" s="977">
        <v>4789</v>
      </c>
      <c r="R73" s="971"/>
      <c r="S73" s="971"/>
      <c r="T73" s="971"/>
      <c r="U73" s="971"/>
      <c r="V73" s="971">
        <v>4660</v>
      </c>
      <c r="W73" s="971"/>
      <c r="X73" s="971"/>
      <c r="Y73" s="971"/>
      <c r="Z73" s="971"/>
      <c r="AA73" s="971">
        <v>128</v>
      </c>
      <c r="AB73" s="971"/>
      <c r="AC73" s="971"/>
      <c r="AD73" s="971"/>
      <c r="AE73" s="971"/>
      <c r="AF73" s="971">
        <v>128</v>
      </c>
      <c r="AG73" s="971"/>
      <c r="AH73" s="971"/>
      <c r="AI73" s="971"/>
      <c r="AJ73" s="971"/>
      <c r="AK73" s="971" t="s">
        <v>556</v>
      </c>
      <c r="AL73" s="971"/>
      <c r="AM73" s="971"/>
      <c r="AN73" s="971"/>
      <c r="AO73" s="971"/>
      <c r="AP73" s="971" t="s">
        <v>556</v>
      </c>
      <c r="AQ73" s="971"/>
      <c r="AR73" s="971"/>
      <c r="AS73" s="971"/>
      <c r="AT73" s="971"/>
      <c r="AU73" s="971" t="s">
        <v>556</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c r="A74" s="226">
        <v>7</v>
      </c>
      <c r="B74" s="974" t="s">
        <v>553</v>
      </c>
      <c r="C74" s="975"/>
      <c r="D74" s="975"/>
      <c r="E74" s="975"/>
      <c r="F74" s="975"/>
      <c r="G74" s="975"/>
      <c r="H74" s="975"/>
      <c r="I74" s="975"/>
      <c r="J74" s="975"/>
      <c r="K74" s="975"/>
      <c r="L74" s="975"/>
      <c r="M74" s="975"/>
      <c r="N74" s="975"/>
      <c r="O74" s="975"/>
      <c r="P74" s="976"/>
      <c r="Q74" s="977">
        <v>4</v>
      </c>
      <c r="R74" s="971"/>
      <c r="S74" s="971"/>
      <c r="T74" s="971"/>
      <c r="U74" s="971"/>
      <c r="V74" s="971">
        <v>3</v>
      </c>
      <c r="W74" s="971"/>
      <c r="X74" s="971"/>
      <c r="Y74" s="971"/>
      <c r="Z74" s="971"/>
      <c r="AA74" s="971">
        <v>1</v>
      </c>
      <c r="AB74" s="971"/>
      <c r="AC74" s="971"/>
      <c r="AD74" s="971"/>
      <c r="AE74" s="971"/>
      <c r="AF74" s="971">
        <v>1</v>
      </c>
      <c r="AG74" s="971"/>
      <c r="AH74" s="971"/>
      <c r="AI74" s="971"/>
      <c r="AJ74" s="971"/>
      <c r="AK74" s="971" t="s">
        <v>556</v>
      </c>
      <c r="AL74" s="971"/>
      <c r="AM74" s="971"/>
      <c r="AN74" s="971"/>
      <c r="AO74" s="971"/>
      <c r="AP74" s="971" t="s">
        <v>556</v>
      </c>
      <c r="AQ74" s="971"/>
      <c r="AR74" s="971"/>
      <c r="AS74" s="971"/>
      <c r="AT74" s="971"/>
      <c r="AU74" s="971" t="s">
        <v>556</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c r="A75" s="226">
        <v>8</v>
      </c>
      <c r="B75" s="974" t="s">
        <v>554</v>
      </c>
      <c r="C75" s="975"/>
      <c r="D75" s="975"/>
      <c r="E75" s="975"/>
      <c r="F75" s="975"/>
      <c r="G75" s="975"/>
      <c r="H75" s="975"/>
      <c r="I75" s="975"/>
      <c r="J75" s="975"/>
      <c r="K75" s="975"/>
      <c r="L75" s="975"/>
      <c r="M75" s="975"/>
      <c r="N75" s="975"/>
      <c r="O75" s="975"/>
      <c r="P75" s="976"/>
      <c r="Q75" s="978">
        <v>11048</v>
      </c>
      <c r="R75" s="979"/>
      <c r="S75" s="979"/>
      <c r="T75" s="979"/>
      <c r="U75" s="980"/>
      <c r="V75" s="981">
        <v>10962</v>
      </c>
      <c r="W75" s="979"/>
      <c r="X75" s="979"/>
      <c r="Y75" s="979"/>
      <c r="Z75" s="980"/>
      <c r="AA75" s="981">
        <v>86</v>
      </c>
      <c r="AB75" s="979"/>
      <c r="AC75" s="979"/>
      <c r="AD75" s="979"/>
      <c r="AE75" s="980"/>
      <c r="AF75" s="981">
        <v>86</v>
      </c>
      <c r="AG75" s="979"/>
      <c r="AH75" s="979"/>
      <c r="AI75" s="979"/>
      <c r="AJ75" s="980"/>
      <c r="AK75" s="981">
        <v>4624</v>
      </c>
      <c r="AL75" s="979"/>
      <c r="AM75" s="979"/>
      <c r="AN75" s="979"/>
      <c r="AO75" s="980"/>
      <c r="AP75" s="981" t="s">
        <v>556</v>
      </c>
      <c r="AQ75" s="979"/>
      <c r="AR75" s="979"/>
      <c r="AS75" s="979"/>
      <c r="AT75" s="980"/>
      <c r="AU75" s="981" t="s">
        <v>556</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c r="A76" s="226">
        <v>9</v>
      </c>
      <c r="B76" s="974" t="s">
        <v>555</v>
      </c>
      <c r="C76" s="975"/>
      <c r="D76" s="975"/>
      <c r="E76" s="975"/>
      <c r="F76" s="975"/>
      <c r="G76" s="975"/>
      <c r="H76" s="975"/>
      <c r="I76" s="975"/>
      <c r="J76" s="975"/>
      <c r="K76" s="975"/>
      <c r="L76" s="975"/>
      <c r="M76" s="975"/>
      <c r="N76" s="975"/>
      <c r="O76" s="975"/>
      <c r="P76" s="976"/>
      <c r="Q76" s="978">
        <v>1656633</v>
      </c>
      <c r="R76" s="979"/>
      <c r="S76" s="979"/>
      <c r="T76" s="979"/>
      <c r="U76" s="980"/>
      <c r="V76" s="981">
        <v>1631442</v>
      </c>
      <c r="W76" s="979"/>
      <c r="X76" s="979"/>
      <c r="Y76" s="979"/>
      <c r="Z76" s="980"/>
      <c r="AA76" s="981">
        <v>25191</v>
      </c>
      <c r="AB76" s="979"/>
      <c r="AC76" s="979"/>
      <c r="AD76" s="979"/>
      <c r="AE76" s="980"/>
      <c r="AF76" s="981">
        <v>25191</v>
      </c>
      <c r="AG76" s="979"/>
      <c r="AH76" s="979"/>
      <c r="AI76" s="979"/>
      <c r="AJ76" s="980"/>
      <c r="AK76" s="981">
        <v>23240</v>
      </c>
      <c r="AL76" s="979"/>
      <c r="AM76" s="979"/>
      <c r="AN76" s="979"/>
      <c r="AO76" s="980"/>
      <c r="AP76" s="981" t="s">
        <v>556</v>
      </c>
      <c r="AQ76" s="979"/>
      <c r="AR76" s="979"/>
      <c r="AS76" s="979"/>
      <c r="AT76" s="980"/>
      <c r="AU76" s="981" t="s">
        <v>556</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c r="A88" s="228" t="s">
        <v>377</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28509</v>
      </c>
      <c r="AG88" s="959"/>
      <c r="AH88" s="959"/>
      <c r="AI88" s="959"/>
      <c r="AJ88" s="959"/>
      <c r="AK88" s="963"/>
      <c r="AL88" s="963"/>
      <c r="AM88" s="963"/>
      <c r="AN88" s="963"/>
      <c r="AO88" s="963"/>
      <c r="AP88" s="959">
        <v>9616</v>
      </c>
      <c r="AQ88" s="959"/>
      <c r="AR88" s="959"/>
      <c r="AS88" s="959"/>
      <c r="AT88" s="959"/>
      <c r="AU88" s="959">
        <v>1189</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6</v>
      </c>
      <c r="CS102" s="953"/>
      <c r="CT102" s="953"/>
      <c r="CU102" s="953"/>
      <c r="CV102" s="954"/>
      <c r="CW102" s="952">
        <v>26</v>
      </c>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295</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295</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295</v>
      </c>
      <c r="DR109" s="896"/>
      <c r="DS109" s="896"/>
      <c r="DT109" s="896"/>
      <c r="DU109" s="897"/>
      <c r="DV109" s="898" t="s">
        <v>410</v>
      </c>
      <c r="DW109" s="896"/>
      <c r="DX109" s="896"/>
      <c r="DY109" s="896"/>
      <c r="DZ109" s="929"/>
    </row>
    <row r="110" spans="1:131" s="218" customFormat="1" ht="26.25" customHeight="1">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583644</v>
      </c>
      <c r="AB110" s="889"/>
      <c r="AC110" s="889"/>
      <c r="AD110" s="889"/>
      <c r="AE110" s="890"/>
      <c r="AF110" s="891">
        <v>590323</v>
      </c>
      <c r="AG110" s="889"/>
      <c r="AH110" s="889"/>
      <c r="AI110" s="889"/>
      <c r="AJ110" s="890"/>
      <c r="AK110" s="891">
        <v>589091</v>
      </c>
      <c r="AL110" s="889"/>
      <c r="AM110" s="889"/>
      <c r="AN110" s="889"/>
      <c r="AO110" s="890"/>
      <c r="AP110" s="892">
        <v>14</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5355845</v>
      </c>
      <c r="BR110" s="842"/>
      <c r="BS110" s="842"/>
      <c r="BT110" s="842"/>
      <c r="BU110" s="842"/>
      <c r="BV110" s="842">
        <v>4936449</v>
      </c>
      <c r="BW110" s="842"/>
      <c r="BX110" s="842"/>
      <c r="BY110" s="842"/>
      <c r="BZ110" s="842"/>
      <c r="CA110" s="842">
        <v>4566387</v>
      </c>
      <c r="CB110" s="842"/>
      <c r="CC110" s="842"/>
      <c r="CD110" s="842"/>
      <c r="CE110" s="842"/>
      <c r="CF110" s="866">
        <v>108.5</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1956608</v>
      </c>
      <c r="BR112" s="817"/>
      <c r="BS112" s="817"/>
      <c r="BT112" s="817"/>
      <c r="BU112" s="817"/>
      <c r="BV112" s="817">
        <v>1501291</v>
      </c>
      <c r="BW112" s="817"/>
      <c r="BX112" s="817"/>
      <c r="BY112" s="817"/>
      <c r="BZ112" s="817"/>
      <c r="CA112" s="817">
        <v>1180741</v>
      </c>
      <c r="CB112" s="817"/>
      <c r="CC112" s="817"/>
      <c r="CD112" s="817"/>
      <c r="CE112" s="817"/>
      <c r="CF112" s="875">
        <v>28.1</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244809</v>
      </c>
      <c r="AB113" s="919"/>
      <c r="AC113" s="919"/>
      <c r="AD113" s="919"/>
      <c r="AE113" s="920"/>
      <c r="AF113" s="921">
        <v>141271</v>
      </c>
      <c r="AG113" s="919"/>
      <c r="AH113" s="919"/>
      <c r="AI113" s="919"/>
      <c r="AJ113" s="920"/>
      <c r="AK113" s="921">
        <v>151875</v>
      </c>
      <c r="AL113" s="919"/>
      <c r="AM113" s="919"/>
      <c r="AN113" s="919"/>
      <c r="AO113" s="920"/>
      <c r="AP113" s="922">
        <v>3.6</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v>1497856</v>
      </c>
      <c r="BR113" s="817"/>
      <c r="BS113" s="817"/>
      <c r="BT113" s="817"/>
      <c r="BU113" s="817"/>
      <c r="BV113" s="817">
        <v>1385940</v>
      </c>
      <c r="BW113" s="817"/>
      <c r="BX113" s="817"/>
      <c r="BY113" s="817"/>
      <c r="BZ113" s="817"/>
      <c r="CA113" s="817">
        <v>1189301</v>
      </c>
      <c r="CB113" s="817"/>
      <c r="CC113" s="817"/>
      <c r="CD113" s="817"/>
      <c r="CE113" s="817"/>
      <c r="CF113" s="875">
        <v>28.3</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139247</v>
      </c>
      <c r="AB114" s="780"/>
      <c r="AC114" s="780"/>
      <c r="AD114" s="780"/>
      <c r="AE114" s="781"/>
      <c r="AF114" s="782">
        <v>146808</v>
      </c>
      <c r="AG114" s="780"/>
      <c r="AH114" s="780"/>
      <c r="AI114" s="780"/>
      <c r="AJ114" s="781"/>
      <c r="AK114" s="782">
        <v>156242</v>
      </c>
      <c r="AL114" s="780"/>
      <c r="AM114" s="780"/>
      <c r="AN114" s="780"/>
      <c r="AO114" s="781"/>
      <c r="AP114" s="824">
        <v>3.7</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v>864332</v>
      </c>
      <c r="BR114" s="817"/>
      <c r="BS114" s="817"/>
      <c r="BT114" s="817"/>
      <c r="BU114" s="817"/>
      <c r="BV114" s="817">
        <v>833030</v>
      </c>
      <c r="BW114" s="817"/>
      <c r="BX114" s="817"/>
      <c r="BY114" s="817"/>
      <c r="BZ114" s="817"/>
      <c r="CA114" s="817">
        <v>801622</v>
      </c>
      <c r="CB114" s="817"/>
      <c r="CC114" s="817"/>
      <c r="CD114" s="817"/>
      <c r="CE114" s="817"/>
      <c r="CF114" s="875">
        <v>19</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967700</v>
      </c>
      <c r="AB117" s="903"/>
      <c r="AC117" s="903"/>
      <c r="AD117" s="903"/>
      <c r="AE117" s="904"/>
      <c r="AF117" s="905">
        <v>878402</v>
      </c>
      <c r="AG117" s="903"/>
      <c r="AH117" s="903"/>
      <c r="AI117" s="903"/>
      <c r="AJ117" s="904"/>
      <c r="AK117" s="905">
        <v>897208</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295</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440</v>
      </c>
      <c r="BP119" s="878"/>
      <c r="BQ119" s="879">
        <v>9674641</v>
      </c>
      <c r="BR119" s="845"/>
      <c r="BS119" s="845"/>
      <c r="BT119" s="845"/>
      <c r="BU119" s="845"/>
      <c r="BV119" s="845">
        <v>8656710</v>
      </c>
      <c r="BW119" s="845"/>
      <c r="BX119" s="845"/>
      <c r="BY119" s="845"/>
      <c r="BZ119" s="845"/>
      <c r="CA119" s="845">
        <v>7738051</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4654618</v>
      </c>
      <c r="BR120" s="842"/>
      <c r="BS120" s="842"/>
      <c r="BT120" s="842"/>
      <c r="BU120" s="842"/>
      <c r="BV120" s="842">
        <v>4923227</v>
      </c>
      <c r="BW120" s="842"/>
      <c r="BX120" s="842"/>
      <c r="BY120" s="842"/>
      <c r="BZ120" s="842"/>
      <c r="CA120" s="842">
        <v>5132908</v>
      </c>
      <c r="CB120" s="842"/>
      <c r="CC120" s="842"/>
      <c r="CD120" s="842"/>
      <c r="CE120" s="842"/>
      <c r="CF120" s="866">
        <v>121.9</v>
      </c>
      <c r="CG120" s="867"/>
      <c r="CH120" s="867"/>
      <c r="CI120" s="867"/>
      <c r="CJ120" s="867"/>
      <c r="CK120" s="868" t="s">
        <v>444</v>
      </c>
      <c r="CL120" s="852"/>
      <c r="CM120" s="852"/>
      <c r="CN120" s="852"/>
      <c r="CO120" s="853"/>
      <c r="CP120" s="872" t="s">
        <v>392</v>
      </c>
      <c r="CQ120" s="873"/>
      <c r="CR120" s="873"/>
      <c r="CS120" s="873"/>
      <c r="CT120" s="873"/>
      <c r="CU120" s="873"/>
      <c r="CV120" s="873"/>
      <c r="CW120" s="873"/>
      <c r="CX120" s="873"/>
      <c r="CY120" s="873"/>
      <c r="CZ120" s="873"/>
      <c r="DA120" s="873"/>
      <c r="DB120" s="873"/>
      <c r="DC120" s="873"/>
      <c r="DD120" s="873"/>
      <c r="DE120" s="873"/>
      <c r="DF120" s="874"/>
      <c r="DG120" s="861" t="s">
        <v>122</v>
      </c>
      <c r="DH120" s="842"/>
      <c r="DI120" s="842"/>
      <c r="DJ120" s="842"/>
      <c r="DK120" s="842"/>
      <c r="DL120" s="842">
        <v>1501291</v>
      </c>
      <c r="DM120" s="842"/>
      <c r="DN120" s="842"/>
      <c r="DO120" s="842"/>
      <c r="DP120" s="842"/>
      <c r="DQ120" s="842">
        <v>1180741</v>
      </c>
      <c r="DR120" s="842"/>
      <c r="DS120" s="842"/>
      <c r="DT120" s="842"/>
      <c r="DU120" s="842"/>
      <c r="DV120" s="843">
        <v>28.1</v>
      </c>
      <c r="DW120" s="843"/>
      <c r="DX120" s="843"/>
      <c r="DY120" s="843"/>
      <c r="DZ120" s="844"/>
    </row>
    <row r="121" spans="1:130" s="218" customFormat="1" ht="26.25" customHeight="1">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v>1479481</v>
      </c>
      <c r="BR121" s="817"/>
      <c r="BS121" s="817"/>
      <c r="BT121" s="817"/>
      <c r="BU121" s="817"/>
      <c r="BV121" s="817">
        <v>1324539</v>
      </c>
      <c r="BW121" s="817"/>
      <c r="BX121" s="817"/>
      <c r="BY121" s="817"/>
      <c r="BZ121" s="817"/>
      <c r="CA121" s="817">
        <v>1124850</v>
      </c>
      <c r="CB121" s="817"/>
      <c r="CC121" s="817"/>
      <c r="CD121" s="817"/>
      <c r="CE121" s="817"/>
      <c r="CF121" s="875">
        <v>26.7</v>
      </c>
      <c r="CG121" s="876"/>
      <c r="CH121" s="876"/>
      <c r="CI121" s="876"/>
      <c r="CJ121" s="876"/>
      <c r="CK121" s="869"/>
      <c r="CL121" s="855"/>
      <c r="CM121" s="855"/>
      <c r="CN121" s="855"/>
      <c r="CO121" s="856"/>
      <c r="CP121" s="835" t="s">
        <v>390</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t="s">
        <v>122</v>
      </c>
      <c r="DR121" s="817"/>
      <c r="DS121" s="817"/>
      <c r="DT121" s="817"/>
      <c r="DU121" s="817"/>
      <c r="DV121" s="794" t="s">
        <v>122</v>
      </c>
      <c r="DW121" s="794"/>
      <c r="DX121" s="794"/>
      <c r="DY121" s="794"/>
      <c r="DZ121" s="795"/>
    </row>
    <row r="122" spans="1:130" s="218" customFormat="1" ht="26.25" customHeight="1">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6399273</v>
      </c>
      <c r="BR122" s="845"/>
      <c r="BS122" s="845"/>
      <c r="BT122" s="845"/>
      <c r="BU122" s="845"/>
      <c r="BV122" s="845">
        <v>5949505</v>
      </c>
      <c r="BW122" s="845"/>
      <c r="BX122" s="845"/>
      <c r="BY122" s="845"/>
      <c r="BZ122" s="845"/>
      <c r="CA122" s="845">
        <v>5434759</v>
      </c>
      <c r="CB122" s="845"/>
      <c r="CC122" s="845"/>
      <c r="CD122" s="845"/>
      <c r="CE122" s="845"/>
      <c r="CF122" s="846">
        <v>129.1</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448</v>
      </c>
      <c r="BP123" s="878"/>
      <c r="BQ123" s="832">
        <v>12533372</v>
      </c>
      <c r="BR123" s="833"/>
      <c r="BS123" s="833"/>
      <c r="BT123" s="833"/>
      <c r="BU123" s="833"/>
      <c r="BV123" s="833">
        <v>12197271</v>
      </c>
      <c r="BW123" s="833"/>
      <c r="BX123" s="833"/>
      <c r="BY123" s="833"/>
      <c r="BZ123" s="833"/>
      <c r="CA123" s="833">
        <v>11692517</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v>1956608</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v>222391</v>
      </c>
      <c r="AB128" s="801"/>
      <c r="AC128" s="801"/>
      <c r="AD128" s="801"/>
      <c r="AE128" s="802"/>
      <c r="AF128" s="803">
        <v>150139</v>
      </c>
      <c r="AG128" s="801"/>
      <c r="AH128" s="801"/>
      <c r="AI128" s="801"/>
      <c r="AJ128" s="802"/>
      <c r="AK128" s="803">
        <v>183500</v>
      </c>
      <c r="AL128" s="801"/>
      <c r="AM128" s="801"/>
      <c r="AN128" s="801"/>
      <c r="AO128" s="802"/>
      <c r="AP128" s="804"/>
      <c r="AQ128" s="805"/>
      <c r="AR128" s="805"/>
      <c r="AS128" s="805"/>
      <c r="AT128" s="806"/>
      <c r="AU128" s="220"/>
      <c r="AV128" s="220"/>
      <c r="AW128" s="220"/>
      <c r="AX128" s="807" t="s">
        <v>462</v>
      </c>
      <c r="AY128" s="808"/>
      <c r="AZ128" s="808"/>
      <c r="BA128" s="808"/>
      <c r="BB128" s="808"/>
      <c r="BC128" s="808"/>
      <c r="BD128" s="808"/>
      <c r="BE128" s="809"/>
      <c r="BF128" s="786" t="s">
        <v>122</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c r="A129" s="774" t="s">
        <v>103</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4561941</v>
      </c>
      <c r="AB129" s="780"/>
      <c r="AC129" s="780"/>
      <c r="AD129" s="780"/>
      <c r="AE129" s="781"/>
      <c r="AF129" s="782">
        <v>4671106</v>
      </c>
      <c r="AG129" s="780"/>
      <c r="AH129" s="780"/>
      <c r="AI129" s="780"/>
      <c r="AJ129" s="781"/>
      <c r="AK129" s="782">
        <v>4787681</v>
      </c>
      <c r="AL129" s="780"/>
      <c r="AM129" s="780"/>
      <c r="AN129" s="780"/>
      <c r="AO129" s="781"/>
      <c r="AP129" s="783"/>
      <c r="AQ129" s="784"/>
      <c r="AR129" s="784"/>
      <c r="AS129" s="784"/>
      <c r="AT129" s="785"/>
      <c r="AU129" s="221"/>
      <c r="AV129" s="221"/>
      <c r="AW129" s="221"/>
      <c r="AX129" s="751" t="s">
        <v>465</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604527</v>
      </c>
      <c r="AB130" s="780"/>
      <c r="AC130" s="780"/>
      <c r="AD130" s="780"/>
      <c r="AE130" s="781"/>
      <c r="AF130" s="782">
        <v>603383</v>
      </c>
      <c r="AG130" s="780"/>
      <c r="AH130" s="780"/>
      <c r="AI130" s="780"/>
      <c r="AJ130" s="781"/>
      <c r="AK130" s="782">
        <v>578279</v>
      </c>
      <c r="AL130" s="780"/>
      <c r="AM130" s="780"/>
      <c r="AN130" s="780"/>
      <c r="AO130" s="781"/>
      <c r="AP130" s="783"/>
      <c r="AQ130" s="784"/>
      <c r="AR130" s="784"/>
      <c r="AS130" s="784"/>
      <c r="AT130" s="785"/>
      <c r="AU130" s="221"/>
      <c r="AV130" s="221"/>
      <c r="AW130" s="221"/>
      <c r="AX130" s="751" t="s">
        <v>468</v>
      </c>
      <c r="AY130" s="752"/>
      <c r="AZ130" s="752"/>
      <c r="BA130" s="752"/>
      <c r="BB130" s="752"/>
      <c r="BC130" s="752"/>
      <c r="BD130" s="752"/>
      <c r="BE130" s="753"/>
      <c r="BF130" s="754">
        <v>3.2</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3957414</v>
      </c>
      <c r="AB131" s="764"/>
      <c r="AC131" s="764"/>
      <c r="AD131" s="764"/>
      <c r="AE131" s="765"/>
      <c r="AF131" s="766">
        <v>4067723</v>
      </c>
      <c r="AG131" s="764"/>
      <c r="AH131" s="764"/>
      <c r="AI131" s="764"/>
      <c r="AJ131" s="765"/>
      <c r="AK131" s="766">
        <v>4209402</v>
      </c>
      <c r="AL131" s="764"/>
      <c r="AM131" s="764"/>
      <c r="AN131" s="764"/>
      <c r="AO131" s="765"/>
      <c r="AP131" s="767"/>
      <c r="AQ131" s="768"/>
      <c r="AR131" s="768"/>
      <c r="AS131" s="768"/>
      <c r="AT131" s="769"/>
      <c r="AU131" s="221"/>
      <c r="AV131" s="221"/>
      <c r="AW131" s="221"/>
      <c r="AX131" s="729" t="s">
        <v>470</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3.557424116</v>
      </c>
      <c r="AB132" s="745"/>
      <c r="AC132" s="745"/>
      <c r="AD132" s="745"/>
      <c r="AE132" s="746"/>
      <c r="AF132" s="747">
        <v>3.0700222209999999</v>
      </c>
      <c r="AG132" s="745"/>
      <c r="AH132" s="745"/>
      <c r="AI132" s="745"/>
      <c r="AJ132" s="746"/>
      <c r="AK132" s="747">
        <v>3.2172978489999999</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3.9</v>
      </c>
      <c r="AB133" s="724"/>
      <c r="AC133" s="724"/>
      <c r="AD133" s="724"/>
      <c r="AE133" s="725"/>
      <c r="AF133" s="723">
        <v>3.5</v>
      </c>
      <c r="AG133" s="724"/>
      <c r="AH133" s="724"/>
      <c r="AI133" s="724"/>
      <c r="AJ133" s="725"/>
      <c r="AK133" s="723">
        <v>3.2</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A8Qm5PZFvWxhzX5sR2/zyuO+AQrijPRJv3ydGHrR1h6nBD8OnFBSPzfBTUDnneenjGZSKTbqgj4QXNeaBUSmHg==" saltValue="vqLQumPnCBLX8tD0I662E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48" customWidth="1"/>
    <col min="121" max="121" width="0" style="247" hidden="1" customWidth="1"/>
    <col min="122" max="16384" width="9" style="247" hidden="1"/>
  </cols>
  <sheetData>
    <row r="1" spans="1:120">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row r="3" spans="1:120"/>
    <row r="4" spans="1:120"/>
    <row r="5" spans="1:120"/>
    <row r="6" spans="1:120"/>
    <row r="7" spans="1:120"/>
    <row r="8" spans="1:120"/>
    <row r="9" spans="1:120"/>
    <row r="10" spans="1:120"/>
    <row r="11" spans="1:120"/>
    <row r="12" spans="1:120"/>
    <row r="13" spans="1:120"/>
    <row r="14" spans="1:120"/>
    <row r="15" spans="1:120"/>
    <row r="16" spans="1:120">
      <c r="DP16" s="247"/>
    </row>
    <row r="17" spans="119:120">
      <c r="DP17" s="247"/>
    </row>
    <row r="18" spans="119:120"/>
    <row r="19" spans="119:120"/>
    <row r="20" spans="119:120">
      <c r="DO20" s="247"/>
      <c r="DP20" s="247"/>
    </row>
    <row r="21" spans="119:120">
      <c r="DP21" s="247"/>
    </row>
    <row r="22" spans="119:120"/>
    <row r="23" spans="119:120">
      <c r="DO23" s="247"/>
      <c r="DP23" s="247"/>
    </row>
    <row r="24" spans="119:120">
      <c r="DP24" s="247"/>
    </row>
    <row r="25" spans="119:120">
      <c r="DP25" s="247"/>
    </row>
    <row r="26" spans="119:120">
      <c r="DO26" s="247"/>
      <c r="DP26" s="247"/>
    </row>
    <row r="27" spans="119:120"/>
    <row r="28" spans="119:120">
      <c r="DO28" s="247"/>
      <c r="DP28" s="247"/>
    </row>
    <row r="29" spans="119:120">
      <c r="DP29" s="247"/>
    </row>
    <row r="30" spans="119:120"/>
    <row r="31" spans="119:120">
      <c r="DO31" s="247"/>
      <c r="DP31" s="247"/>
    </row>
    <row r="32" spans="119:120"/>
    <row r="33" spans="98:120">
      <c r="DO33" s="247"/>
      <c r="DP33" s="247"/>
    </row>
    <row r="34" spans="98:120">
      <c r="DM34" s="247"/>
    </row>
    <row r="35" spans="98:120">
      <c r="CT35" s="247"/>
      <c r="CU35" s="247"/>
      <c r="CV35" s="247"/>
      <c r="CY35" s="247"/>
      <c r="CZ35" s="247"/>
      <c r="DA35" s="247"/>
      <c r="DD35" s="247"/>
      <c r="DE35" s="247"/>
      <c r="DF35" s="247"/>
      <c r="DI35" s="247"/>
      <c r="DJ35" s="247"/>
      <c r="DK35" s="247"/>
      <c r="DM35" s="247"/>
      <c r="DN35" s="247"/>
      <c r="DO35" s="247"/>
      <c r="DP35" s="247"/>
    </row>
    <row r="36" spans="98:120"/>
    <row r="37" spans="98:120">
      <c r="CW37" s="247"/>
      <c r="DB37" s="247"/>
      <c r="DG37" s="247"/>
      <c r="DL37" s="247"/>
      <c r="DP37" s="247"/>
    </row>
    <row r="38" spans="98:120">
      <c r="CT38" s="247"/>
      <c r="CU38" s="247"/>
      <c r="CV38" s="247"/>
      <c r="CW38" s="247"/>
      <c r="CY38" s="247"/>
      <c r="CZ38" s="247"/>
      <c r="DA38" s="247"/>
      <c r="DB38" s="247"/>
      <c r="DD38" s="247"/>
      <c r="DE38" s="247"/>
      <c r="DF38" s="247"/>
      <c r="DG38" s="247"/>
      <c r="DI38" s="247"/>
      <c r="DJ38" s="247"/>
      <c r="DK38" s="247"/>
      <c r="DL38" s="247"/>
      <c r="DN38" s="247"/>
      <c r="DO38" s="247"/>
      <c r="DP38" s="247"/>
    </row>
    <row r="39" spans="98:120"/>
    <row r="40" spans="98:120"/>
    <row r="41" spans="98:120"/>
    <row r="42" spans="98:120"/>
    <row r="43" spans="98:120"/>
    <row r="44" spans="98:120"/>
    <row r="45" spans="98:120"/>
    <row r="46" spans="98:120"/>
    <row r="47" spans="98:120"/>
    <row r="48" spans="98:120"/>
    <row r="49" spans="22:120">
      <c r="DN49" s="247"/>
      <c r="DO49" s="247"/>
      <c r="DP49" s="247"/>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47"/>
      <c r="CS63" s="247"/>
      <c r="CX63" s="247"/>
      <c r="DC63" s="247"/>
      <c r="DH63" s="247"/>
    </row>
    <row r="64" spans="22:120">
      <c r="V64" s="247"/>
    </row>
    <row r="65" spans="15:120">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c r="Q66" s="247"/>
      <c r="S66" s="247"/>
      <c r="U66" s="247"/>
      <c r="DM66" s="247"/>
    </row>
    <row r="67" spans="15:120">
      <c r="O67" s="247"/>
      <c r="P67" s="247"/>
      <c r="R67" s="247"/>
      <c r="T67" s="247"/>
      <c r="Y67" s="247"/>
      <c r="CT67" s="247"/>
      <c r="CV67" s="247"/>
      <c r="CW67" s="247"/>
      <c r="CY67" s="247"/>
      <c r="DA67" s="247"/>
      <c r="DB67" s="247"/>
      <c r="DD67" s="247"/>
      <c r="DF67" s="247"/>
      <c r="DG67" s="247"/>
      <c r="DI67" s="247"/>
      <c r="DK67" s="247"/>
      <c r="DL67" s="247"/>
      <c r="DN67" s="247"/>
      <c r="DO67" s="247"/>
      <c r="DP67" s="247"/>
    </row>
    <row r="68" spans="15:120"/>
    <row r="69" spans="15:120"/>
    <row r="70" spans="15:120"/>
    <row r="71" spans="15:120"/>
    <row r="72" spans="15:120">
      <c r="DP72" s="247"/>
    </row>
    <row r="73" spans="15:120">
      <c r="DP73" s="247"/>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47"/>
      <c r="CX96" s="247"/>
      <c r="DC96" s="247"/>
      <c r="DH96" s="247"/>
    </row>
    <row r="97" spans="24:120">
      <c r="CS97" s="247"/>
      <c r="CX97" s="247"/>
      <c r="DC97" s="247"/>
      <c r="DH97" s="247"/>
      <c r="DP97" s="248" t="s">
        <v>474</v>
      </c>
    </row>
    <row r="98" spans="24:120" hidden="1">
      <c r="CS98" s="247"/>
      <c r="CX98" s="247"/>
      <c r="DC98" s="247"/>
      <c r="DH98" s="247"/>
    </row>
    <row r="99" spans="24:120" hidden="1">
      <c r="CS99" s="247"/>
      <c r="CX99" s="247"/>
      <c r="DC99" s="247"/>
      <c r="DH99" s="247"/>
    </row>
    <row r="101" spans="24:120" ht="12" hidden="1" customHeight="1">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c r="CU102" s="247"/>
      <c r="CZ102" s="247"/>
      <c r="DE102" s="247"/>
      <c r="DJ102" s="247"/>
      <c r="DM102" s="247"/>
    </row>
    <row r="103" spans="24:120" hidden="1">
      <c r="CT103" s="247"/>
      <c r="CV103" s="247"/>
      <c r="CW103" s="247"/>
      <c r="CY103" s="247"/>
      <c r="DA103" s="247"/>
      <c r="DB103" s="247"/>
      <c r="DD103" s="247"/>
      <c r="DF103" s="247"/>
      <c r="DG103" s="247"/>
      <c r="DI103" s="247"/>
      <c r="DK103" s="247"/>
      <c r="DL103" s="247"/>
      <c r="DM103" s="247"/>
      <c r="DN103" s="247"/>
      <c r="DO103" s="247"/>
      <c r="DP103" s="247"/>
    </row>
    <row r="104" spans="24:120" hidden="1">
      <c r="CV104" s="247"/>
      <c r="CW104" s="247"/>
      <c r="DA104" s="247"/>
      <c r="DB104" s="247"/>
      <c r="DF104" s="247"/>
      <c r="DG104" s="247"/>
      <c r="DK104" s="247"/>
      <c r="DL104" s="247"/>
      <c r="DN104" s="247"/>
      <c r="DO104" s="247"/>
      <c r="DP104" s="247"/>
    </row>
    <row r="105" spans="24:120" ht="12.75" hidden="1" customHeight="1"/>
  </sheetData>
  <sheetProtection algorithmName="SHA-512" hashValue="HSxx+YPGX0Zp1BYK0X9aLyPHhZUzbG7XfW4YaS0ZQ14dt0YvVksuSOnX/jD2WRKCLhQPIRgNVSvw0sueNdb5bg==" saltValue="941KorvgNeUNsrRLG1xjs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48" customWidth="1"/>
    <col min="117" max="16384" width="9" style="247" hidden="1"/>
  </cols>
  <sheetData>
    <row r="1" spans="2:116">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row r="3" spans="2:116"/>
    <row r="4" spans="2:116">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row r="7" spans="2:116"/>
    <row r="8" spans="2:116"/>
    <row r="9" spans="2:116"/>
    <row r="10" spans="2:116"/>
    <row r="11" spans="2:116"/>
    <row r="12" spans="2:116"/>
    <row r="13" spans="2:116"/>
    <row r="14" spans="2:116"/>
    <row r="15" spans="2:116"/>
    <row r="16" spans="2:116"/>
    <row r="17" spans="9:116"/>
    <row r="18" spans="9:116">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row r="20" spans="9:116"/>
    <row r="21" spans="9:116">
      <c r="DL21" s="247"/>
    </row>
    <row r="22" spans="9:116">
      <c r="DI22" s="247"/>
      <c r="DJ22" s="247"/>
      <c r="DK22" s="247"/>
      <c r="DL22" s="247"/>
    </row>
    <row r="23" spans="9:116">
      <c r="CY23" s="247"/>
      <c r="CZ23" s="247"/>
      <c r="DA23" s="247"/>
      <c r="DB23" s="247"/>
      <c r="DC23" s="247"/>
      <c r="DD23" s="247"/>
      <c r="DE23" s="247"/>
      <c r="DF23" s="247"/>
      <c r="DG23" s="247"/>
      <c r="DH23" s="247"/>
      <c r="DI23" s="247"/>
      <c r="DJ23" s="247"/>
      <c r="DK23" s="247"/>
      <c r="DL23" s="247"/>
    </row>
    <row r="24" spans="9:116"/>
    <row r="25" spans="9:116"/>
    <row r="26" spans="9:116"/>
    <row r="27" spans="9:116"/>
    <row r="28" spans="9:116"/>
    <row r="29" spans="9:116"/>
    <row r="30" spans="9:116"/>
    <row r="31" spans="9:116"/>
    <row r="32" spans="9:116"/>
    <row r="33" spans="15:116"/>
    <row r="34" spans="15:116"/>
    <row r="35" spans="15:116">
      <c r="CZ35" s="247"/>
      <c r="DA35" s="247"/>
      <c r="DB35" s="247"/>
      <c r="DC35" s="247"/>
      <c r="DD35" s="247"/>
      <c r="DE35" s="247"/>
      <c r="DF35" s="247"/>
      <c r="DG35" s="247"/>
      <c r="DH35" s="247"/>
      <c r="DI35" s="247"/>
      <c r="DJ35" s="247"/>
      <c r="DK35" s="247"/>
      <c r="DL35" s="247"/>
    </row>
    <row r="36" spans="15:116"/>
    <row r="37" spans="15:116">
      <c r="DL37" s="247"/>
    </row>
    <row r="38" spans="15:116">
      <c r="DI38" s="247"/>
      <c r="DJ38" s="247"/>
      <c r="DK38" s="247"/>
      <c r="DL38" s="247"/>
    </row>
    <row r="39" spans="15:116"/>
    <row r="40" spans="15:116"/>
    <row r="41" spans="15:116"/>
    <row r="42" spans="15:116"/>
    <row r="43" spans="15:116">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c r="DL44" s="247"/>
    </row>
    <row r="45" spans="15:116"/>
    <row r="46" spans="15:116">
      <c r="DA46" s="247"/>
      <c r="DB46" s="247"/>
      <c r="DC46" s="247"/>
      <c r="DD46" s="247"/>
      <c r="DE46" s="247"/>
      <c r="DF46" s="247"/>
      <c r="DG46" s="247"/>
      <c r="DH46" s="247"/>
      <c r="DI46" s="247"/>
      <c r="DJ46" s="247"/>
      <c r="DK46" s="247"/>
      <c r="DL46" s="247"/>
    </row>
    <row r="47" spans="15:116"/>
    <row r="48" spans="15:116"/>
    <row r="49" spans="104:116"/>
    <row r="50" spans="104:116">
      <c r="CZ50" s="247"/>
      <c r="DA50" s="247"/>
      <c r="DB50" s="247"/>
      <c r="DC50" s="247"/>
      <c r="DD50" s="247"/>
      <c r="DE50" s="247"/>
      <c r="DF50" s="247"/>
      <c r="DG50" s="247"/>
      <c r="DH50" s="247"/>
      <c r="DI50" s="247"/>
      <c r="DJ50" s="247"/>
      <c r="DK50" s="247"/>
      <c r="DL50" s="247"/>
    </row>
    <row r="51" spans="104:116"/>
    <row r="52" spans="104:116"/>
    <row r="53" spans="104:116">
      <c r="DL53" s="247"/>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47"/>
      <c r="DD67" s="247"/>
      <c r="DE67" s="247"/>
      <c r="DF67" s="247"/>
      <c r="DG67" s="247"/>
      <c r="DH67" s="247"/>
      <c r="DI67" s="247"/>
      <c r="DJ67" s="247"/>
      <c r="DK67" s="247"/>
      <c r="DL67" s="247"/>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OsXEbqoZUFc6HQ3Pj//nJh41QKc5hLq9cSrKOLFltQ5NTD2ubrx/EbIFGVHysy5lkJe29PiN18rfrb8ipZhxSA==" saltValue="YRmQIYqbSMY/62y8z8E9p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c r="AS1" s="250"/>
      <c r="AT1" s="250"/>
    </row>
    <row r="2" spans="1:46">
      <c r="AS2" s="250"/>
      <c r="AT2" s="250"/>
    </row>
    <row r="3" spans="1:46">
      <c r="AS3" s="250"/>
      <c r="AT3" s="250"/>
    </row>
    <row r="4" spans="1:46">
      <c r="AS4" s="250"/>
      <c r="AT4" s="250"/>
    </row>
    <row r="5" spans="1:46" ht="17.25">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477</v>
      </c>
      <c r="AP7" s="260"/>
      <c r="AQ7" s="261" t="s">
        <v>478</v>
      </c>
      <c r="AR7" s="262"/>
    </row>
    <row r="8" spans="1:46">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479</v>
      </c>
      <c r="AQ8" s="267" t="s">
        <v>480</v>
      </c>
      <c r="AR8" s="268" t="s">
        <v>481</v>
      </c>
    </row>
    <row r="9" spans="1:46">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482</v>
      </c>
      <c r="AL9" s="1131"/>
      <c r="AM9" s="1131"/>
      <c r="AN9" s="1132"/>
      <c r="AO9" s="269">
        <v>1678095</v>
      </c>
      <c r="AP9" s="269">
        <v>104483</v>
      </c>
      <c r="AQ9" s="270">
        <v>102505</v>
      </c>
      <c r="AR9" s="271">
        <v>1.9</v>
      </c>
    </row>
    <row r="10" spans="1:46" ht="13.5" customHeight="1">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483</v>
      </c>
      <c r="AL10" s="1131"/>
      <c r="AM10" s="1131"/>
      <c r="AN10" s="1132"/>
      <c r="AO10" s="272">
        <v>26058</v>
      </c>
      <c r="AP10" s="272">
        <v>1622</v>
      </c>
      <c r="AQ10" s="273">
        <v>13118</v>
      </c>
      <c r="AR10" s="274">
        <v>-87.6</v>
      </c>
    </row>
    <row r="11" spans="1:46" ht="13.5" customHeight="1">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484</v>
      </c>
      <c r="AL11" s="1131"/>
      <c r="AM11" s="1131"/>
      <c r="AN11" s="1132"/>
      <c r="AO11" s="272">
        <v>86454</v>
      </c>
      <c r="AP11" s="272">
        <v>5383</v>
      </c>
      <c r="AQ11" s="273">
        <v>532</v>
      </c>
      <c r="AR11" s="274">
        <v>911.8</v>
      </c>
    </row>
    <row r="12" spans="1:46" ht="13.5" customHeight="1">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485</v>
      </c>
      <c r="AL12" s="1131"/>
      <c r="AM12" s="1131"/>
      <c r="AN12" s="1132"/>
      <c r="AO12" s="272" t="s">
        <v>486</v>
      </c>
      <c r="AP12" s="272" t="s">
        <v>486</v>
      </c>
      <c r="AQ12" s="273">
        <v>70</v>
      </c>
      <c r="AR12" s="274" t="s">
        <v>486</v>
      </c>
    </row>
    <row r="13" spans="1:46" ht="13.5" customHeight="1">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487</v>
      </c>
      <c r="AL13" s="1131"/>
      <c r="AM13" s="1131"/>
      <c r="AN13" s="1132"/>
      <c r="AO13" s="272">
        <v>285734</v>
      </c>
      <c r="AP13" s="272">
        <v>17791</v>
      </c>
      <c r="AQ13" s="273">
        <v>4255</v>
      </c>
      <c r="AR13" s="274">
        <v>318.10000000000002</v>
      </c>
    </row>
    <row r="14" spans="1:46" ht="13.5" customHeight="1">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488</v>
      </c>
      <c r="AL14" s="1131"/>
      <c r="AM14" s="1131"/>
      <c r="AN14" s="1132"/>
      <c r="AO14" s="272">
        <v>19293</v>
      </c>
      <c r="AP14" s="272">
        <v>1201</v>
      </c>
      <c r="AQ14" s="273">
        <v>1813</v>
      </c>
      <c r="AR14" s="274">
        <v>-33.799999999999997</v>
      </c>
    </row>
    <row r="15" spans="1:46" ht="13.5" customHeight="1">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489</v>
      </c>
      <c r="AL15" s="1134"/>
      <c r="AM15" s="1134"/>
      <c r="AN15" s="1135"/>
      <c r="AO15" s="272">
        <v>-79382</v>
      </c>
      <c r="AP15" s="272">
        <v>-4943</v>
      </c>
      <c r="AQ15" s="273">
        <v>-6003</v>
      </c>
      <c r="AR15" s="274">
        <v>-17.7</v>
      </c>
    </row>
    <row r="16" spans="1:46">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2016252</v>
      </c>
      <c r="AP16" s="272">
        <v>125537</v>
      </c>
      <c r="AQ16" s="273">
        <v>116291</v>
      </c>
      <c r="AR16" s="274">
        <v>8</v>
      </c>
    </row>
    <row r="17" spans="1:46">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494</v>
      </c>
      <c r="AL21" s="1137"/>
      <c r="AM21" s="1137"/>
      <c r="AN21" s="1138"/>
      <c r="AO21" s="285">
        <v>9.09</v>
      </c>
      <c r="AP21" s="286">
        <v>9.5500000000000007</v>
      </c>
      <c r="AQ21" s="287">
        <v>-0.46</v>
      </c>
      <c r="AR21" s="255"/>
      <c r="AS21" s="288"/>
      <c r="AT21" s="284"/>
    </row>
    <row r="22" spans="1:46" s="289" customFormat="1">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495</v>
      </c>
      <c r="AL22" s="1137"/>
      <c r="AM22" s="1137"/>
      <c r="AN22" s="1138"/>
      <c r="AO22" s="290">
        <v>96.4</v>
      </c>
      <c r="AP22" s="291">
        <v>96.7</v>
      </c>
      <c r="AQ22" s="292">
        <v>-0.3</v>
      </c>
      <c r="AR22" s="276"/>
      <c r="AS22" s="288"/>
      <c r="AT22" s="284"/>
    </row>
    <row r="23" spans="1:46" s="289" customFormat="1">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c r="A26" s="1129" t="s">
        <v>496</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c r="A27" s="297"/>
      <c r="AO27" s="250"/>
      <c r="AP27" s="250"/>
      <c r="AQ27" s="250"/>
      <c r="AR27" s="250"/>
      <c r="AS27" s="250"/>
      <c r="AT27" s="250"/>
    </row>
    <row r="28" spans="1:46" ht="17.25">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477</v>
      </c>
      <c r="AP30" s="260"/>
      <c r="AQ30" s="261" t="s">
        <v>478</v>
      </c>
      <c r="AR30" s="262"/>
    </row>
    <row r="31" spans="1:46">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479</v>
      </c>
      <c r="AQ31" s="267" t="s">
        <v>480</v>
      </c>
      <c r="AR31" s="268" t="s">
        <v>481</v>
      </c>
    </row>
    <row r="32" spans="1:46" ht="27" customHeight="1">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499</v>
      </c>
      <c r="AL32" s="1121"/>
      <c r="AM32" s="1121"/>
      <c r="AN32" s="1122"/>
      <c r="AO32" s="300">
        <v>589091</v>
      </c>
      <c r="AP32" s="300">
        <v>36678</v>
      </c>
      <c r="AQ32" s="301">
        <v>49899</v>
      </c>
      <c r="AR32" s="302">
        <v>-26.5</v>
      </c>
    </row>
    <row r="33" spans="1:46" ht="13.5" customHeight="1">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500</v>
      </c>
      <c r="AL33" s="1121"/>
      <c r="AM33" s="1121"/>
      <c r="AN33" s="1122"/>
      <c r="AO33" s="300" t="s">
        <v>486</v>
      </c>
      <c r="AP33" s="300" t="s">
        <v>486</v>
      </c>
      <c r="AQ33" s="301" t="s">
        <v>486</v>
      </c>
      <c r="AR33" s="302" t="s">
        <v>486</v>
      </c>
    </row>
    <row r="34" spans="1:46" ht="27" customHeight="1">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501</v>
      </c>
      <c r="AL34" s="1121"/>
      <c r="AM34" s="1121"/>
      <c r="AN34" s="1122"/>
      <c r="AO34" s="300" t="s">
        <v>486</v>
      </c>
      <c r="AP34" s="300" t="s">
        <v>486</v>
      </c>
      <c r="AQ34" s="301">
        <v>2</v>
      </c>
      <c r="AR34" s="302" t="s">
        <v>486</v>
      </c>
    </row>
    <row r="35" spans="1:46" ht="27" customHeight="1">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502</v>
      </c>
      <c r="AL35" s="1121"/>
      <c r="AM35" s="1121"/>
      <c r="AN35" s="1122"/>
      <c r="AO35" s="300">
        <v>151875</v>
      </c>
      <c r="AP35" s="300">
        <v>9456</v>
      </c>
      <c r="AQ35" s="301">
        <v>13394</v>
      </c>
      <c r="AR35" s="302">
        <v>-29.4</v>
      </c>
    </row>
    <row r="36" spans="1:46" ht="27" customHeight="1">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503</v>
      </c>
      <c r="AL36" s="1121"/>
      <c r="AM36" s="1121"/>
      <c r="AN36" s="1122"/>
      <c r="AO36" s="300">
        <v>156242</v>
      </c>
      <c r="AP36" s="300">
        <v>9728</v>
      </c>
      <c r="AQ36" s="301">
        <v>2489</v>
      </c>
      <c r="AR36" s="302">
        <v>290.8</v>
      </c>
    </row>
    <row r="37" spans="1:46" ht="13.5" customHeight="1">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504</v>
      </c>
      <c r="AL37" s="1121"/>
      <c r="AM37" s="1121"/>
      <c r="AN37" s="1122"/>
      <c r="AO37" s="300" t="s">
        <v>486</v>
      </c>
      <c r="AP37" s="300" t="s">
        <v>486</v>
      </c>
      <c r="AQ37" s="301">
        <v>625</v>
      </c>
      <c r="AR37" s="302" t="s">
        <v>486</v>
      </c>
    </row>
    <row r="38" spans="1:46" ht="27" customHeight="1">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505</v>
      </c>
      <c r="AL38" s="1124"/>
      <c r="AM38" s="1124"/>
      <c r="AN38" s="1125"/>
      <c r="AO38" s="303" t="s">
        <v>486</v>
      </c>
      <c r="AP38" s="303" t="s">
        <v>486</v>
      </c>
      <c r="AQ38" s="304">
        <v>5</v>
      </c>
      <c r="AR38" s="292" t="s">
        <v>486</v>
      </c>
      <c r="AS38" s="299"/>
    </row>
    <row r="39" spans="1:46">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506</v>
      </c>
      <c r="AL39" s="1124"/>
      <c r="AM39" s="1124"/>
      <c r="AN39" s="1125"/>
      <c r="AO39" s="300">
        <v>-183500</v>
      </c>
      <c r="AP39" s="300">
        <v>-11425</v>
      </c>
      <c r="AQ39" s="301">
        <v>-2982</v>
      </c>
      <c r="AR39" s="302">
        <v>283.10000000000002</v>
      </c>
      <c r="AS39" s="299"/>
    </row>
    <row r="40" spans="1:46" ht="27" customHeight="1">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507</v>
      </c>
      <c r="AL40" s="1121"/>
      <c r="AM40" s="1121"/>
      <c r="AN40" s="1122"/>
      <c r="AO40" s="300">
        <v>-578279</v>
      </c>
      <c r="AP40" s="300">
        <v>-36005</v>
      </c>
      <c r="AQ40" s="301">
        <v>-43756</v>
      </c>
      <c r="AR40" s="302">
        <v>-17.7</v>
      </c>
      <c r="AS40" s="299"/>
    </row>
    <row r="41" spans="1:46">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135429</v>
      </c>
      <c r="AP41" s="300">
        <v>8432</v>
      </c>
      <c r="AQ41" s="301">
        <v>19675</v>
      </c>
      <c r="AR41" s="302">
        <v>-57.1</v>
      </c>
      <c r="AS41" s="299"/>
    </row>
    <row r="42" spans="1:46">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477</v>
      </c>
      <c r="AN49" s="1115" t="s">
        <v>510</v>
      </c>
      <c r="AO49" s="1116"/>
      <c r="AP49" s="1116"/>
      <c r="AQ49" s="1116"/>
      <c r="AR49" s="1117"/>
    </row>
    <row r="50" spans="1:44">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511</v>
      </c>
      <c r="AO50" s="317" t="s">
        <v>512</v>
      </c>
      <c r="AP50" s="318" t="s">
        <v>513</v>
      </c>
      <c r="AQ50" s="319" t="s">
        <v>514</v>
      </c>
      <c r="AR50" s="320" t="s">
        <v>515</v>
      </c>
    </row>
    <row r="51" spans="1:44">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564123</v>
      </c>
      <c r="AN51" s="322">
        <v>34008</v>
      </c>
      <c r="AO51" s="323">
        <v>-3.8</v>
      </c>
      <c r="AP51" s="324">
        <v>96248</v>
      </c>
      <c r="AQ51" s="325">
        <v>10</v>
      </c>
      <c r="AR51" s="326">
        <v>-13.8</v>
      </c>
    </row>
    <row r="52" spans="1:44">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428852</v>
      </c>
      <c r="AN52" s="330">
        <v>25853</v>
      </c>
      <c r="AO52" s="331">
        <v>-10.1</v>
      </c>
      <c r="AP52" s="332">
        <v>55768</v>
      </c>
      <c r="AQ52" s="333">
        <v>17.5</v>
      </c>
      <c r="AR52" s="334">
        <v>-27.6</v>
      </c>
    </row>
    <row r="53" spans="1:44">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649777</v>
      </c>
      <c r="AN53" s="322">
        <v>39264</v>
      </c>
      <c r="AO53" s="323">
        <v>15.5</v>
      </c>
      <c r="AP53" s="324">
        <v>76413</v>
      </c>
      <c r="AQ53" s="325">
        <v>-20.6</v>
      </c>
      <c r="AR53" s="326">
        <v>36.1</v>
      </c>
    </row>
    <row r="54" spans="1:44">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576000</v>
      </c>
      <c r="AN54" s="330">
        <v>34806</v>
      </c>
      <c r="AO54" s="331">
        <v>34.6</v>
      </c>
      <c r="AP54" s="332">
        <v>39658</v>
      </c>
      <c r="AQ54" s="333">
        <v>-28.9</v>
      </c>
      <c r="AR54" s="334">
        <v>63.5</v>
      </c>
    </row>
    <row r="55" spans="1:44">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586996</v>
      </c>
      <c r="AN55" s="322">
        <v>35773</v>
      </c>
      <c r="AO55" s="323">
        <v>-8.9</v>
      </c>
      <c r="AP55" s="324">
        <v>66481</v>
      </c>
      <c r="AQ55" s="325">
        <v>-13</v>
      </c>
      <c r="AR55" s="326">
        <v>4.0999999999999996</v>
      </c>
    </row>
    <row r="56" spans="1:44">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483889</v>
      </c>
      <c r="AN56" s="330">
        <v>29489</v>
      </c>
      <c r="AO56" s="331">
        <v>-15.3</v>
      </c>
      <c r="AP56" s="332">
        <v>36120</v>
      </c>
      <c r="AQ56" s="333">
        <v>-8.9</v>
      </c>
      <c r="AR56" s="334">
        <v>-6.4</v>
      </c>
    </row>
    <row r="57" spans="1:44">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699138</v>
      </c>
      <c r="AN57" s="322">
        <v>42892</v>
      </c>
      <c r="AO57" s="323">
        <v>19.899999999999999</v>
      </c>
      <c r="AP57" s="324">
        <v>67825</v>
      </c>
      <c r="AQ57" s="325">
        <v>2</v>
      </c>
      <c r="AR57" s="326">
        <v>17.899999999999999</v>
      </c>
    </row>
    <row r="58" spans="1:44">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645106</v>
      </c>
      <c r="AN58" s="330">
        <v>39577</v>
      </c>
      <c r="AO58" s="331">
        <v>34.200000000000003</v>
      </c>
      <c r="AP58" s="332">
        <v>39417</v>
      </c>
      <c r="AQ58" s="333">
        <v>9.1</v>
      </c>
      <c r="AR58" s="334">
        <v>25.1</v>
      </c>
    </row>
    <row r="59" spans="1:44">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981741</v>
      </c>
      <c r="AN59" s="322">
        <v>61126</v>
      </c>
      <c r="AO59" s="323">
        <v>42.5</v>
      </c>
      <c r="AP59" s="324">
        <v>81158</v>
      </c>
      <c r="AQ59" s="325">
        <v>19.7</v>
      </c>
      <c r="AR59" s="326">
        <v>22.8</v>
      </c>
    </row>
    <row r="60" spans="1:44">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940898</v>
      </c>
      <c r="AN60" s="330">
        <v>58583</v>
      </c>
      <c r="AO60" s="331">
        <v>48</v>
      </c>
      <c r="AP60" s="332">
        <v>45320</v>
      </c>
      <c r="AQ60" s="333">
        <v>15</v>
      </c>
      <c r="AR60" s="334">
        <v>33</v>
      </c>
    </row>
    <row r="61" spans="1:44">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696355</v>
      </c>
      <c r="AN61" s="337">
        <v>42613</v>
      </c>
      <c r="AO61" s="338">
        <v>13</v>
      </c>
      <c r="AP61" s="339">
        <v>77625</v>
      </c>
      <c r="AQ61" s="340">
        <v>-0.4</v>
      </c>
      <c r="AR61" s="326">
        <v>13.4</v>
      </c>
    </row>
    <row r="62" spans="1:44">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614949</v>
      </c>
      <c r="AN62" s="330">
        <v>37662</v>
      </c>
      <c r="AO62" s="331">
        <v>18.3</v>
      </c>
      <c r="AP62" s="332">
        <v>43257</v>
      </c>
      <c r="AQ62" s="333">
        <v>0.8</v>
      </c>
      <c r="AR62" s="334">
        <v>17.5</v>
      </c>
    </row>
    <row r="63" spans="1:44">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c r="AK67" s="250"/>
      <c r="AL67" s="250"/>
      <c r="AM67" s="250"/>
      <c r="AN67" s="250"/>
      <c r="AO67" s="250"/>
      <c r="AP67" s="250"/>
      <c r="AQ67" s="250"/>
      <c r="AR67" s="250"/>
      <c r="AS67" s="250"/>
      <c r="AT67" s="250"/>
    </row>
    <row r="68" spans="1:46" ht="13.5" hidden="1" customHeight="1">
      <c r="AK68" s="250"/>
      <c r="AL68" s="250"/>
      <c r="AM68" s="250"/>
      <c r="AN68" s="250"/>
      <c r="AO68" s="250"/>
      <c r="AP68" s="250"/>
      <c r="AQ68" s="250"/>
      <c r="AR68" s="250"/>
    </row>
    <row r="69" spans="1:46" ht="13.5" hidden="1" customHeight="1">
      <c r="AK69" s="250"/>
      <c r="AL69" s="250"/>
      <c r="AM69" s="250"/>
      <c r="AN69" s="250"/>
      <c r="AO69" s="250"/>
      <c r="AP69" s="250"/>
      <c r="AQ69" s="250"/>
      <c r="AR69" s="250"/>
    </row>
    <row r="70" spans="1:46" hidden="1">
      <c r="AK70" s="250"/>
      <c r="AL70" s="250"/>
      <c r="AM70" s="250"/>
      <c r="AN70" s="250"/>
      <c r="AO70" s="250"/>
      <c r="AP70" s="250"/>
      <c r="AQ70" s="250"/>
      <c r="AR70" s="250"/>
    </row>
    <row r="71" spans="1:46" hidden="1">
      <c r="AK71" s="250"/>
      <c r="AL71" s="250"/>
      <c r="AM71" s="250"/>
      <c r="AN71" s="250"/>
      <c r="AO71" s="250"/>
      <c r="AP71" s="250"/>
      <c r="AQ71" s="250"/>
      <c r="AR71" s="250"/>
    </row>
    <row r="72" spans="1:46" hidden="1">
      <c r="AK72" s="250"/>
      <c r="AL72" s="250"/>
      <c r="AM72" s="250"/>
      <c r="AN72" s="250"/>
      <c r="AO72" s="250"/>
      <c r="AP72" s="250"/>
      <c r="AQ72" s="250"/>
      <c r="AR72" s="250"/>
    </row>
    <row r="73" spans="1:46" hidden="1">
      <c r="AK73" s="250"/>
      <c r="AL73" s="250"/>
      <c r="AM73" s="250"/>
      <c r="AN73" s="250"/>
      <c r="AO73" s="250"/>
      <c r="AP73" s="250"/>
      <c r="AQ73" s="250"/>
      <c r="AR73" s="250"/>
    </row>
  </sheetData>
  <sheetProtection algorithmName="SHA-512" hashValue="NaHgsZ6EL0AqwkTPszicXbVZ1JyMRpLcldrTkLC+AkkfFYjMIe6dhAyVwUUQwuaKs74eaYdliNXjLmpsG09HLw==" saltValue="coJzElRjOtZ5spvn+keZV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48" customWidth="1"/>
    <col min="126" max="16384" width="9" style="247" hidden="1"/>
  </cols>
  <sheetData>
    <row r="1" spans="2:125" ht="13.5" customHeight="1">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c r="B2" s="247"/>
      <c r="DG2" s="247"/>
    </row>
    <row r="3" spans="2:12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row r="5" spans="2:125"/>
    <row r="6" spans="2:125"/>
    <row r="7" spans="2:125"/>
    <row r="8" spans="2:125"/>
    <row r="9" spans="2:125">
      <c r="DU9" s="247"/>
    </row>
    <row r="10" spans="2:125"/>
    <row r="11" spans="2:125"/>
    <row r="12" spans="2:125"/>
    <row r="13" spans="2:125"/>
    <row r="14" spans="2:125"/>
    <row r="15" spans="2:125"/>
    <row r="16" spans="2:125"/>
    <row r="17" spans="125:125">
      <c r="DU17" s="247"/>
    </row>
    <row r="18" spans="125:125"/>
    <row r="19" spans="125:125"/>
    <row r="20" spans="125:125">
      <c r="DU20" s="247"/>
    </row>
    <row r="21" spans="125:125">
      <c r="DU21" s="247"/>
    </row>
    <row r="22" spans="125:125"/>
    <row r="23" spans="125:125"/>
    <row r="24" spans="125:125"/>
    <row r="25" spans="125:125"/>
    <row r="26" spans="125:125"/>
    <row r="27" spans="125:125"/>
    <row r="28" spans="125:125">
      <c r="DU28" s="247"/>
    </row>
    <row r="29" spans="125:125"/>
    <row r="30" spans="125:125"/>
    <row r="31" spans="125:125"/>
    <row r="32" spans="125:125"/>
    <row r="33" spans="2:125">
      <c r="B33" s="247"/>
      <c r="G33" s="247"/>
      <c r="I33" s="247"/>
    </row>
    <row r="34" spans="2:125">
      <c r="C34" s="247"/>
      <c r="P34" s="247"/>
      <c r="DE34" s="247"/>
      <c r="DH34" s="247"/>
    </row>
    <row r="35" spans="2:125">
      <c r="D35" s="247"/>
      <c r="E35" s="247"/>
      <c r="DG35" s="247"/>
      <c r="DJ35" s="247"/>
      <c r="DP35" s="247"/>
      <c r="DQ35" s="247"/>
      <c r="DR35" s="247"/>
      <c r="DS35" s="247"/>
      <c r="DT35" s="247"/>
      <c r="DU35" s="247"/>
    </row>
    <row r="36" spans="2:12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c r="DU37" s="247"/>
    </row>
    <row r="38" spans="2:125">
      <c r="DT38" s="247"/>
      <c r="DU38" s="247"/>
    </row>
    <row r="39" spans="2:125"/>
    <row r="40" spans="2:125">
      <c r="DH40" s="247"/>
    </row>
    <row r="41" spans="2:125">
      <c r="DE41" s="247"/>
    </row>
    <row r="42" spans="2:125">
      <c r="DG42" s="247"/>
      <c r="DJ42" s="247"/>
    </row>
    <row r="43" spans="2:12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c r="DU44" s="247"/>
    </row>
    <row r="45" spans="2:125"/>
    <row r="46" spans="2:125"/>
    <row r="47" spans="2:125"/>
    <row r="48" spans="2:125">
      <c r="DT48" s="247"/>
      <c r="DU48" s="247"/>
    </row>
    <row r="49" spans="120:125">
      <c r="DU49" s="247"/>
    </row>
    <row r="50" spans="120:125">
      <c r="DU50" s="247"/>
    </row>
    <row r="51" spans="120:125">
      <c r="DP51" s="247"/>
      <c r="DQ51" s="247"/>
      <c r="DR51" s="247"/>
      <c r="DS51" s="247"/>
      <c r="DT51" s="247"/>
      <c r="DU51" s="247"/>
    </row>
    <row r="52" spans="120:125"/>
    <row r="53" spans="120:125"/>
    <row r="54" spans="120:125">
      <c r="DU54" s="247"/>
    </row>
    <row r="55" spans="120:125"/>
    <row r="56" spans="120:125"/>
    <row r="57" spans="120:125"/>
    <row r="58" spans="120:125">
      <c r="DU58" s="247"/>
    </row>
    <row r="59" spans="120:125"/>
    <row r="60" spans="120:125"/>
    <row r="61" spans="120:125"/>
    <row r="62" spans="120:125"/>
    <row r="63" spans="120:125">
      <c r="DU63" s="247"/>
    </row>
    <row r="64" spans="120:125">
      <c r="DT64" s="247"/>
      <c r="DU64" s="247"/>
    </row>
    <row r="65" spans="123:125"/>
    <row r="66" spans="123:125"/>
    <row r="67" spans="123:125"/>
    <row r="68" spans="123:125"/>
    <row r="69" spans="123:125">
      <c r="DS69" s="247"/>
      <c r="DT69" s="247"/>
      <c r="DU69" s="247"/>
    </row>
    <row r="70" spans="123:125"/>
    <row r="71" spans="123:125"/>
    <row r="72" spans="123:125"/>
    <row r="73" spans="123:125"/>
    <row r="74" spans="123:125"/>
    <row r="75" spans="123:125"/>
    <row r="76" spans="123:125"/>
    <row r="77" spans="123:125"/>
    <row r="78" spans="123:125"/>
    <row r="79" spans="123:125"/>
    <row r="80" spans="123:125"/>
    <row r="81" spans="116:125"/>
    <row r="82" spans="116:125">
      <c r="DL82" s="247"/>
    </row>
    <row r="83" spans="116:125">
      <c r="DM83" s="247"/>
      <c r="DN83" s="247"/>
      <c r="DO83" s="247"/>
      <c r="DP83" s="247"/>
      <c r="DQ83" s="247"/>
      <c r="DR83" s="247"/>
      <c r="DS83" s="247"/>
      <c r="DT83" s="247"/>
      <c r="DU83" s="247"/>
    </row>
    <row r="84" spans="116:125"/>
    <row r="85" spans="116:125"/>
    <row r="86" spans="116:125"/>
    <row r="87" spans="116:125"/>
    <row r="88" spans="116:125">
      <c r="DU88" s="247"/>
    </row>
    <row r="89" spans="116:125"/>
    <row r="90" spans="116:125"/>
    <row r="91" spans="116:125"/>
    <row r="92" spans="116:125" ht="13.5" customHeight="1"/>
    <row r="93" spans="116:125" ht="13.5" customHeight="1"/>
    <row r="94" spans="116:125" ht="13.5" customHeight="1">
      <c r="DS94" s="247"/>
      <c r="DT94" s="247"/>
      <c r="DU94" s="247"/>
    </row>
    <row r="95" spans="116:125" ht="13.5" customHeight="1">
      <c r="DU95" s="247"/>
    </row>
    <row r="96" spans="116:125" ht="13.5" customHeight="1"/>
    <row r="97" spans="124:125" ht="13.5" customHeight="1"/>
    <row r="98" spans="124:125" ht="13.5" customHeight="1"/>
    <row r="99" spans="124:125" ht="13.5" customHeight="1"/>
    <row r="100" spans="124:125" ht="13.5" customHeight="1"/>
    <row r="101" spans="124:125" ht="13.5" customHeight="1">
      <c r="DU101" s="247"/>
    </row>
    <row r="102" spans="124:125" ht="13.5" customHeight="1"/>
    <row r="103" spans="124:125" ht="13.5" customHeight="1"/>
    <row r="104" spans="124:125" ht="13.5" customHeight="1">
      <c r="DT104" s="247"/>
      <c r="DU104" s="247"/>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47" t="s">
        <v>474</v>
      </c>
    </row>
    <row r="120" spans="125:125" ht="13.5" hidden="1" customHeight="1"/>
    <row r="121" spans="125:125" ht="13.5" hidden="1" customHeight="1">
      <c r="DU121" s="247"/>
    </row>
  </sheetData>
  <sheetProtection algorithmName="SHA-512" hashValue="3YBRbZCN3NPTg7nZAuT0mdiLX7rBhBA1nE2VcEIGhdR/8YCzJ+dZmG62lGcSTj90Qv29xdIn/gXuxhyf2LgULQ==" saltValue="2zONjWe0MGom7Tyf+Lcfd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48" customWidth="1"/>
    <col min="126" max="142" width="0" style="247" hidden="1" customWidth="1"/>
    <col min="143" max="16384" width="9" style="247" hidden="1"/>
  </cols>
  <sheetData>
    <row r="1" spans="1:125" ht="13.5" customHeight="1">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c r="B2" s="247"/>
      <c r="T2" s="247"/>
    </row>
    <row r="3" spans="1:12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47"/>
      <c r="G33" s="247"/>
      <c r="I33" s="247"/>
    </row>
    <row r="34" spans="2:125">
      <c r="C34" s="247"/>
      <c r="P34" s="247"/>
      <c r="R34" s="247"/>
      <c r="U34" s="247"/>
    </row>
    <row r="35" spans="2:12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c r="F36" s="247"/>
      <c r="H36" s="247"/>
      <c r="J36" s="247"/>
      <c r="K36" s="247"/>
      <c r="L36" s="247"/>
      <c r="M36" s="247"/>
      <c r="N36" s="247"/>
      <c r="O36" s="247"/>
      <c r="Q36" s="247"/>
      <c r="S36" s="247"/>
      <c r="V36" s="247"/>
    </row>
    <row r="37" spans="2:125"/>
    <row r="38" spans="2:125"/>
    <row r="39" spans="2:125"/>
    <row r="40" spans="2:125">
      <c r="U40" s="247"/>
    </row>
    <row r="41" spans="2:125">
      <c r="R41" s="247"/>
    </row>
    <row r="42" spans="2:12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c r="Q43" s="247"/>
      <c r="S43" s="247"/>
      <c r="V43" s="247"/>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48" t="s">
        <v>474</v>
      </c>
    </row>
  </sheetData>
  <sheetProtection algorithmName="SHA-512" hashValue="vKsLsOR1GPLNekr6QUA1q6y9xBcclxuaOVmUHsmTlFIL+6lWoseimvAWwsbvFORZLEPTINMqP9nM9FkK5y93qg==" saltValue="Bp340qOCMqEt/ET9V/d+B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524</v>
      </c>
      <c r="G46" s="8" t="s">
        <v>525</v>
      </c>
      <c r="H46" s="8" t="s">
        <v>526</v>
      </c>
      <c r="I46" s="8" t="s">
        <v>527</v>
      </c>
      <c r="J46" s="9" t="s">
        <v>528</v>
      </c>
    </row>
    <row r="47" spans="2:10" ht="57.75" customHeight="1">
      <c r="B47" s="10"/>
      <c r="C47" s="1139" t="s">
        <v>3</v>
      </c>
      <c r="D47" s="1139"/>
      <c r="E47" s="1140"/>
      <c r="F47" s="11">
        <v>46.09</v>
      </c>
      <c r="G47" s="12">
        <v>54.31</v>
      </c>
      <c r="H47" s="12">
        <v>64.91</v>
      </c>
      <c r="I47" s="12">
        <v>67.36</v>
      </c>
      <c r="J47" s="13">
        <v>63.79</v>
      </c>
    </row>
    <row r="48" spans="2:10" ht="57.75" customHeight="1">
      <c r="B48" s="14"/>
      <c r="C48" s="1141" t="s">
        <v>4</v>
      </c>
      <c r="D48" s="1141"/>
      <c r="E48" s="1142"/>
      <c r="F48" s="15">
        <v>10.7</v>
      </c>
      <c r="G48" s="16">
        <v>11.46</v>
      </c>
      <c r="H48" s="16">
        <v>7.54</v>
      </c>
      <c r="I48" s="16">
        <v>6.5</v>
      </c>
      <c r="J48" s="17">
        <v>5.68</v>
      </c>
    </row>
    <row r="49" spans="2:10" ht="57.75" customHeight="1" thickBot="1">
      <c r="B49" s="18"/>
      <c r="C49" s="1143" t="s">
        <v>5</v>
      </c>
      <c r="D49" s="1143"/>
      <c r="E49" s="1144"/>
      <c r="F49" s="19">
        <v>9.56</v>
      </c>
      <c r="G49" s="20">
        <v>11.92</v>
      </c>
      <c r="H49" s="20">
        <v>4.9800000000000004</v>
      </c>
      <c r="I49" s="20">
        <v>3.09</v>
      </c>
      <c r="J49" s="21" t="s">
        <v>529</v>
      </c>
    </row>
    <row r="50" spans="2:10"/>
  </sheetData>
  <sheetProtection algorithmName="SHA-512" hashValue="BnAuHtU+dN+Tj/EzVUdJnO25mGgRknugzjX3ujP+UtT5jr+1EJt2UGHMfXnaJ6F9O5x8dagFvgCKGEtCOCZKCw==" saltValue="txhdbtTH1Z6mZM5uiDOpk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2026-03-23T00:06:23Z</cp:lastPrinted>
  <dcterms:created xsi:type="dcterms:W3CDTF">2026-02-23T05:58:11Z</dcterms:created>
  <dcterms:modified xsi:type="dcterms:W3CDTF">2026-03-23T00:53:38Z</dcterms:modified>
  <cp:category/>
</cp:coreProperties>
</file>