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6年度\31_財政状況資料集の作成\05_完成版データ・HP掲載\01_完成版データ\"/>
    </mc:Choice>
  </mc:AlternateContent>
  <xr:revisionPtr revIDLastSave="0" documentId="13_ncr:1_{82C1FB21-DCD7-43E6-AE07-9E15EB89B352}" xr6:coauthVersionLast="47" xr6:coauthVersionMax="47" xr10:uidLastSave="{00000000-0000-0000-0000-000000000000}"/>
  <bookViews>
    <workbookView xWindow="2868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AM35" i="10"/>
  <c r="CO34" i="10"/>
  <c r="BW34" i="10"/>
  <c r="BW35" i="10" s="1"/>
  <c r="BW36" i="10" s="1"/>
  <c r="BW37" i="10" s="1"/>
  <c r="BW38" i="10" s="1"/>
  <c r="BW39" i="10" s="1"/>
  <c r="BW40" i="10" s="1"/>
  <c r="BW41" i="10" s="1"/>
  <c r="BW42" i="10" s="1"/>
  <c r="BW43" i="10" s="1"/>
  <c r="BE34" i="10"/>
  <c r="C34" i="10"/>
  <c r="C35" i="10" s="1"/>
  <c r="U34" i="10" s="1"/>
  <c r="U35" i="10" s="1"/>
  <c r="U36" i="10" s="1"/>
  <c r="AM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<sst xmlns="http://schemas.openxmlformats.org/spreadsheetml/2006/main" count="1087" uniqueCount="565">
  <si>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</si>
  <si>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</si>
  <si>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</si>
  <si>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</si>
  <si>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</si>
  <si>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</si>
  <si>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</si>
  <si>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</si>
  <si>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</si>
  <si>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</si>
  <si>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</si>
  <si>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</si>
  <si>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</si>
  <si>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</si>
  <si>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</si>
  <si>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</si>
  <si>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</si>
  <si>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</si>
  <si>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</si>
  <si>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</si>
  <si>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</si>
  <si>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</si>
  <si>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</si>
  <si>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</si>
  <si>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</si>
  <si>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</si>
  <si>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</si>
  <si>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</si>
  <si>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</si>
  <si>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</si>
  <si>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</si>
  <si>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</si>
  <si>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</si>
  <si>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</si>
  <si>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</si>
  <si>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</si>
  <si>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</si>
  <si>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</si>
  <si>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</si>
  <si>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</si>
  <si>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</si>
  <si>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</si>
  <si>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</si>
  <si>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</si>
  <si>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</si>
  <si>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</si>
  <si>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</si>
  <si>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</si>
  <si>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</si>
  <si>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</si>
  <si>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</si>
  <si>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</si>
  <si>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</si>
  <si>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</si>
  <si>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</si>
  <si>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</si>
  <si>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</si>
  <si>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</si>
  <si>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</si>
  <si>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</si>
  <si>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</si>
  <si>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</si>
  <si>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</si>
  <si>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</si>
  <si>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</si>
  <si>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</si>
  <si>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</si>
  <si>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</si>
  <si>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</si>
  <si>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</si>
  <si>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</si>
  <si>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</si>
  <si>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</si>
  <si>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</si>
  <si>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</si>
  <si>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</si>
  <si>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</si>
  <si>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</si>
  <si>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</si>
  <si>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</si>
  <si>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</si>
  <si>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Ⅴ－２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</si>
  <si>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</si>
  <si>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</si>
  <si>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</si>
  <si>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</si>
  <si>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</si>
  <si>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</si>
  <si>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</si>
  <si>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</si>
  <si>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</si>
  <si>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</si>
  <si>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</si>
  <si>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</si>
  <si>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瑞穂町</t>
    <phoneticPr fontId="5"/>
  </si>
  <si>
    <t>地方交付税種地</t>
    <rPh sb="0" eb="2">
      <t>チホウ</t>
    </rPh>
    <rPh sb="2" eb="5">
      <t>コウフゼイ</t>
    </rPh>
    <rPh sb="5" eb="6">
      <t>シュ</t>
    </rPh>
    <rPh sb="6" eb="7">
      <t>チ</t>
    </rPh>
    <phoneticPr fontId="5"/>
  </si>
  <si>
    <t>2-6</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</si>
  <si>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</si>
  <si>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</si>
  <si>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</si>
  <si>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</si>
  <si>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</si>
  <si>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</si>
  <si>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</si>
  <si>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</si>
  <si>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</si>
  <si>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</si>
  <si>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</si>
  <si>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</si>
  <si>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</si>
  <si>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</si>
  <si>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</si>
  <si>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</si>
  <si>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</si>
  <si>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</si>
  <si>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</si>
  <si>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</si>
  <si>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</si>
  <si>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-5.0</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</si>
  <si>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</si>
  <si>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</si>
  <si>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</si>
  <si>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</si>
  <si>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</si>
  <si>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</si>
  <si>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</si>
  <si>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</si>
  <si>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</si>
  <si>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</si>
  <si>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</si>
  <si>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</si>
  <si>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</si>
  <si>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</si>
  <si>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</si>
  <si>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</si>
  <si>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</si>
  <si>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</si>
  <si>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</si>
  <si>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</si>
  <si>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</si>
  <si>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</si>
  <si>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</si>
  <si>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5"/>
  </si>
  <si>
    <t>うち日本人(％)</t>
    <phoneticPr fontId="5"/>
  </si>
  <si>
    <t>-0.5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</si>
  <si>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</si>
  <si>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</si>
  <si>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</si>
  <si>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</si>
  <si>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</si>
  <si>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</si>
  <si>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</si>
  <si>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</si>
  <si>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</si>
  <si>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</si>
  <si>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</si>
  <si>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</si>
  <si>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</si>
  <si>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</si>
  <si>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</si>
  <si>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</si>
  <si>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</si>
  <si>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</si>
  <si>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</si>
  <si>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</si>
  <si>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</si>
  <si>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</si>
  <si>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</si>
  <si>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</si>
  <si>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</si>
  <si>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</si>
  <si>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</si>
  <si>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</si>
  <si>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</si>
  <si>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</si>
  <si>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</si>
  <si>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</si>
  <si>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</si>
  <si>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</si>
  <si>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</si>
  <si>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</si>
  <si>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</si>
  <si>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</si>
  <si>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</si>
  <si>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</si>
  <si>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</si>
  <si>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</si>
  <si>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</si>
  <si>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</si>
  <si>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</si>
  <si>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</si>
  <si>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</si>
  <si>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</si>
  <si>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</si>
  <si>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</si>
  <si>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</si>
  <si>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</si>
  <si>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</si>
  <si>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</si>
  <si>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</si>
  <si>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</si>
  <si>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</si>
  <si>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</si>
  <si>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</si>
  <si>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東京都瑞穂町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</si>
  <si>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</si>
  <si>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</si>
  <si>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</si>
  <si>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</si>
  <si>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</si>
  <si>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</si>
  <si>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</si>
  <si>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</si>
  <si>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</si>
  <si>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</si>
  <si>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</si>
  <si>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</si>
  <si>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</si>
  <si>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</si>
  <si>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</si>
  <si>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</si>
  <si>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</si>
  <si>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</si>
  <si>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</si>
  <si>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</si>
  <si>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</si>
  <si>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</si>
  <si>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</si>
  <si>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</si>
  <si>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</si>
  <si>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</si>
  <si>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</si>
  <si>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</si>
  <si>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</si>
  <si>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</si>
  <si>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</si>
  <si>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</si>
  <si>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</si>
  <si>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</si>
  <si>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</si>
  <si>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</si>
  <si>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</si>
  <si>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</si>
  <si>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</si>
  <si>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</si>
  <si>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</si>
  <si>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</si>
  <si>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</si>
  <si>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</si>
  <si>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</si>
  <si>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</si>
  <si>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</si>
  <si>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</si>
  <si>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</si>
  <si>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</si>
  <si>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</si>
  <si>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</si>
  <si>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</si>
  <si>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</si>
  <si>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</si>
  <si>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</si>
  <si>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</si>
  <si>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</si>
  <si>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</si>
  <si>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</si>
  <si>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</si>
  <si>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</si>
  <si>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</si>
  <si>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</si>
  <si>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</si>
  <si>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</si>
  <si>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</si>
  <si>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</si>
  <si>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</si>
  <si>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</si>
  <si>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</si>
  <si>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</si>
  <si>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</si>
  <si>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</si>
  <si>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</si>
  <si>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</si>
  <si>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</si>
  <si>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</si>
  <si>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</si>
  <si>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</si>
  <si>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</si>
  <si>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</si>
  <si>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</si>
  <si>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</si>
  <si>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</si>
  <si>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</si>
  <si>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</si>
  <si>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</si>
  <si>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</si>
  <si>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</si>
  <si>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</si>
  <si>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</si>
  <si>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</si>
  <si>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</si>
  <si>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</si>
  <si>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</si>
  <si>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</si>
  <si>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</si>
  <si>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</si>
  <si>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</si>
  <si>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</si>
  <si>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</si>
  <si>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</si>
  <si>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</si>
  <si>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</si>
  <si>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</si>
  <si>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</si>
  <si>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</si>
  <si>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</si>
  <si>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</si>
  <si>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</si>
  <si>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</si>
  <si>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</si>
  <si>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</si>
  <si>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</si>
  <si>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</si>
  <si>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</si>
  <si>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</si>
  <si>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</si>
  <si>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</si>
  <si>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</si>
  <si>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</si>
  <si>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</si>
  <si>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</si>
  <si>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</si>
  <si>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</si>
  <si>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</si>
  <si>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</si>
  <si>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</si>
  <si>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</si>
  <si>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</si>
  <si>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</si>
  <si>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</si>
  <si>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</si>
  <si>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</si>
  <si>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</si>
  <si>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</si>
  <si>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</si>
  <si>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</si>
  <si>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</si>
  <si>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</si>
  <si>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</si>
  <si>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</si>
  <si>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</si>
  <si>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</si>
  <si>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</si>
  <si>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</si>
  <si>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</si>
  <si>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</si>
  <si>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</si>
  <si>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東京都瑞穂町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</si>
  <si>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</si>
  <si>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</si>
  <si>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</si>
  <si>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</si>
  <si>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</si>
  <si>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</si>
  <si>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</si>
  <si>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</si>
  <si>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</si>
  <si>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</si>
  <si>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</si>
  <si>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</si>
  <si>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</si>
  <si>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</si>
  <si>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</si>
  <si>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</si>
  <si>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</si>
  <si>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</si>
  <si>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</si>
  <si>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</si>
  <si>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福生都市計画瑞穂町箱根ケ崎駅西土地区画整理事業特別会計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</si>
  <si>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</si>
  <si>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</si>
  <si>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</si>
  <si>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</si>
  <si>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</si>
  <si>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</si>
  <si>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</si>
  <si>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</si>
  <si>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</si>
  <si>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</si>
  <si>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</si>
  <si>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</si>
  <si>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</si>
  <si>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瑞穂町国民健康保険特別会計</t>
    <phoneticPr fontId="5"/>
  </si>
  <si>
    <t>瑞穂町介護保険特別会計</t>
    <phoneticPr fontId="5"/>
  </si>
  <si>
    <t>瑞穂町後期高齢者医療特別会計</t>
    <phoneticPr fontId="5"/>
  </si>
  <si>
    <t>瑞穂町下水道事業会計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</si>
  <si>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</si>
  <si>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</si>
  <si>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</si>
  <si>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</si>
  <si>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</si>
  <si>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</si>
  <si>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</si>
  <si>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</si>
  <si>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</si>
  <si>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</si>
  <si>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</si>
  <si>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</si>
  <si>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</si>
  <si>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</si>
  <si>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</si>
  <si>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</si>
  <si>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</si>
  <si>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</si>
  <si>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</si>
  <si>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</si>
  <si>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</si>
  <si>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</si>
  <si>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</si>
  <si>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</si>
  <si>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</si>
  <si>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</si>
  <si>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</si>
  <si>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</si>
  <si>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</si>
  <si>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</si>
  <si>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</si>
  <si>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</si>
  <si>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</si>
  <si>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</si>
  <si>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</si>
  <si>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</si>
  <si>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</si>
  <si>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</si>
  <si>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</si>
  <si>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</si>
  <si>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</si>
  <si>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</si>
  <si>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</si>
  <si>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</si>
  <si>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</si>
  <si>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</si>
  <si>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</si>
  <si>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</si>
  <si>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</si>
  <si>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</si>
  <si>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</si>
  <si>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</si>
  <si>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</si>
  <si>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</si>
  <si>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</si>
  <si>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</si>
  <si>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</si>
  <si>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</si>
  <si>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</si>
  <si>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</si>
  <si>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</si>
  <si>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</si>
  <si>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</si>
  <si>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</si>
  <si>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</si>
  <si>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</si>
  <si>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</si>
  <si>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</si>
  <si>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</si>
  <si>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</si>
  <si>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</si>
  <si>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</si>
  <si>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</si>
  <si>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</si>
  <si>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</si>
  <si>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</si>
  <si>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</si>
  <si>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</si>
  <si>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</si>
  <si>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</si>
  <si>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</si>
  <si>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</si>
  <si>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</si>
  <si>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</si>
  <si>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</si>
  <si>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</si>
  <si>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</si>
  <si>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</si>
  <si>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</si>
  <si>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</si>
  <si>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</si>
  <si>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</si>
  <si>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</si>
  <si>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</si>
  <si>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</si>
  <si>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</si>
  <si>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</si>
  <si>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</si>
  <si>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</si>
  <si>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</si>
  <si>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</si>
  <si>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</si>
  <si>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</si>
  <si>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</si>
  <si>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</si>
  <si>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</si>
  <si>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</si>
  <si>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</si>
  <si>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</si>
  <si>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</si>
  <si>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</si>
  <si>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</si>
  <si>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</si>
  <si>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</si>
  <si>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</si>
  <si>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</si>
  <si>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</si>
  <si>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</si>
  <si>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</si>
  <si>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</si>
  <si>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</si>
  <si>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</si>
  <si>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</si>
  <si>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</si>
  <si>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</si>
  <si>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</si>
  <si>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</si>
  <si>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</si>
  <si>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</si>
  <si>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</si>
  <si>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</si>
  <si>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</si>
  <si>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</si>
  <si>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</si>
  <si>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</si>
  <si>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</si>
  <si>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4.66</t>
  </si>
  <si>
    <t>▲ 1.42</t>
  </si>
  <si>
    <t>瑞穂町下水道事業会計</t>
  </si>
  <si>
    <t>一般会計</t>
  </si>
  <si>
    <t>瑞穂町国民健康保険特別会計</t>
  </si>
  <si>
    <t>福生都市計画瑞穂町箱根ケ崎駅西土地区画整理事業特別会計</t>
  </si>
  <si>
    <t>瑞穂町後期高齢者医療特別会計</t>
  </si>
  <si>
    <t>瑞穂町介護保険特別会計</t>
  </si>
  <si>
    <t>その他会計（赤字）</t>
  </si>
  <si>
    <t>その他会計（黒字）</t>
  </si>
  <si>
    <t>R02</t>
    <phoneticPr fontId="5"/>
  </si>
  <si>
    <t>R03</t>
    <phoneticPr fontId="5"/>
  </si>
  <si>
    <t>R04</t>
    <phoneticPr fontId="5"/>
  </si>
  <si>
    <t>R05</t>
    <phoneticPr fontId="5"/>
  </si>
  <si>
    <t>R06</t>
    <phoneticPr fontId="5"/>
  </si>
  <si>
    <t>-</t>
    <phoneticPr fontId="2"/>
  </si>
  <si>
    <t>-</t>
    <phoneticPr fontId="2"/>
  </si>
  <si>
    <t>福生病院企業団</t>
    <rPh sb="0" eb="2">
      <t>フッサ</t>
    </rPh>
    <rPh sb="2" eb="4">
      <t>ビョウイン</t>
    </rPh>
    <rPh sb="4" eb="6">
      <t>キギョウ</t>
    </rPh>
    <rPh sb="6" eb="7">
      <t>ダン</t>
    </rPh>
    <phoneticPr fontId="2"/>
  </si>
  <si>
    <t>東京都後期高齢者医療広域連合（一般会計）</t>
    <rPh sb="0" eb="3">
      <t>トウキョウト</t>
    </rPh>
    <rPh sb="3" eb="5">
      <t>コウキ</t>
    </rPh>
    <rPh sb="5" eb="7">
      <t>コウレイ</t>
    </rPh>
    <rPh sb="7" eb="8">
      <t>シャ</t>
    </rPh>
    <rPh sb="8" eb="10">
      <t>イリョウ</t>
    </rPh>
    <rPh sb="10" eb="12">
      <t>コウイキ</t>
    </rPh>
    <rPh sb="12" eb="14">
      <t>レンゴウ</t>
    </rPh>
    <rPh sb="15" eb="17">
      <t>イッパン</t>
    </rPh>
    <rPh sb="17" eb="19">
      <t>カイケイ</t>
    </rPh>
    <phoneticPr fontId="2"/>
  </si>
  <si>
    <t>東京都後期高齢者医療広域連合（後期高齢者医療特別会計）</t>
    <rPh sb="15" eb="17">
      <t>コウキ</t>
    </rPh>
    <rPh sb="17" eb="20">
      <t>コウレイシャ</t>
    </rPh>
    <rPh sb="20" eb="22">
      <t>イリョウ</t>
    </rPh>
    <rPh sb="22" eb="24">
      <t>トクベツ</t>
    </rPh>
    <rPh sb="24" eb="26">
      <t>カイケイ</t>
    </rPh>
    <phoneticPr fontId="2"/>
  </si>
  <si>
    <t>東京たま広域資源循環組合</t>
    <rPh sb="0" eb="2">
      <t>トウキョウ</t>
    </rPh>
    <rPh sb="4" eb="6">
      <t>コウイキ</t>
    </rPh>
    <rPh sb="6" eb="8">
      <t>シゲン</t>
    </rPh>
    <rPh sb="8" eb="10">
      <t>ジュンカン</t>
    </rPh>
    <rPh sb="10" eb="12">
      <t>クミアイ</t>
    </rPh>
    <phoneticPr fontId="2"/>
  </si>
  <si>
    <t>瑞穂斎場組合</t>
    <rPh sb="0" eb="2">
      <t>ミズホ</t>
    </rPh>
    <rPh sb="2" eb="4">
      <t>サイジョウ</t>
    </rPh>
    <rPh sb="4" eb="6">
      <t>クミアイ</t>
    </rPh>
    <phoneticPr fontId="2"/>
  </si>
  <si>
    <t>西多摩衛生組合</t>
    <rPh sb="0" eb="3">
      <t>ニシタマ</t>
    </rPh>
    <rPh sb="3" eb="5">
      <t>エイセイ</t>
    </rPh>
    <rPh sb="5" eb="7">
      <t>クミアイ</t>
    </rPh>
    <phoneticPr fontId="2"/>
  </si>
  <si>
    <t>羽村・瑞穂地区学校給食組合</t>
    <rPh sb="0" eb="2">
      <t>ハムラ</t>
    </rPh>
    <rPh sb="3" eb="5">
      <t>ミズホ</t>
    </rPh>
    <rPh sb="5" eb="7">
      <t>チク</t>
    </rPh>
    <rPh sb="7" eb="9">
      <t>ガッコウ</t>
    </rPh>
    <rPh sb="9" eb="11">
      <t>キュウショク</t>
    </rPh>
    <rPh sb="11" eb="13">
      <t>クミアイ</t>
    </rPh>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</si>
  <si>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2"/>
  </si>
  <si>
    <t>東京市町村総合事務組合（東京都市町村民交通災害共済事業）</t>
    <rPh sb="2" eb="5">
      <t>シチョウソン</t>
    </rPh>
    <rPh sb="5" eb="7">
      <t>ソウゴウ</t>
    </rPh>
    <rPh sb="7" eb="9">
      <t>ジム</t>
    </rPh>
    <rPh sb="9" eb="11">
      <t>クミアイ</t>
    </rPh>
    <rPh sb="12" eb="15">
      <t>トウキョウト</t>
    </rPh>
    <rPh sb="15" eb="18">
      <t>シチョウソン</t>
    </rPh>
    <rPh sb="18" eb="19">
      <t>ミン</t>
    </rPh>
    <rPh sb="19" eb="21">
      <t>コウツウ</t>
    </rPh>
    <rPh sb="21" eb="23">
      <t>サイガイ</t>
    </rPh>
    <rPh sb="23" eb="25">
      <t>キョウサイ</t>
    </rPh>
    <rPh sb="25" eb="27">
      <t>ジギョウ</t>
    </rPh>
    <phoneticPr fontId="2"/>
  </si>
  <si>
    <t>東京都市町村議会議員公務災害補償等組合</t>
    <rPh sb="0" eb="3">
      <t>トウキョウト</t>
    </rPh>
    <rPh sb="3" eb="6">
      <t>シチョウソン</t>
    </rPh>
    <rPh sb="6" eb="8">
      <t>ギカイ</t>
    </rPh>
    <rPh sb="8" eb="10">
      <t>ギイン</t>
    </rPh>
    <rPh sb="10" eb="12">
      <t>コウム</t>
    </rPh>
    <rPh sb="12" eb="14">
      <t>サイガイ</t>
    </rPh>
    <rPh sb="14" eb="16">
      <t>ホショウ</t>
    </rPh>
    <rPh sb="16" eb="17">
      <t>トウ</t>
    </rPh>
    <rPh sb="17" eb="19">
      <t>クミアイ</t>
    </rPh>
    <phoneticPr fontId="2"/>
  </si>
  <si>
    <t>東京都市町村職員退職手当組合</t>
    <rPh sb="3" eb="6">
      <t>シチョウソン</t>
    </rPh>
    <rPh sb="6" eb="8">
      <t>ショクイン</t>
    </rPh>
    <rPh sb="8" eb="10">
      <t>タイショク</t>
    </rPh>
    <rPh sb="10" eb="12">
      <t>テアテ</t>
    </rPh>
    <rPh sb="12" eb="14">
      <t>クミアイ</t>
    </rPh>
    <phoneticPr fontId="2"/>
  </si>
  <si>
    <t>法適用企業</t>
  </si>
  <si>
    <t>瑞穂町土地開発公社</t>
    <phoneticPr fontId="2"/>
  </si>
  <si>
    <t>公共施設建設基金</t>
    <rPh sb="0" eb="2">
      <t>コウキョウ</t>
    </rPh>
    <rPh sb="2" eb="4">
      <t>シセツ</t>
    </rPh>
    <rPh sb="4" eb="6">
      <t>ケンセツ</t>
    </rPh>
    <rPh sb="6" eb="8">
      <t>キキン</t>
    </rPh>
    <phoneticPr fontId="5"/>
  </si>
  <si>
    <t>多摩都市モノレール基金</t>
    <rPh sb="0" eb="2">
      <t>タマ</t>
    </rPh>
    <rPh sb="2" eb="4">
      <t>トシ</t>
    </rPh>
    <rPh sb="9" eb="11">
      <t>キキン</t>
    </rPh>
    <phoneticPr fontId="2"/>
  </si>
  <si>
    <t>特定防衛施設周辺整備調整交付金事業基金</t>
    <rPh sb="0" eb="10">
      <t>トクテイボウエイシセツシュウヘンセイビ</t>
    </rPh>
    <rPh sb="10" eb="12">
      <t>チョウセイ</t>
    </rPh>
    <rPh sb="12" eb="15">
      <t>コウフキン</t>
    </rPh>
    <rPh sb="15" eb="17">
      <t>ジギョウ</t>
    </rPh>
    <rPh sb="17" eb="19">
      <t>キキン</t>
    </rPh>
    <phoneticPr fontId="2"/>
  </si>
  <si>
    <t>社会福祉基金</t>
    <rPh sb="0" eb="4">
      <t>シャカイフクシ</t>
    </rPh>
    <rPh sb="4" eb="6">
      <t>キキン</t>
    </rPh>
    <phoneticPr fontId="2"/>
  </si>
  <si>
    <t>瑞穂斎場周辺整備基金</t>
    <rPh sb="0" eb="2">
      <t>ミズホ</t>
    </rPh>
    <rPh sb="2" eb="4">
      <t>サイジョウ</t>
    </rPh>
    <rPh sb="4" eb="6">
      <t>シュウヘン</t>
    </rPh>
    <rPh sb="6" eb="8">
      <t>セイビ</t>
    </rPh>
    <rPh sb="8" eb="10">
      <t>キキン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</si>
</sst>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52068</c:v>
                </c:pt>
                <c:pt idx="1">
                  <c:v>47161</c:v>
                </c:pt>
                <c:pt idx="2">
                  <c:v>43423</c:v>
                </c:pt>
                <c:pt idx="3">
                  <c:v>45265</c:v>
                </c:pt>
                <c:pt idx="4">
                  <c:v>54621</c:v>
                </c:pt>
              </c:numCache>
            </c:numRef>
          </c:val>
          <c:smooth val="0"/>
          <c:extLst>
            <c:ext xmlns:c16="http://schemas.microsoft.com/office/drawing/2014/chart" uri="{C3380CC4-5D6E-409C-BE32-E72D297353CC}">
              <c16:uniqueId val="{00000000-7E3C-45CE-8954-3D61120C56B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73744</c:v>
                </c:pt>
                <c:pt idx="1">
                  <c:v>65678</c:v>
                </c:pt>
                <c:pt idx="2">
                  <c:v>48003</c:v>
                </c:pt>
                <c:pt idx="3">
                  <c:v>31675</c:v>
                </c:pt>
                <c:pt idx="4">
                  <c:v>55066</c:v>
                </c:pt>
              </c:numCache>
            </c:numRef>
          </c:val>
          <c:smooth val="0"/>
          <c:extLst>
            <c:ext xmlns:c16="http://schemas.microsoft.com/office/drawing/2014/chart" uri="{C3380CC4-5D6E-409C-BE32-E72D297353CC}">
              <c16:uniqueId val="{00000001-7E3C-45CE-8954-3D61120C56B1}"/>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5.45</c:v>
                </c:pt>
                <c:pt idx="1">
                  <c:v>9.25</c:v>
                </c:pt>
                <c:pt idx="2">
                  <c:v>6.37</c:v>
                </c:pt>
                <c:pt idx="3">
                  <c:v>5.62</c:v>
                </c:pt>
                <c:pt idx="4">
                  <c:v>6.01</c:v>
                </c:pt>
              </c:numCache>
            </c:numRef>
          </c:val>
          <c:extLst>
            <c:ext xmlns:c16="http://schemas.microsoft.com/office/drawing/2014/chart" uri="{C3380CC4-5D6E-409C-BE32-E72D297353CC}">
              <c16:uniqueId val="{00000000-A95D-43C3-AE4A-B8246A18915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14.37</c:v>
                </c:pt>
                <c:pt idx="1">
                  <c:v>23.62</c:v>
                </c:pt>
                <c:pt idx="2">
                  <c:v>28.49</c:v>
                </c:pt>
                <c:pt idx="3">
                  <c:v>26.71</c:v>
                </c:pt>
                <c:pt idx="4">
                  <c:v>27.14</c:v>
                </c:pt>
              </c:numCache>
            </c:numRef>
          </c:val>
          <c:extLst>
            <c:ext xmlns:c16="http://schemas.microsoft.com/office/drawing/2014/chart" uri="{C3380CC4-5D6E-409C-BE32-E72D297353CC}">
              <c16:uniqueId val="{00000001-A95D-43C3-AE4A-B8246A18915A}"/>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-4.66</c:v>
                </c:pt>
                <c:pt idx="1">
                  <c:v>13.69</c:v>
                </c:pt>
                <c:pt idx="2">
                  <c:v>1.64</c:v>
                </c:pt>
                <c:pt idx="3">
                  <c:v>-1.42</c:v>
                </c:pt>
                <c:pt idx="4">
                  <c:v>1.24</c:v>
                </c:pt>
              </c:numCache>
            </c:numRef>
          </c:val>
          <c:smooth val="0"/>
          <c:extLst>
            <c:ext xmlns:c16="http://schemas.microsoft.com/office/drawing/2014/chart" uri="{C3380CC4-5D6E-409C-BE32-E72D297353CC}">
              <c16:uniqueId val="{00000002-A95D-43C3-AE4A-B8246A18915A}"/>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56A1-48F2-A836-772517EEB57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6A1-48F2-A836-772517EEB57E}"/>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56A1-48F2-A836-772517EEB57E}"/>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56A1-48F2-A836-772517EEB57E}"/>
            </c:ext>
          </c:extLst>
        </c:ser>
        <c:ser>
          <c:idx val="4"/>
          <c:order val="4"/>
          <c:tx>
            <c:strRef>
              <c:f>データシート!$A$31</c:f>
              <c:strCache>
                <c:ptCount val="1"/>
                <c:pt idx="0">
                  <c:v>瑞穂町介護保険特別会計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0.84</c:v>
                </c:pt>
                <c:pt idx="2">
                  <c:v>#N/A</c:v>
                </c:pt>
                <c:pt idx="3">
                  <c:v>0.11</c:v>
                </c:pt>
                <c:pt idx="4">
                  <c:v>#N/A</c:v>
                </c:pt>
                <c:pt idx="5">
                  <c:v>0.13</c:v>
                </c:pt>
                <c:pt idx="6">
                  <c:v>#N/A</c:v>
                </c:pt>
                <c:pt idx="7">
                  <c:v>0.01</c:v>
                </c:pt>
                <c:pt idx="8">
                  <c:v>#N/A</c:v>
                </c:pt>
                <c:pt idx="9">
                  <c:v>0.01</c:v>
                </c:pt>
              </c:numCache>
            </c:numRef>
          </c:val>
          <c:extLst>
            <c:ext xmlns:c16="http://schemas.microsoft.com/office/drawing/2014/chart" uri="{C3380CC4-5D6E-409C-BE32-E72D297353CC}">
              <c16:uniqueId val="{00000004-56A1-48F2-A836-772517EEB57E}"/>
            </c:ext>
          </c:extLst>
        </c:ser>
        <c:ser>
          <c:idx val="5"/>
          <c:order val="5"/>
          <c:tx>
            <c:strRef>
              <c:f>データシート!$A$32</c:f>
              <c:strCache>
                <c:ptCount val="1"/>
                <c:pt idx="0">
                  <c:v>瑞穂町後期高齢者医療特別会計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0.09</c:v>
                </c:pt>
                <c:pt idx="2">
                  <c:v>#N/A</c:v>
                </c:pt>
                <c:pt idx="3">
                  <c:v>0.11</c:v>
                </c:pt>
                <c:pt idx="4">
                  <c:v>#N/A</c:v>
                </c:pt>
                <c:pt idx="5">
                  <c:v>0.14000000000000001</c:v>
                </c:pt>
                <c:pt idx="6">
                  <c:v>#N/A</c:v>
                </c:pt>
                <c:pt idx="7">
                  <c:v>0.16</c:v>
                </c:pt>
                <c:pt idx="8">
                  <c:v>#N/A</c:v>
                </c:pt>
                <c:pt idx="9">
                  <c:v>0.14000000000000001</c:v>
                </c:pt>
              </c:numCache>
            </c:numRef>
          </c:val>
          <c:extLst>
            <c:ext xmlns:c16="http://schemas.microsoft.com/office/drawing/2014/chart" uri="{C3380CC4-5D6E-409C-BE32-E72D297353CC}">
              <c16:uniqueId val="{00000005-56A1-48F2-A836-772517EEB57E}"/>
            </c:ext>
          </c:extLst>
        </c:ser>
        <c:ser>
          <c:idx val="6"/>
          <c:order val="6"/>
          <c:tx>
            <c:strRef>
              <c:f>データシート!$A$33</c:f>
              <c:strCache>
                <c:ptCount val="1"/>
                <c:pt idx="0">
                  <c:v>福生都市計画瑞穂町箱根ケ崎駅西土地区画整理事業特別会計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c:v>
                </c:pt>
                <c:pt idx="2">
                  <c:v>#N/A</c:v>
                </c:pt>
                <c:pt idx="3">
                  <c:v>0.48</c:v>
                </c:pt>
                <c:pt idx="4">
                  <c:v>#N/A</c:v>
                </c:pt>
                <c:pt idx="5">
                  <c:v>0.35</c:v>
                </c:pt>
                <c:pt idx="6">
                  <c:v>#N/A</c:v>
                </c:pt>
                <c:pt idx="7">
                  <c:v>0.49</c:v>
                </c:pt>
                <c:pt idx="8">
                  <c:v>#N/A</c:v>
                </c:pt>
                <c:pt idx="9">
                  <c:v>0.43</c:v>
                </c:pt>
              </c:numCache>
            </c:numRef>
          </c:val>
          <c:extLst>
            <c:ext xmlns:c16="http://schemas.microsoft.com/office/drawing/2014/chart" uri="{C3380CC4-5D6E-409C-BE32-E72D297353CC}">
              <c16:uniqueId val="{00000006-56A1-48F2-A836-772517EEB57E}"/>
            </c:ext>
          </c:extLst>
        </c:ser>
        <c:ser>
          <c:idx val="7"/>
          <c:order val="7"/>
          <c:tx>
            <c:strRef>
              <c:f>データシート!$A$34</c:f>
              <c:strCache>
                <c:ptCount val="1"/>
                <c:pt idx="0">
                  <c:v>瑞穂町国民健康保険特別会計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0.41</c:v>
                </c:pt>
                <c:pt idx="2">
                  <c:v>#N/A</c:v>
                </c:pt>
                <c:pt idx="3">
                  <c:v>0.49</c:v>
                </c:pt>
                <c:pt idx="4">
                  <c:v>#N/A</c:v>
                </c:pt>
                <c:pt idx="5">
                  <c:v>0.09</c:v>
                </c:pt>
                <c:pt idx="6">
                  <c:v>#N/A</c:v>
                </c:pt>
                <c:pt idx="7">
                  <c:v>0.45</c:v>
                </c:pt>
                <c:pt idx="8">
                  <c:v>#N/A</c:v>
                </c:pt>
                <c:pt idx="9">
                  <c:v>0.57999999999999996</c:v>
                </c:pt>
              </c:numCache>
            </c:numRef>
          </c:val>
          <c:extLst>
            <c:ext xmlns:c16="http://schemas.microsoft.com/office/drawing/2014/chart" uri="{C3380CC4-5D6E-409C-BE32-E72D297353CC}">
              <c16:uniqueId val="{00000007-56A1-48F2-A836-772517EEB57E}"/>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5.45</c:v>
                </c:pt>
                <c:pt idx="2">
                  <c:v>#N/A</c:v>
                </c:pt>
                <c:pt idx="3">
                  <c:v>8.76</c:v>
                </c:pt>
                <c:pt idx="4">
                  <c:v>#N/A</c:v>
                </c:pt>
                <c:pt idx="5">
                  <c:v>6</c:v>
                </c:pt>
                <c:pt idx="6">
                  <c:v>#N/A</c:v>
                </c:pt>
                <c:pt idx="7">
                  <c:v>5.12</c:v>
                </c:pt>
                <c:pt idx="8">
                  <c:v>#N/A</c:v>
                </c:pt>
                <c:pt idx="9">
                  <c:v>5.57</c:v>
                </c:pt>
              </c:numCache>
            </c:numRef>
          </c:val>
          <c:extLst>
            <c:ext xmlns:c16="http://schemas.microsoft.com/office/drawing/2014/chart" uri="{C3380CC4-5D6E-409C-BE32-E72D297353CC}">
              <c16:uniqueId val="{00000008-56A1-48F2-A836-772517EEB57E}"/>
            </c:ext>
          </c:extLst>
        </c:ser>
        <c:ser>
          <c:idx val="9"/>
          <c:order val="9"/>
          <c:tx>
            <c:strRef>
              <c:f>データシート!$A$36</c:f>
              <c:strCache>
                <c:ptCount val="1"/>
                <c:pt idx="0">
                  <c:v>瑞穂町下水道事業会計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1.37</c:v>
                </c:pt>
                <c:pt idx="2">
                  <c:v>#N/A</c:v>
                </c:pt>
                <c:pt idx="3">
                  <c:v>2.4300000000000002</c:v>
                </c:pt>
                <c:pt idx="4">
                  <c:v>#N/A</c:v>
                </c:pt>
                <c:pt idx="5">
                  <c:v>3.28</c:v>
                </c:pt>
                <c:pt idx="6">
                  <c:v>#N/A</c:v>
                </c:pt>
                <c:pt idx="7">
                  <c:v>4.4400000000000004</c:v>
                </c:pt>
                <c:pt idx="8">
                  <c:v>#N/A</c:v>
                </c:pt>
                <c:pt idx="9">
                  <c:v>5.69</c:v>
                </c:pt>
              </c:numCache>
            </c:numRef>
          </c:val>
          <c:extLst>
            <c:ext xmlns:c16="http://schemas.microsoft.com/office/drawing/2014/chart" uri="{C3380CC4-5D6E-409C-BE32-E72D297353CC}">
              <c16:uniqueId val="{00000009-56A1-48F2-A836-772517EEB57E}"/>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687</c:v>
                </c:pt>
                <c:pt idx="5">
                  <c:v>704</c:v>
                </c:pt>
                <c:pt idx="8">
                  <c:v>787</c:v>
                </c:pt>
                <c:pt idx="11">
                  <c:v>754</c:v>
                </c:pt>
                <c:pt idx="14">
                  <c:v>680</c:v>
                </c:pt>
              </c:numCache>
            </c:numRef>
          </c:val>
          <c:extLst>
            <c:ext xmlns:c16="http://schemas.microsoft.com/office/drawing/2014/chart" uri="{C3380CC4-5D6E-409C-BE32-E72D297353CC}">
              <c16:uniqueId val="{00000000-4D48-41F6-BADB-D627EA6F537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D48-41F6-BADB-D627EA6F537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c:v>
                </c:pt>
                <c:pt idx="3">
                  <c:v>1</c:v>
                </c:pt>
                <c:pt idx="6">
                  <c:v>2</c:v>
                </c:pt>
                <c:pt idx="9">
                  <c:v>2</c:v>
                </c:pt>
                <c:pt idx="12">
                  <c:v>3</c:v>
                </c:pt>
              </c:numCache>
            </c:numRef>
          </c:val>
          <c:extLst>
            <c:ext xmlns:c16="http://schemas.microsoft.com/office/drawing/2014/chart" uri="{C3380CC4-5D6E-409C-BE32-E72D297353CC}">
              <c16:uniqueId val="{00000002-4D48-41F6-BADB-D627EA6F537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139</c:v>
                </c:pt>
                <c:pt idx="3">
                  <c:v>121</c:v>
                </c:pt>
                <c:pt idx="6">
                  <c:v>125</c:v>
                </c:pt>
                <c:pt idx="9">
                  <c:v>114</c:v>
                </c:pt>
                <c:pt idx="12">
                  <c:v>112</c:v>
                </c:pt>
              </c:numCache>
            </c:numRef>
          </c:val>
          <c:extLst>
            <c:ext xmlns:c16="http://schemas.microsoft.com/office/drawing/2014/chart" uri="{C3380CC4-5D6E-409C-BE32-E72D297353CC}">
              <c16:uniqueId val="{00000003-4D48-41F6-BADB-D627EA6F537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95</c:v>
                </c:pt>
                <c:pt idx="3">
                  <c:v>99</c:v>
                </c:pt>
                <c:pt idx="6">
                  <c:v>91</c:v>
                </c:pt>
                <c:pt idx="9">
                  <c:v>91</c:v>
                </c:pt>
                <c:pt idx="12">
                  <c:v>95</c:v>
                </c:pt>
              </c:numCache>
            </c:numRef>
          </c:val>
          <c:extLst>
            <c:ext xmlns:c16="http://schemas.microsoft.com/office/drawing/2014/chart" uri="{C3380CC4-5D6E-409C-BE32-E72D297353CC}">
              <c16:uniqueId val="{00000004-4D48-41F6-BADB-D627EA6F537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D48-41F6-BADB-D627EA6F537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D48-41F6-BADB-D627EA6F537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516</c:v>
                </c:pt>
                <c:pt idx="3">
                  <c:v>550</c:v>
                </c:pt>
                <c:pt idx="6">
                  <c:v>605</c:v>
                </c:pt>
                <c:pt idx="9">
                  <c:v>651</c:v>
                </c:pt>
                <c:pt idx="12">
                  <c:v>642</c:v>
                </c:pt>
              </c:numCache>
            </c:numRef>
          </c:val>
          <c:extLst>
            <c:ext xmlns:c16="http://schemas.microsoft.com/office/drawing/2014/chart" uri="{C3380CC4-5D6E-409C-BE32-E72D297353CC}">
              <c16:uniqueId val="{00000007-4D48-41F6-BADB-D627EA6F537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64</c:v>
                </c:pt>
                <c:pt idx="2">
                  <c:v>#N/A</c:v>
                </c:pt>
                <c:pt idx="3">
                  <c:v>#N/A</c:v>
                </c:pt>
                <c:pt idx="4">
                  <c:v>67</c:v>
                </c:pt>
                <c:pt idx="5">
                  <c:v>#N/A</c:v>
                </c:pt>
                <c:pt idx="6">
                  <c:v>#N/A</c:v>
                </c:pt>
                <c:pt idx="7">
                  <c:v>36</c:v>
                </c:pt>
                <c:pt idx="8">
                  <c:v>#N/A</c:v>
                </c:pt>
                <c:pt idx="9">
                  <c:v>#N/A</c:v>
                </c:pt>
                <c:pt idx="10">
                  <c:v>104</c:v>
                </c:pt>
                <c:pt idx="11">
                  <c:v>#N/A</c:v>
                </c:pt>
                <c:pt idx="12">
                  <c:v>#N/A</c:v>
                </c:pt>
                <c:pt idx="13">
                  <c:v>172</c:v>
                </c:pt>
                <c:pt idx="14">
                  <c:v>#N/A</c:v>
                </c:pt>
              </c:numCache>
            </c:numRef>
          </c:val>
          <c:smooth val="0"/>
          <c:extLst>
            <c:ext xmlns:c16="http://schemas.microsoft.com/office/drawing/2014/chart" uri="{C3380CC4-5D6E-409C-BE32-E72D297353CC}">
              <c16:uniqueId val="{00000008-4D48-41F6-BADB-D627EA6F537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3543</c:v>
                </c:pt>
                <c:pt idx="5">
                  <c:v>3333</c:v>
                </c:pt>
                <c:pt idx="8">
                  <c:v>2992</c:v>
                </c:pt>
                <c:pt idx="11">
                  <c:v>2740</c:v>
                </c:pt>
                <c:pt idx="14">
                  <c:v>2630</c:v>
                </c:pt>
              </c:numCache>
            </c:numRef>
          </c:val>
          <c:extLst>
            <c:ext xmlns:c16="http://schemas.microsoft.com/office/drawing/2014/chart" uri="{C3380CC4-5D6E-409C-BE32-E72D297353CC}">
              <c16:uniqueId val="{00000000-5880-4E42-A813-871FEA4B34B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3956</c:v>
                </c:pt>
                <c:pt idx="5">
                  <c:v>4322</c:v>
                </c:pt>
                <c:pt idx="8">
                  <c:v>4344</c:v>
                </c:pt>
                <c:pt idx="11">
                  <c:v>4622</c:v>
                </c:pt>
                <c:pt idx="14">
                  <c:v>4836</c:v>
                </c:pt>
              </c:numCache>
            </c:numRef>
          </c:val>
          <c:extLst>
            <c:ext xmlns:c16="http://schemas.microsoft.com/office/drawing/2014/chart" uri="{C3380CC4-5D6E-409C-BE32-E72D297353CC}">
              <c16:uniqueId val="{00000001-5880-4E42-A813-871FEA4B34B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5018</c:v>
                </c:pt>
                <c:pt idx="5">
                  <c:v>5790</c:v>
                </c:pt>
                <c:pt idx="8">
                  <c:v>6215</c:v>
                </c:pt>
                <c:pt idx="11">
                  <c:v>6166</c:v>
                </c:pt>
                <c:pt idx="14">
                  <c:v>6174</c:v>
                </c:pt>
              </c:numCache>
            </c:numRef>
          </c:val>
          <c:extLst>
            <c:ext xmlns:c16="http://schemas.microsoft.com/office/drawing/2014/chart" uri="{C3380CC4-5D6E-409C-BE32-E72D297353CC}">
              <c16:uniqueId val="{00000002-5880-4E42-A813-871FEA4B34B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880-4E42-A813-871FEA4B34B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880-4E42-A813-871FEA4B34B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880-4E42-A813-871FEA4B34B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1463</c:v>
                </c:pt>
                <c:pt idx="3">
                  <c:v>1552</c:v>
                </c:pt>
                <c:pt idx="6">
                  <c:v>1397</c:v>
                </c:pt>
                <c:pt idx="9">
                  <c:v>1314</c:v>
                </c:pt>
                <c:pt idx="12">
                  <c:v>1330</c:v>
                </c:pt>
              </c:numCache>
            </c:numRef>
          </c:val>
          <c:extLst>
            <c:ext xmlns:c16="http://schemas.microsoft.com/office/drawing/2014/chart" uri="{C3380CC4-5D6E-409C-BE32-E72D297353CC}">
              <c16:uniqueId val="{00000006-5880-4E42-A813-871FEA4B34B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914</c:v>
                </c:pt>
                <c:pt idx="3">
                  <c:v>847</c:v>
                </c:pt>
                <c:pt idx="6">
                  <c:v>926</c:v>
                </c:pt>
                <c:pt idx="9">
                  <c:v>892</c:v>
                </c:pt>
                <c:pt idx="12">
                  <c:v>837</c:v>
                </c:pt>
              </c:numCache>
            </c:numRef>
          </c:val>
          <c:extLst>
            <c:ext xmlns:c16="http://schemas.microsoft.com/office/drawing/2014/chart" uri="{C3380CC4-5D6E-409C-BE32-E72D297353CC}">
              <c16:uniqueId val="{00000007-5880-4E42-A813-871FEA4B34B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1664</c:v>
                </c:pt>
                <c:pt idx="3">
                  <c:v>1445</c:v>
                </c:pt>
                <c:pt idx="6">
                  <c:v>1190</c:v>
                </c:pt>
                <c:pt idx="9">
                  <c:v>1308</c:v>
                </c:pt>
                <c:pt idx="12">
                  <c:v>1656</c:v>
                </c:pt>
              </c:numCache>
            </c:numRef>
          </c:val>
          <c:extLst>
            <c:ext xmlns:c16="http://schemas.microsoft.com/office/drawing/2014/chart" uri="{C3380CC4-5D6E-409C-BE32-E72D297353CC}">
              <c16:uniqueId val="{00000008-5880-4E42-A813-871FEA4B34B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708</c:v>
                </c:pt>
                <c:pt idx="3">
                  <c:v>722</c:v>
                </c:pt>
                <c:pt idx="6">
                  <c:v>799</c:v>
                </c:pt>
                <c:pt idx="9">
                  <c:v>737</c:v>
                </c:pt>
                <c:pt idx="12">
                  <c:v>969</c:v>
                </c:pt>
              </c:numCache>
            </c:numRef>
          </c:val>
          <c:extLst>
            <c:ext xmlns:c16="http://schemas.microsoft.com/office/drawing/2014/chart" uri="{C3380CC4-5D6E-409C-BE32-E72D297353CC}">
              <c16:uniqueId val="{00000009-5880-4E42-A813-871FEA4B34B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8172</c:v>
                </c:pt>
                <c:pt idx="3">
                  <c:v>8205</c:v>
                </c:pt>
                <c:pt idx="6">
                  <c:v>7918</c:v>
                </c:pt>
                <c:pt idx="9">
                  <c:v>7344</c:v>
                </c:pt>
                <c:pt idx="12">
                  <c:v>6764</c:v>
                </c:pt>
              </c:numCache>
            </c:numRef>
          </c:val>
          <c:extLst>
            <c:ext xmlns:c16="http://schemas.microsoft.com/office/drawing/2014/chart" uri="{C3380CC4-5D6E-409C-BE32-E72D297353CC}">
              <c16:uniqueId val="{0000000A-5880-4E42-A813-871FEA4B34BE}"/>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404</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5880-4E42-A813-871FEA4B34BE}"/>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2078</c:v>
                </c:pt>
                <c:pt idx="1">
                  <c:v>2012</c:v>
                </c:pt>
                <c:pt idx="2">
                  <c:v>2071</c:v>
                </c:pt>
              </c:numCache>
            </c:numRef>
          </c:val>
          <c:extLst>
            <c:ext xmlns:c16="http://schemas.microsoft.com/office/drawing/2014/chart" uri="{C3380CC4-5D6E-409C-BE32-E72D297353CC}">
              <c16:uniqueId val="{00000000-949C-42E2-9CEC-9647F88AF4A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949C-42E2-9CEC-9647F88AF4A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4144</c:v>
                </c:pt>
                <c:pt idx="1">
                  <c:v>4420</c:v>
                </c:pt>
                <c:pt idx="2">
                  <c:v>4086</c:v>
                </c:pt>
              </c:numCache>
            </c:numRef>
          </c:val>
          <c:extLst>
            <c:ext xmlns:c16="http://schemas.microsoft.com/office/drawing/2014/chart" uri="{C3380CC4-5D6E-409C-BE32-E72D297353CC}">
              <c16:uniqueId val="{00000002-949C-42E2-9CEC-9647F88AF4A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東京都瑞穂町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元利償還金は、令和</a:t>
          </a:r>
          <a:r>
            <a:rPr kumimoji="1" lang="en-US" altLang="ja-JP" sz="1100">
              <a:solidFill>
                <a:schemeClr val="dk1"/>
              </a:solidFill>
              <a:effectLst/>
              <a:latin typeface="+mn-lt"/>
              <a:ea typeface="+mn-ea"/>
              <a:cs typeface="+mn-cs"/>
            </a:rPr>
            <a:t>2</a:t>
          </a:r>
          <a:r>
            <a:rPr kumimoji="1" lang="ja-JP" altLang="en-US" sz="1100">
              <a:solidFill>
                <a:schemeClr val="dk1"/>
              </a:solidFill>
              <a:effectLst/>
              <a:latin typeface="+mn-lt"/>
              <a:ea typeface="+mn-ea"/>
              <a:cs typeface="+mn-cs"/>
            </a:rPr>
            <a:t>年度に借入れた駅西土地区画整理事業債及び新庁舎建設事業債の償還が開始された一方で、平成</a:t>
          </a:r>
          <a:r>
            <a:rPr kumimoji="1" lang="en-US" altLang="ja-JP" sz="1100">
              <a:solidFill>
                <a:schemeClr val="dk1"/>
              </a:solidFill>
              <a:effectLst/>
              <a:latin typeface="+mn-lt"/>
              <a:ea typeface="+mn-ea"/>
              <a:cs typeface="+mn-cs"/>
            </a:rPr>
            <a:t>15</a:t>
          </a:r>
          <a:r>
            <a:rPr kumimoji="1" lang="ja-JP" altLang="en-US" sz="1100">
              <a:solidFill>
                <a:schemeClr val="dk1"/>
              </a:solidFill>
              <a:effectLst/>
              <a:latin typeface="+mn-lt"/>
              <a:ea typeface="+mn-ea"/>
              <a:cs typeface="+mn-cs"/>
            </a:rPr>
            <a:t>年度に借入れた事業債の償還が終了したため、前年度比で約</a:t>
          </a:r>
          <a:r>
            <a:rPr kumimoji="1" lang="en-US" altLang="ja-JP" sz="1100">
              <a:solidFill>
                <a:schemeClr val="dk1"/>
              </a:solidFill>
              <a:effectLst/>
              <a:latin typeface="+mn-lt"/>
              <a:ea typeface="+mn-ea"/>
              <a:cs typeface="+mn-cs"/>
            </a:rPr>
            <a:t>900</a:t>
          </a:r>
          <a:r>
            <a:rPr kumimoji="1" lang="ja-JP" altLang="en-US" sz="1100">
              <a:solidFill>
                <a:schemeClr val="dk1"/>
              </a:solidFill>
              <a:effectLst/>
              <a:latin typeface="+mn-lt"/>
              <a:ea typeface="+mn-ea"/>
              <a:cs typeface="+mn-cs"/>
            </a:rPr>
            <a:t>万円の減額となりました。</a:t>
          </a:r>
        </a:p>
        <a:p>
          <a:r>
            <a:rPr kumimoji="1" lang="ja-JP" altLang="en-US" sz="1100">
              <a:solidFill>
                <a:schemeClr val="dk1"/>
              </a:solidFill>
              <a:effectLst/>
              <a:latin typeface="+mn-lt"/>
              <a:ea typeface="+mn-ea"/>
              <a:cs typeface="+mn-cs"/>
            </a:rPr>
            <a:t>　また、実質公債費比率に算入される公債費等は約</a:t>
          </a:r>
          <a:r>
            <a:rPr kumimoji="1" lang="en-US" altLang="ja-JP" sz="1100">
              <a:solidFill>
                <a:schemeClr val="dk1"/>
              </a:solidFill>
              <a:effectLst/>
              <a:latin typeface="+mn-lt"/>
              <a:ea typeface="+mn-ea"/>
              <a:cs typeface="+mn-cs"/>
            </a:rPr>
            <a:t>7,400</a:t>
          </a:r>
          <a:r>
            <a:rPr kumimoji="1" lang="ja-JP" altLang="en-US" sz="1100">
              <a:solidFill>
                <a:schemeClr val="dk1"/>
              </a:solidFill>
              <a:effectLst/>
              <a:latin typeface="+mn-lt"/>
              <a:ea typeface="+mn-ea"/>
              <a:cs typeface="+mn-cs"/>
            </a:rPr>
            <a:t>万円の減額となりました。</a:t>
          </a:r>
        </a:p>
        <a:p>
          <a:r>
            <a:rPr kumimoji="1" lang="ja-JP" altLang="en-US" sz="1100">
              <a:solidFill>
                <a:schemeClr val="dk1"/>
              </a:solidFill>
              <a:effectLst/>
              <a:latin typeface="+mn-lt"/>
              <a:ea typeface="+mn-ea"/>
              <a:cs typeface="+mn-cs"/>
            </a:rPr>
            <a:t>　これらの要因により、実質公債費比率の分子全体は約</a:t>
          </a:r>
          <a:r>
            <a:rPr kumimoji="1" lang="en-US" altLang="ja-JP" sz="1100">
              <a:solidFill>
                <a:schemeClr val="dk1"/>
              </a:solidFill>
              <a:effectLst/>
              <a:latin typeface="+mn-lt"/>
              <a:ea typeface="+mn-ea"/>
              <a:cs typeface="+mn-cs"/>
            </a:rPr>
            <a:t>6,800</a:t>
          </a:r>
          <a:r>
            <a:rPr kumimoji="1" lang="ja-JP" altLang="en-US" sz="1100">
              <a:solidFill>
                <a:schemeClr val="dk1"/>
              </a:solidFill>
              <a:effectLst/>
              <a:latin typeface="+mn-lt"/>
              <a:ea typeface="+mn-ea"/>
              <a:cs typeface="+mn-cs"/>
            </a:rPr>
            <a:t>万円の増額となり、単年度の比率は前年度から約</a:t>
          </a:r>
          <a:r>
            <a:rPr kumimoji="1" lang="en-US" altLang="ja-JP" sz="1100">
              <a:solidFill>
                <a:schemeClr val="dk1"/>
              </a:solidFill>
              <a:effectLst/>
              <a:latin typeface="+mn-lt"/>
              <a:ea typeface="+mn-ea"/>
              <a:cs typeface="+mn-cs"/>
            </a:rPr>
            <a:t>0.89</a:t>
          </a:r>
          <a:r>
            <a:rPr kumimoji="1" lang="ja-JP" altLang="en-US" sz="1100">
              <a:solidFill>
                <a:schemeClr val="dk1"/>
              </a:solidFill>
              <a:effectLst/>
              <a:latin typeface="+mn-lt"/>
              <a:ea typeface="+mn-ea"/>
              <a:cs typeface="+mn-cs"/>
            </a:rPr>
            <a:t>ポイント、</a:t>
          </a:r>
          <a:r>
            <a:rPr kumimoji="1" lang="en-US" altLang="ja-JP" sz="1100">
              <a:solidFill>
                <a:schemeClr val="dk1"/>
              </a:solidFill>
              <a:effectLst/>
              <a:latin typeface="+mn-lt"/>
              <a:ea typeface="+mn-ea"/>
              <a:cs typeface="+mn-cs"/>
            </a:rPr>
            <a:t>3</a:t>
          </a:r>
          <a:r>
            <a:rPr kumimoji="1" lang="ja-JP" altLang="en-US" sz="1100">
              <a:solidFill>
                <a:schemeClr val="dk1"/>
              </a:solidFill>
              <a:effectLst/>
              <a:latin typeface="+mn-lt"/>
              <a:ea typeface="+mn-ea"/>
              <a:cs typeface="+mn-cs"/>
            </a:rPr>
            <a:t>か年平均では</a:t>
          </a:r>
          <a:r>
            <a:rPr kumimoji="1" lang="en-US" altLang="ja-JP" sz="1100">
              <a:solidFill>
                <a:schemeClr val="dk1"/>
              </a:solidFill>
              <a:effectLst/>
              <a:latin typeface="+mn-lt"/>
              <a:ea typeface="+mn-ea"/>
              <a:cs typeface="+mn-cs"/>
            </a:rPr>
            <a:t>0.5</a:t>
          </a:r>
          <a:r>
            <a:rPr kumimoji="1" lang="ja-JP" altLang="en-US" sz="1100">
              <a:solidFill>
                <a:schemeClr val="dk1"/>
              </a:solidFill>
              <a:effectLst/>
              <a:latin typeface="+mn-lt"/>
              <a:ea typeface="+mn-ea"/>
              <a:cs typeface="+mn-cs"/>
            </a:rPr>
            <a:t>ポイント悪化しました。</a:t>
          </a:r>
        </a:p>
        <a:p>
          <a:r>
            <a:rPr kumimoji="1" lang="ja-JP" altLang="en-US" sz="1100">
              <a:solidFill>
                <a:schemeClr val="dk1"/>
              </a:solidFill>
              <a:effectLst/>
              <a:latin typeface="+mn-lt"/>
              <a:ea typeface="+mn-ea"/>
              <a:cs typeface="+mn-cs"/>
            </a:rPr>
            <a:t>　今後も、地方債に過度に依存しない財政運営と、元利償還金の経年推移を見据えた計画的な地方債管理に努めてまいります。</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該当するものは、ありません。</a:t>
          </a:r>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東京都瑞穂町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地方債現在高は、駅西土地区画整理事業債の発行があったものの、平成</a:t>
          </a:r>
          <a:r>
            <a:rPr kumimoji="1" lang="en-US" altLang="ja-JP" sz="1100">
              <a:solidFill>
                <a:schemeClr val="dk1"/>
              </a:solidFill>
              <a:effectLst/>
              <a:latin typeface="+mn-lt"/>
              <a:ea typeface="+mn-ea"/>
              <a:cs typeface="+mn-cs"/>
            </a:rPr>
            <a:t>16</a:t>
          </a:r>
          <a:r>
            <a:rPr kumimoji="1" lang="ja-JP" altLang="ja-JP" sz="1100">
              <a:solidFill>
                <a:schemeClr val="dk1"/>
              </a:solidFill>
              <a:effectLst/>
              <a:latin typeface="+mn-lt"/>
              <a:ea typeface="+mn-ea"/>
              <a:cs typeface="+mn-cs"/>
            </a:rPr>
            <a:t>年に借り入れた臨時財政対策債などの償還が終了したことに伴い、約</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8,000</a:t>
          </a:r>
          <a:r>
            <a:rPr kumimoji="1" lang="ja-JP" altLang="ja-JP" sz="1100">
              <a:solidFill>
                <a:schemeClr val="dk1"/>
              </a:solidFill>
              <a:effectLst/>
              <a:latin typeface="+mn-lt"/>
              <a:ea typeface="+mn-ea"/>
              <a:cs typeface="+mn-cs"/>
            </a:rPr>
            <a:t>万円減少となりました。</a:t>
          </a:r>
          <a:endParaRPr lang="ja-JP" altLang="ja-JP" sz="1400">
            <a:effectLst/>
          </a:endParaRPr>
        </a:p>
        <a:p>
          <a:r>
            <a:rPr kumimoji="1" lang="ja-JP" altLang="ja-JP" sz="1100">
              <a:solidFill>
                <a:schemeClr val="dk1"/>
              </a:solidFill>
              <a:effectLst/>
              <a:latin typeface="+mn-lt"/>
              <a:ea typeface="+mn-ea"/>
              <a:cs typeface="+mn-cs"/>
            </a:rPr>
            <a:t>　一方、充当可能基金は、</a:t>
          </a:r>
          <a:r>
            <a:rPr kumimoji="1" lang="ja-JP" altLang="en-US" sz="1100">
              <a:solidFill>
                <a:schemeClr val="dk1"/>
              </a:solidFill>
              <a:effectLst/>
              <a:latin typeface="+mn-lt"/>
              <a:ea typeface="+mn-ea"/>
              <a:cs typeface="+mn-cs"/>
            </a:rPr>
            <a:t>財政調整基金の積立額が取崩額を上回ったこと</a:t>
          </a:r>
          <a:r>
            <a:rPr kumimoji="1" lang="ja-JP" altLang="ja-JP" sz="1100">
              <a:solidFill>
                <a:schemeClr val="dk1"/>
              </a:solidFill>
              <a:effectLst/>
              <a:latin typeface="+mn-lt"/>
              <a:ea typeface="+mn-ea"/>
              <a:cs typeface="+mn-cs"/>
            </a:rPr>
            <a:t>などにより、約</a:t>
          </a:r>
          <a:r>
            <a:rPr kumimoji="1" lang="en-US" altLang="ja-JP" sz="1100">
              <a:solidFill>
                <a:schemeClr val="dk1"/>
              </a:solidFill>
              <a:effectLst/>
              <a:latin typeface="+mn-lt"/>
              <a:ea typeface="+mn-ea"/>
              <a:cs typeface="+mn-cs"/>
            </a:rPr>
            <a:t>800</a:t>
          </a:r>
          <a:r>
            <a:rPr kumimoji="1" lang="ja-JP" altLang="ja-JP" sz="1100">
              <a:solidFill>
                <a:schemeClr val="dk1"/>
              </a:solidFill>
              <a:effectLst/>
              <a:latin typeface="+mn-lt"/>
              <a:ea typeface="+mn-ea"/>
              <a:cs typeface="+mn-cs"/>
            </a:rPr>
            <a:t>万円の</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となりました。</a:t>
          </a:r>
          <a:endParaRPr lang="ja-JP" altLang="ja-JP" sz="1400">
            <a:effectLst/>
          </a:endParaRPr>
        </a:p>
        <a:p>
          <a:r>
            <a:rPr kumimoji="1" lang="ja-JP" altLang="ja-JP" sz="1100">
              <a:solidFill>
                <a:schemeClr val="dk1"/>
              </a:solidFill>
              <a:effectLst/>
              <a:latin typeface="+mn-lt"/>
              <a:ea typeface="+mn-ea"/>
              <a:cs typeface="+mn-cs"/>
            </a:rPr>
            <a:t>　これらにより、将来負担比率の分子は、前年度比約</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5,000</a:t>
          </a:r>
          <a:r>
            <a:rPr kumimoji="1" lang="ja-JP" altLang="ja-JP" sz="1100">
              <a:solidFill>
                <a:schemeClr val="dk1"/>
              </a:solidFill>
              <a:effectLst/>
              <a:latin typeface="+mn-lt"/>
              <a:ea typeface="+mn-ea"/>
              <a:cs typeface="+mn-cs"/>
            </a:rPr>
            <a:t>万円減少しました。</a:t>
          </a:r>
          <a:r>
            <a:rPr kumimoji="1" lang="ja-JP" altLang="en-US" sz="1100">
              <a:solidFill>
                <a:schemeClr val="dk1"/>
              </a:solidFill>
              <a:effectLst/>
              <a:latin typeface="+mn-lt"/>
              <a:ea typeface="+mn-ea"/>
              <a:cs typeface="+mn-cs"/>
            </a:rPr>
            <a:t>引き続き、</a:t>
          </a:r>
          <a:r>
            <a:rPr kumimoji="1" lang="ja-JP" altLang="ja-JP" sz="1100">
              <a:solidFill>
                <a:schemeClr val="dk1"/>
              </a:solidFill>
              <a:effectLst/>
              <a:latin typeface="+mn-lt"/>
              <a:ea typeface="+mn-ea"/>
              <a:cs typeface="+mn-cs"/>
            </a:rPr>
            <a:t>将来負担を高めることのないよう、地方債に依存しない計画的な事業実施に努めます。</a:t>
          </a:r>
          <a:endParaRPr lang="ja-JP" altLang="ja-JP" sz="1400">
            <a:effectLst/>
          </a:endParaRPr>
        </a:p>
        <a:p>
          <a:r>
            <a:rPr kumimoji="1" lang="ja-JP" altLang="ja-JP" sz="1100">
              <a:solidFill>
                <a:schemeClr val="dk1"/>
              </a:solidFill>
              <a:effectLst/>
              <a:latin typeface="+mn-lt"/>
              <a:ea typeface="+mn-ea"/>
              <a:cs typeface="+mn-cs"/>
            </a:rPr>
            <a:t>　</a:t>
          </a:r>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東京都瑞穂町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mn-lt"/>
              <a:ea typeface="+mn-ea"/>
              <a:cs typeface="+mn-cs"/>
            </a:rPr>
            <a:t>　</a:t>
          </a:r>
          <a:r>
            <a:rPr kumimoji="1" lang="ja-JP" altLang="en-US" sz="1400">
              <a:solidFill>
                <a:schemeClr val="dk1"/>
              </a:solidFill>
              <a:effectLst/>
              <a:latin typeface="+mn-lt"/>
              <a:ea typeface="+mn-ea"/>
              <a:cs typeface="+mn-cs"/>
            </a:rPr>
            <a:t>財政調整基金や多摩都市モノレール基金などへの積立額の総額は約</a:t>
          </a:r>
          <a:r>
            <a:rPr kumimoji="1" lang="en-US" altLang="ja-JP" sz="1400">
              <a:solidFill>
                <a:schemeClr val="dk1"/>
              </a:solidFill>
              <a:effectLst/>
              <a:latin typeface="+mn-lt"/>
              <a:ea typeface="+mn-ea"/>
              <a:cs typeface="+mn-cs"/>
            </a:rPr>
            <a:t>6</a:t>
          </a:r>
          <a:r>
            <a:rPr kumimoji="1" lang="ja-JP" altLang="en-US" sz="1400">
              <a:solidFill>
                <a:schemeClr val="dk1"/>
              </a:solidFill>
              <a:effectLst/>
              <a:latin typeface="+mn-lt"/>
              <a:ea typeface="+mn-ea"/>
              <a:cs typeface="+mn-cs"/>
            </a:rPr>
            <a:t>億</a:t>
          </a:r>
          <a:r>
            <a:rPr kumimoji="1" lang="en-US" altLang="ja-JP" sz="1400">
              <a:solidFill>
                <a:schemeClr val="dk1"/>
              </a:solidFill>
              <a:effectLst/>
              <a:latin typeface="+mn-lt"/>
              <a:ea typeface="+mn-ea"/>
              <a:cs typeface="+mn-cs"/>
            </a:rPr>
            <a:t>2,100</a:t>
          </a:r>
          <a:r>
            <a:rPr kumimoji="1" lang="ja-JP" altLang="en-US" sz="1400">
              <a:solidFill>
                <a:schemeClr val="dk1"/>
              </a:solidFill>
              <a:effectLst/>
              <a:latin typeface="+mn-lt"/>
              <a:ea typeface="+mn-ea"/>
              <a:cs typeface="+mn-cs"/>
            </a:rPr>
            <a:t>万円となりました。一方、高齢者福祉センター改修工事などへの充当として</a:t>
          </a:r>
          <a:r>
            <a:rPr kumimoji="1" lang="ja-JP" altLang="ja-JP" sz="1400">
              <a:solidFill>
                <a:schemeClr val="dk1"/>
              </a:solidFill>
              <a:effectLst/>
              <a:latin typeface="+mn-lt"/>
              <a:ea typeface="+mn-ea"/>
              <a:cs typeface="+mn-cs"/>
            </a:rPr>
            <a:t>防衛施設周辺整備調整交付金事業基金を約</a:t>
          </a:r>
          <a:r>
            <a:rPr kumimoji="1" lang="en-US" altLang="ja-JP" sz="1400">
              <a:solidFill>
                <a:schemeClr val="dk1"/>
              </a:solidFill>
              <a:effectLst/>
              <a:latin typeface="+mn-lt"/>
              <a:ea typeface="+mn-ea"/>
              <a:cs typeface="+mn-cs"/>
            </a:rPr>
            <a:t>6</a:t>
          </a:r>
          <a:r>
            <a:rPr kumimoji="1" lang="ja-JP" altLang="ja-JP" sz="1400">
              <a:solidFill>
                <a:schemeClr val="dk1"/>
              </a:solidFill>
              <a:effectLst/>
              <a:latin typeface="+mn-lt"/>
              <a:ea typeface="+mn-ea"/>
              <a:cs typeface="+mn-cs"/>
            </a:rPr>
            <a:t>億</a:t>
          </a:r>
          <a:r>
            <a:rPr kumimoji="1" lang="en-US" altLang="ja-JP" sz="1400">
              <a:solidFill>
                <a:schemeClr val="dk1"/>
              </a:solidFill>
              <a:effectLst/>
              <a:latin typeface="+mn-lt"/>
              <a:ea typeface="+mn-ea"/>
              <a:cs typeface="+mn-cs"/>
            </a:rPr>
            <a:t>3,300</a:t>
          </a:r>
          <a:r>
            <a:rPr kumimoji="1" lang="ja-JP" altLang="ja-JP" sz="1400">
              <a:solidFill>
                <a:schemeClr val="dk1"/>
              </a:solidFill>
              <a:effectLst/>
              <a:latin typeface="+mn-lt"/>
              <a:ea typeface="+mn-ea"/>
              <a:cs typeface="+mn-cs"/>
            </a:rPr>
            <a:t>万円、</a:t>
          </a:r>
          <a:r>
            <a:rPr kumimoji="1" lang="ja-JP" altLang="en-US" sz="1400">
              <a:solidFill>
                <a:schemeClr val="dk1"/>
              </a:solidFill>
              <a:effectLst/>
              <a:latin typeface="+mn-lt"/>
              <a:ea typeface="+mn-ea"/>
              <a:cs typeface="+mn-cs"/>
            </a:rPr>
            <a:t>町道や施設の改修工事に公共施設建設基金を</a:t>
          </a:r>
          <a:r>
            <a:rPr kumimoji="1" lang="en-US" altLang="ja-JP" sz="1400">
              <a:solidFill>
                <a:schemeClr val="dk1"/>
              </a:solidFill>
              <a:effectLst/>
              <a:latin typeface="+mn-lt"/>
              <a:ea typeface="+mn-ea"/>
              <a:cs typeface="+mn-cs"/>
            </a:rPr>
            <a:t>9,100</a:t>
          </a:r>
          <a:r>
            <a:rPr kumimoji="1" lang="ja-JP" altLang="en-US" sz="1400">
              <a:solidFill>
                <a:schemeClr val="dk1"/>
              </a:solidFill>
              <a:effectLst/>
              <a:latin typeface="+mn-lt"/>
              <a:ea typeface="+mn-ea"/>
              <a:cs typeface="+mn-cs"/>
            </a:rPr>
            <a:t>万円取り崩したことなどにより、取崩額は総額で</a:t>
          </a:r>
          <a:r>
            <a:rPr kumimoji="1" lang="en-US" altLang="ja-JP" sz="1400">
              <a:solidFill>
                <a:schemeClr val="dk1"/>
              </a:solidFill>
              <a:effectLst/>
              <a:latin typeface="+mn-lt"/>
              <a:ea typeface="+mn-ea"/>
              <a:cs typeface="+mn-cs"/>
            </a:rPr>
            <a:t>8</a:t>
          </a:r>
          <a:r>
            <a:rPr kumimoji="1" lang="ja-JP" altLang="en-US" sz="1400">
              <a:solidFill>
                <a:schemeClr val="dk1"/>
              </a:solidFill>
              <a:effectLst/>
              <a:latin typeface="+mn-lt"/>
              <a:ea typeface="+mn-ea"/>
              <a:cs typeface="+mn-cs"/>
            </a:rPr>
            <a:t>億</a:t>
          </a:r>
          <a:r>
            <a:rPr kumimoji="1" lang="en-US" altLang="ja-JP" sz="1400">
              <a:solidFill>
                <a:schemeClr val="dk1"/>
              </a:solidFill>
              <a:effectLst/>
              <a:latin typeface="+mn-lt"/>
              <a:ea typeface="+mn-ea"/>
              <a:cs typeface="+mn-cs"/>
            </a:rPr>
            <a:t>9,600</a:t>
          </a:r>
          <a:r>
            <a:rPr kumimoji="1" lang="ja-JP" altLang="en-US" sz="1400">
              <a:solidFill>
                <a:schemeClr val="dk1"/>
              </a:solidFill>
              <a:effectLst/>
              <a:latin typeface="+mn-lt"/>
              <a:ea typeface="+mn-ea"/>
              <a:cs typeface="+mn-cs"/>
            </a:rPr>
            <a:t>万円となりました。</a:t>
          </a:r>
          <a:endParaRPr kumimoji="1" lang="en-US" altLang="ja-JP" sz="14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　この結果、基金残高の合計は前年度比で約</a:t>
          </a:r>
          <a:r>
            <a:rPr kumimoji="1" lang="en-US" altLang="ja-JP" sz="1400">
              <a:solidFill>
                <a:schemeClr val="dk1"/>
              </a:solidFill>
              <a:effectLst/>
              <a:latin typeface="+mn-lt"/>
              <a:ea typeface="+mn-ea"/>
              <a:cs typeface="+mn-cs"/>
            </a:rPr>
            <a:t>2</a:t>
          </a:r>
          <a:r>
            <a:rPr kumimoji="1" lang="ja-JP" altLang="en-US" sz="1400">
              <a:solidFill>
                <a:schemeClr val="dk1"/>
              </a:solidFill>
              <a:effectLst/>
              <a:latin typeface="+mn-lt"/>
              <a:ea typeface="+mn-ea"/>
              <a:cs typeface="+mn-cs"/>
            </a:rPr>
            <a:t>億</a:t>
          </a:r>
          <a:r>
            <a:rPr kumimoji="1" lang="en-US" altLang="ja-JP" sz="1400">
              <a:solidFill>
                <a:schemeClr val="dk1"/>
              </a:solidFill>
              <a:effectLst/>
              <a:latin typeface="+mn-lt"/>
              <a:ea typeface="+mn-ea"/>
              <a:cs typeface="+mn-cs"/>
            </a:rPr>
            <a:t>7,500</a:t>
          </a:r>
          <a:r>
            <a:rPr kumimoji="1" lang="ja-JP" altLang="en-US" sz="1400">
              <a:solidFill>
                <a:schemeClr val="dk1"/>
              </a:solidFill>
              <a:effectLst/>
              <a:latin typeface="+mn-lt"/>
              <a:ea typeface="+mn-ea"/>
              <a:cs typeface="+mn-cs"/>
            </a:rPr>
            <a:t>万円減少しています。</a:t>
          </a:r>
          <a:endParaRPr lang="ja-JP" altLang="ja-JP" sz="18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mn-lt"/>
              <a:ea typeface="+mn-ea"/>
              <a:cs typeface="+mn-cs"/>
            </a:rPr>
            <a:t>　</a:t>
          </a:r>
          <a:r>
            <a:rPr kumimoji="1" lang="ja-JP" altLang="ja-JP" sz="1400">
              <a:solidFill>
                <a:schemeClr val="dk1"/>
              </a:solidFill>
              <a:effectLst/>
              <a:latin typeface="+mn-lt"/>
              <a:ea typeface="+mn-ea"/>
              <a:cs typeface="+mn-cs"/>
            </a:rPr>
            <a:t>令和</a:t>
          </a:r>
          <a:r>
            <a:rPr kumimoji="1" lang="en-US" altLang="ja-JP" sz="1400">
              <a:solidFill>
                <a:schemeClr val="dk1"/>
              </a:solidFill>
              <a:effectLst/>
              <a:latin typeface="+mn-lt"/>
              <a:ea typeface="+mn-ea"/>
              <a:cs typeface="+mn-cs"/>
            </a:rPr>
            <a:t>6</a:t>
          </a:r>
          <a:r>
            <a:rPr kumimoji="1" lang="ja-JP" altLang="ja-JP" sz="1400">
              <a:solidFill>
                <a:schemeClr val="dk1"/>
              </a:solidFill>
              <a:effectLst/>
              <a:latin typeface="+mn-lt"/>
              <a:ea typeface="+mn-ea"/>
              <a:cs typeface="+mn-cs"/>
            </a:rPr>
            <a:t>年度は、財政調整基金の</a:t>
          </a:r>
          <a:r>
            <a:rPr kumimoji="1" lang="ja-JP" altLang="en-US" sz="1400">
              <a:solidFill>
                <a:schemeClr val="dk1"/>
              </a:solidFill>
              <a:effectLst/>
              <a:latin typeface="+mn-lt"/>
              <a:ea typeface="+mn-ea"/>
              <a:cs typeface="+mn-cs"/>
            </a:rPr>
            <a:t>積立額が</a:t>
          </a:r>
          <a:r>
            <a:rPr kumimoji="1" lang="ja-JP" altLang="ja-JP" sz="1400">
              <a:solidFill>
                <a:schemeClr val="dk1"/>
              </a:solidFill>
              <a:effectLst/>
              <a:latin typeface="+mn-lt"/>
              <a:ea typeface="+mn-ea"/>
              <a:cs typeface="+mn-cs"/>
            </a:rPr>
            <a:t>取崩額</a:t>
          </a:r>
          <a:r>
            <a:rPr kumimoji="1" lang="ja-JP" altLang="en-US" sz="1400">
              <a:solidFill>
                <a:schemeClr val="dk1"/>
              </a:solidFill>
              <a:effectLst/>
              <a:latin typeface="+mn-lt"/>
              <a:ea typeface="+mn-ea"/>
              <a:cs typeface="+mn-cs"/>
            </a:rPr>
            <a:t>を上回る結果となりました</a:t>
          </a:r>
          <a:r>
            <a:rPr kumimoji="1" lang="ja-JP" altLang="ja-JP" sz="1400">
              <a:solidFill>
                <a:schemeClr val="dk1"/>
              </a:solidFill>
              <a:effectLst/>
              <a:latin typeface="+mn-lt"/>
              <a:ea typeface="+mn-ea"/>
              <a:cs typeface="+mn-cs"/>
            </a:rPr>
            <a:t>。他の基金について</a:t>
          </a:r>
          <a:r>
            <a:rPr kumimoji="1" lang="ja-JP" altLang="en-US" sz="1400">
              <a:solidFill>
                <a:schemeClr val="dk1"/>
              </a:solidFill>
              <a:effectLst/>
              <a:latin typeface="+mn-lt"/>
              <a:ea typeface="+mn-ea"/>
              <a:cs typeface="+mn-cs"/>
            </a:rPr>
            <a:t>は、</a:t>
          </a:r>
          <a:r>
            <a:rPr kumimoji="1" lang="ja-JP" altLang="ja-JP" sz="1400">
              <a:solidFill>
                <a:schemeClr val="dk1"/>
              </a:solidFill>
              <a:effectLst/>
              <a:latin typeface="+mn-lt"/>
              <a:ea typeface="+mn-ea"/>
              <a:cs typeface="+mn-cs"/>
            </a:rPr>
            <a:t>臨時的な歳出増加や歳</a:t>
          </a:r>
          <a:r>
            <a:rPr kumimoji="1" lang="ja-JP" altLang="en-US" sz="1400">
              <a:solidFill>
                <a:schemeClr val="dk1"/>
              </a:solidFill>
              <a:effectLst/>
              <a:latin typeface="+mn-lt"/>
              <a:ea typeface="+mn-ea"/>
              <a:cs typeface="+mn-cs"/>
            </a:rPr>
            <a:t>入</a:t>
          </a:r>
          <a:r>
            <a:rPr kumimoji="1" lang="ja-JP" altLang="ja-JP" sz="1400">
              <a:solidFill>
                <a:schemeClr val="dk1"/>
              </a:solidFill>
              <a:effectLst/>
              <a:latin typeface="+mn-lt"/>
              <a:ea typeface="+mn-ea"/>
              <a:cs typeface="+mn-cs"/>
            </a:rPr>
            <a:t>減少の影響が大きく、積立が</a:t>
          </a:r>
          <a:r>
            <a:rPr kumimoji="1" lang="ja-JP" altLang="en-US" sz="1400">
              <a:solidFill>
                <a:schemeClr val="dk1"/>
              </a:solidFill>
              <a:effectLst/>
              <a:latin typeface="+mn-lt"/>
              <a:ea typeface="+mn-ea"/>
              <a:cs typeface="+mn-cs"/>
            </a:rPr>
            <a:t>困難な</a:t>
          </a:r>
          <a:r>
            <a:rPr kumimoji="1" lang="ja-JP" altLang="ja-JP" sz="1400">
              <a:solidFill>
                <a:schemeClr val="dk1"/>
              </a:solidFill>
              <a:effectLst/>
              <a:latin typeface="+mn-lt"/>
              <a:ea typeface="+mn-ea"/>
              <a:cs typeface="+mn-cs"/>
            </a:rPr>
            <a:t>現状</a:t>
          </a:r>
          <a:r>
            <a:rPr kumimoji="1" lang="ja-JP" altLang="en-US" sz="1400">
              <a:solidFill>
                <a:schemeClr val="dk1"/>
              </a:solidFill>
              <a:effectLst/>
              <a:latin typeface="+mn-lt"/>
              <a:ea typeface="+mn-ea"/>
              <a:cs typeface="+mn-cs"/>
            </a:rPr>
            <a:t>にあります</a:t>
          </a:r>
          <a:r>
            <a:rPr kumimoji="1" lang="ja-JP" altLang="ja-JP" sz="1400">
              <a:solidFill>
                <a:schemeClr val="dk1"/>
              </a:solidFill>
              <a:effectLst/>
              <a:latin typeface="+mn-lt"/>
              <a:ea typeface="+mn-ea"/>
              <a:cs typeface="+mn-cs"/>
            </a:rPr>
            <a:t>。今後も特定防衛施設周辺整備調整交付金事業基金及び多摩都市モノレール基金は、継続して元金の積立を行</a:t>
          </a:r>
          <a:r>
            <a:rPr kumimoji="1" lang="ja-JP" altLang="en-US" sz="1400">
              <a:solidFill>
                <a:schemeClr val="dk1"/>
              </a:solidFill>
              <a:effectLst/>
              <a:latin typeface="+mn-lt"/>
              <a:ea typeface="+mn-ea"/>
              <a:cs typeface="+mn-cs"/>
            </a:rPr>
            <a:t>います。</a:t>
          </a:r>
          <a:r>
            <a:rPr kumimoji="1" lang="ja-JP" altLang="ja-JP" sz="1400">
              <a:solidFill>
                <a:schemeClr val="dk1"/>
              </a:solidFill>
              <a:effectLst/>
              <a:latin typeface="+mn-lt"/>
              <a:ea typeface="+mn-ea"/>
              <a:cs typeface="+mn-cs"/>
            </a:rPr>
            <a:t>その他の基金については、残高の急激な低下を招くことのないよう、計画的な</a:t>
          </a:r>
          <a:r>
            <a:rPr kumimoji="1" lang="ja-JP" altLang="en-US" sz="1400">
              <a:solidFill>
                <a:schemeClr val="dk1"/>
              </a:solidFill>
              <a:effectLst/>
              <a:latin typeface="+mn-lt"/>
              <a:ea typeface="+mn-ea"/>
              <a:cs typeface="+mn-cs"/>
            </a:rPr>
            <a:t>活用</a:t>
          </a:r>
          <a:r>
            <a:rPr kumimoji="1" lang="ja-JP" altLang="ja-JP" sz="1400">
              <a:solidFill>
                <a:schemeClr val="dk1"/>
              </a:solidFill>
              <a:effectLst/>
              <a:latin typeface="+mn-lt"/>
              <a:ea typeface="+mn-ea"/>
              <a:cs typeface="+mn-cs"/>
            </a:rPr>
            <a:t>に努めます。</a:t>
          </a:r>
          <a:endParaRPr lang="ja-JP" altLang="ja-JP" sz="1800">
            <a:effectLst/>
          </a:endParaRPr>
        </a:p>
        <a:p>
          <a:r>
            <a:rPr kumimoji="1" lang="ja-JP" altLang="ja-JP" sz="1100">
              <a:solidFill>
                <a:schemeClr val="dk1"/>
              </a:solidFill>
              <a:effectLst/>
              <a:latin typeface="+mn-lt"/>
              <a:ea typeface="+mn-ea"/>
              <a:cs typeface="+mn-cs"/>
            </a:rPr>
            <a:t>　</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mn-lt"/>
              <a:ea typeface="+mn-ea"/>
              <a:cs typeface="+mn-cs"/>
            </a:rPr>
            <a:t>　</a:t>
          </a:r>
          <a:r>
            <a:rPr kumimoji="1" lang="ja-JP" altLang="ja-JP" sz="1200">
              <a:solidFill>
                <a:schemeClr val="dk1"/>
              </a:solidFill>
              <a:effectLst/>
              <a:latin typeface="+mn-lt"/>
              <a:ea typeface="+mn-ea"/>
              <a:cs typeface="+mn-cs"/>
            </a:rPr>
            <a:t>公共施設建設基金は、公共施設の建設（改修を含む）に要する資金へ充てるために使用しています。</a:t>
          </a:r>
          <a:endParaRPr lang="ja-JP" altLang="ja-JP" sz="1600">
            <a:effectLst/>
          </a:endParaRPr>
        </a:p>
        <a:p>
          <a:r>
            <a:rPr kumimoji="1" lang="ja-JP" altLang="ja-JP" sz="1200">
              <a:solidFill>
                <a:schemeClr val="dk1"/>
              </a:solidFill>
              <a:effectLst/>
              <a:latin typeface="+mn-lt"/>
              <a:ea typeface="+mn-ea"/>
              <a:cs typeface="+mn-cs"/>
            </a:rPr>
            <a:t>　特定防衛施設周辺整備調整交付金事業基金は、防衛施設周辺の生活環境の整備等に関する法律第</a:t>
          </a:r>
          <a:r>
            <a:rPr kumimoji="1" lang="en-US" altLang="ja-JP" sz="1200">
              <a:solidFill>
                <a:schemeClr val="dk1"/>
              </a:solidFill>
              <a:effectLst/>
              <a:latin typeface="+mn-lt"/>
              <a:ea typeface="+mn-ea"/>
              <a:cs typeface="+mn-cs"/>
            </a:rPr>
            <a:t>9</a:t>
          </a:r>
          <a:r>
            <a:rPr kumimoji="1" lang="ja-JP" altLang="ja-JP" sz="1200">
              <a:solidFill>
                <a:schemeClr val="dk1"/>
              </a:solidFill>
              <a:effectLst/>
              <a:latin typeface="+mn-lt"/>
              <a:ea typeface="+mn-ea"/>
              <a:cs typeface="+mn-cs"/>
            </a:rPr>
            <a:t>条第</a:t>
          </a:r>
          <a:r>
            <a:rPr kumimoji="1" lang="en-US" altLang="ja-JP" sz="1200">
              <a:solidFill>
                <a:schemeClr val="dk1"/>
              </a:solidFill>
              <a:effectLst/>
              <a:latin typeface="+mn-lt"/>
              <a:ea typeface="+mn-ea"/>
              <a:cs typeface="+mn-cs"/>
            </a:rPr>
            <a:t>2</a:t>
          </a:r>
          <a:r>
            <a:rPr kumimoji="1" lang="ja-JP" altLang="ja-JP" sz="1200">
              <a:solidFill>
                <a:schemeClr val="dk1"/>
              </a:solidFill>
              <a:effectLst/>
              <a:latin typeface="+mn-lt"/>
              <a:ea typeface="+mn-ea"/>
              <a:cs typeface="+mn-cs"/>
            </a:rPr>
            <a:t>項に規定する公共用の施設の整備又はその他の生活環境の改善もしくは開発の円滑な実施に寄与する事業を行うために要する経費へ充てるために使用しています。</a:t>
          </a:r>
          <a:endParaRPr lang="ja-JP" altLang="ja-JP" sz="16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mn-lt"/>
              <a:ea typeface="+mn-ea"/>
              <a:cs typeface="+mn-cs"/>
            </a:rPr>
            <a:t>　</a:t>
          </a:r>
          <a:r>
            <a:rPr kumimoji="1" lang="ja-JP" altLang="ja-JP" sz="1200">
              <a:solidFill>
                <a:schemeClr val="dk1"/>
              </a:solidFill>
              <a:effectLst/>
              <a:latin typeface="+mn-lt"/>
              <a:ea typeface="+mn-ea"/>
              <a:cs typeface="+mn-cs"/>
            </a:rPr>
            <a:t>特定防衛施設周辺整備調整交付金事業基金は、リサイクルプラザ</a:t>
          </a:r>
          <a:r>
            <a:rPr kumimoji="1" lang="ja-JP" altLang="en-US" sz="1200">
              <a:solidFill>
                <a:schemeClr val="dk1"/>
              </a:solidFill>
              <a:effectLst/>
              <a:latin typeface="+mn-lt"/>
              <a:ea typeface="+mn-ea"/>
              <a:cs typeface="+mn-cs"/>
            </a:rPr>
            <a:t>の</a:t>
          </a:r>
          <a:r>
            <a:rPr kumimoji="1" lang="ja-JP" altLang="ja-JP" sz="1200">
              <a:solidFill>
                <a:schemeClr val="dk1"/>
              </a:solidFill>
              <a:effectLst/>
              <a:latin typeface="+mn-lt"/>
              <a:ea typeface="+mn-ea"/>
              <a:cs typeface="+mn-cs"/>
            </a:rPr>
            <a:t>運転業務</a:t>
          </a:r>
          <a:r>
            <a:rPr kumimoji="1" lang="ja-JP" altLang="en-US" sz="1200">
              <a:solidFill>
                <a:schemeClr val="dk1"/>
              </a:solidFill>
              <a:effectLst/>
              <a:latin typeface="+mn-lt"/>
              <a:ea typeface="+mn-ea"/>
              <a:cs typeface="+mn-cs"/>
            </a:rPr>
            <a:t>等</a:t>
          </a:r>
          <a:r>
            <a:rPr kumimoji="1" lang="ja-JP" altLang="ja-JP" sz="1200">
              <a:solidFill>
                <a:schemeClr val="dk1"/>
              </a:solidFill>
              <a:effectLst/>
              <a:latin typeface="+mn-lt"/>
              <a:ea typeface="+mn-ea"/>
              <a:cs typeface="+mn-cs"/>
            </a:rPr>
            <a:t>に</a:t>
          </a:r>
          <a:r>
            <a:rPr kumimoji="1" lang="ja-JP" altLang="en-US" sz="1200">
              <a:solidFill>
                <a:schemeClr val="dk1"/>
              </a:solidFill>
              <a:effectLst/>
              <a:latin typeface="+mn-lt"/>
              <a:ea typeface="+mn-ea"/>
              <a:cs typeface="+mn-cs"/>
            </a:rPr>
            <a:t>充当するため、当該年度の</a:t>
          </a:r>
          <a:r>
            <a:rPr kumimoji="1" lang="ja-JP" altLang="ja-JP" sz="1200" b="0" i="0" u="none" strike="noStrike" kern="0" cap="none" spc="0" normalizeH="0" baseline="0" noProof="0">
              <a:ln>
                <a:noFill/>
              </a:ln>
              <a:solidFill>
                <a:prstClr val="black"/>
              </a:solidFill>
              <a:effectLst/>
              <a:uLnTx/>
              <a:uFillTx/>
              <a:latin typeface="+mn-lt"/>
              <a:ea typeface="+mn-ea"/>
              <a:cs typeface="+mn-cs"/>
            </a:rPr>
            <a:t>特定防衛施設周辺整備調整交付金</a:t>
          </a:r>
          <a:r>
            <a:rPr kumimoji="1" lang="ja-JP" altLang="en-US" sz="1200" b="0" i="0" u="none" strike="noStrike" kern="0" cap="none" spc="0" normalizeH="0" baseline="0" noProof="0">
              <a:ln>
                <a:noFill/>
              </a:ln>
              <a:solidFill>
                <a:prstClr val="black"/>
              </a:solidFill>
              <a:effectLst/>
              <a:uLnTx/>
              <a:uFillTx/>
              <a:latin typeface="+mn-lt"/>
              <a:ea typeface="+mn-ea"/>
              <a:cs typeface="+mn-cs"/>
            </a:rPr>
            <a:t>の一部を基金へ積み立てています。</a:t>
          </a:r>
          <a:r>
            <a:rPr kumimoji="1" lang="ja-JP" altLang="ja-JP" sz="1200">
              <a:solidFill>
                <a:schemeClr val="dk1"/>
              </a:solidFill>
              <a:effectLst/>
              <a:latin typeface="+mn-lt"/>
              <a:ea typeface="+mn-ea"/>
              <a:cs typeface="+mn-cs"/>
            </a:rPr>
            <a:t>一方</a:t>
          </a:r>
          <a:r>
            <a:rPr kumimoji="1" lang="ja-JP" altLang="en-US" sz="1200">
              <a:solidFill>
                <a:schemeClr val="dk1"/>
              </a:solidFill>
              <a:effectLst/>
              <a:latin typeface="+mn-lt"/>
              <a:ea typeface="+mn-ea"/>
              <a:cs typeface="+mn-cs"/>
            </a:rPr>
            <a:t>で</a:t>
          </a:r>
          <a:r>
            <a:rPr kumimoji="1" lang="ja-JP" altLang="ja-JP" sz="1200">
              <a:solidFill>
                <a:schemeClr val="dk1"/>
              </a:solidFill>
              <a:effectLst/>
              <a:latin typeface="+mn-lt"/>
              <a:ea typeface="+mn-ea"/>
              <a:cs typeface="+mn-cs"/>
            </a:rPr>
            <a:t>、令和</a:t>
          </a:r>
          <a:r>
            <a:rPr kumimoji="1" lang="en-US" altLang="ja-JP" sz="1200">
              <a:solidFill>
                <a:schemeClr val="dk1"/>
              </a:solidFill>
              <a:effectLst/>
              <a:latin typeface="+mn-lt"/>
              <a:ea typeface="+mn-ea"/>
              <a:cs typeface="+mn-cs"/>
            </a:rPr>
            <a:t>6</a:t>
          </a:r>
          <a:r>
            <a:rPr kumimoji="1" lang="ja-JP" altLang="ja-JP" sz="1200">
              <a:solidFill>
                <a:schemeClr val="dk1"/>
              </a:solidFill>
              <a:effectLst/>
              <a:latin typeface="+mn-lt"/>
              <a:ea typeface="+mn-ea"/>
              <a:cs typeface="+mn-cs"/>
            </a:rPr>
            <a:t>年度</a:t>
          </a:r>
          <a:r>
            <a:rPr kumimoji="1" lang="ja-JP" altLang="en-US" sz="1200">
              <a:solidFill>
                <a:schemeClr val="dk1"/>
              </a:solidFill>
              <a:effectLst/>
              <a:latin typeface="+mn-lt"/>
              <a:ea typeface="+mn-ea"/>
              <a:cs typeface="+mn-cs"/>
            </a:rPr>
            <a:t>は</a:t>
          </a:r>
          <a:r>
            <a:rPr kumimoji="1" lang="ja-JP" altLang="ja-JP" sz="1200">
              <a:solidFill>
                <a:schemeClr val="dk1"/>
              </a:solidFill>
              <a:effectLst/>
              <a:latin typeface="+mn-lt"/>
              <a:ea typeface="+mn-ea"/>
              <a:cs typeface="+mn-cs"/>
            </a:rPr>
            <a:t>高齢者福祉センター</a:t>
          </a:r>
          <a:r>
            <a:rPr kumimoji="1" lang="ja-JP" altLang="en-US" sz="1200">
              <a:solidFill>
                <a:schemeClr val="dk1"/>
              </a:solidFill>
              <a:effectLst/>
              <a:latin typeface="+mn-lt"/>
              <a:ea typeface="+mn-ea"/>
              <a:cs typeface="+mn-cs"/>
            </a:rPr>
            <a:t>の</a:t>
          </a:r>
          <a:r>
            <a:rPr kumimoji="1" lang="ja-JP" altLang="ja-JP" sz="1200">
              <a:solidFill>
                <a:schemeClr val="dk1"/>
              </a:solidFill>
              <a:effectLst/>
              <a:latin typeface="+mn-lt"/>
              <a:ea typeface="+mn-ea"/>
              <a:cs typeface="+mn-cs"/>
            </a:rPr>
            <a:t>改修工事へ</a:t>
          </a:r>
          <a:r>
            <a:rPr kumimoji="1" lang="ja-JP" altLang="en-US" sz="1200">
              <a:solidFill>
                <a:schemeClr val="dk1"/>
              </a:solidFill>
              <a:effectLst/>
              <a:latin typeface="+mn-lt"/>
              <a:ea typeface="+mn-ea"/>
              <a:cs typeface="+mn-cs"/>
            </a:rPr>
            <a:t>約</a:t>
          </a:r>
          <a:r>
            <a:rPr kumimoji="1" lang="en-US" altLang="ja-JP" sz="1200">
              <a:solidFill>
                <a:schemeClr val="dk1"/>
              </a:solidFill>
              <a:effectLst/>
              <a:latin typeface="+mn-lt"/>
              <a:ea typeface="+mn-ea"/>
              <a:cs typeface="+mn-cs"/>
            </a:rPr>
            <a:t>4</a:t>
          </a:r>
          <a:r>
            <a:rPr kumimoji="1" lang="ja-JP" altLang="en-US" sz="1200">
              <a:solidFill>
                <a:schemeClr val="dk1"/>
              </a:solidFill>
              <a:effectLst/>
              <a:latin typeface="+mn-lt"/>
              <a:ea typeface="+mn-ea"/>
              <a:cs typeface="+mn-cs"/>
            </a:rPr>
            <a:t>億</a:t>
          </a:r>
          <a:r>
            <a:rPr kumimoji="1" lang="en-US" altLang="ja-JP" sz="1200">
              <a:solidFill>
                <a:schemeClr val="dk1"/>
              </a:solidFill>
              <a:effectLst/>
              <a:latin typeface="+mn-lt"/>
              <a:ea typeface="+mn-ea"/>
              <a:cs typeface="+mn-cs"/>
            </a:rPr>
            <a:t>3,800</a:t>
          </a:r>
          <a:r>
            <a:rPr kumimoji="1" lang="ja-JP" altLang="en-US" sz="1200">
              <a:solidFill>
                <a:schemeClr val="dk1"/>
              </a:solidFill>
              <a:effectLst/>
              <a:latin typeface="+mn-lt"/>
              <a:ea typeface="+mn-ea"/>
              <a:cs typeface="+mn-cs"/>
            </a:rPr>
            <a:t>万円を繰り入れたため</a:t>
          </a:r>
          <a:r>
            <a:rPr kumimoji="1" lang="ja-JP" altLang="ja-JP" sz="1200">
              <a:solidFill>
                <a:schemeClr val="dk1"/>
              </a:solidFill>
              <a:effectLst/>
              <a:latin typeface="+mn-lt"/>
              <a:ea typeface="+mn-ea"/>
              <a:cs typeface="+mn-cs"/>
            </a:rPr>
            <a:t>、</a:t>
          </a:r>
          <a:r>
            <a:rPr kumimoji="1" lang="ja-JP" altLang="en-US" sz="1200">
              <a:solidFill>
                <a:schemeClr val="dk1"/>
              </a:solidFill>
              <a:effectLst/>
              <a:latin typeface="+mn-lt"/>
              <a:ea typeface="+mn-ea"/>
              <a:cs typeface="+mn-cs"/>
            </a:rPr>
            <a:t>残高は</a:t>
          </a:r>
          <a:r>
            <a:rPr kumimoji="1" lang="ja-JP" altLang="ja-JP" sz="1200">
              <a:solidFill>
                <a:schemeClr val="dk1"/>
              </a:solidFill>
              <a:effectLst/>
              <a:latin typeface="+mn-lt"/>
              <a:ea typeface="+mn-ea"/>
              <a:cs typeface="+mn-cs"/>
            </a:rPr>
            <a:t>前年度比で約</a:t>
          </a:r>
          <a:r>
            <a:rPr kumimoji="1" lang="en-US" altLang="ja-JP" sz="1200">
              <a:solidFill>
                <a:schemeClr val="dk1"/>
              </a:solidFill>
              <a:effectLst/>
              <a:latin typeface="+mn-lt"/>
              <a:ea typeface="+mn-ea"/>
              <a:cs typeface="+mn-cs"/>
            </a:rPr>
            <a:t>3</a:t>
          </a:r>
          <a:r>
            <a:rPr kumimoji="1" lang="ja-JP" altLang="ja-JP" sz="1200">
              <a:solidFill>
                <a:schemeClr val="dk1"/>
              </a:solidFill>
              <a:effectLst/>
              <a:latin typeface="+mn-lt"/>
              <a:ea typeface="+mn-ea"/>
              <a:cs typeface="+mn-cs"/>
            </a:rPr>
            <a:t>億</a:t>
          </a:r>
          <a:r>
            <a:rPr kumimoji="1" lang="en-US" altLang="ja-JP" sz="1200">
              <a:solidFill>
                <a:schemeClr val="dk1"/>
              </a:solidFill>
              <a:effectLst/>
              <a:latin typeface="+mn-lt"/>
              <a:ea typeface="+mn-ea"/>
              <a:cs typeface="+mn-cs"/>
            </a:rPr>
            <a:t>1,000</a:t>
          </a:r>
          <a:r>
            <a:rPr kumimoji="1" lang="ja-JP" altLang="ja-JP" sz="1200">
              <a:solidFill>
                <a:schemeClr val="dk1"/>
              </a:solidFill>
              <a:effectLst/>
              <a:latin typeface="+mn-lt"/>
              <a:ea typeface="+mn-ea"/>
              <a:cs typeface="+mn-cs"/>
            </a:rPr>
            <a:t>万円</a:t>
          </a:r>
          <a:r>
            <a:rPr kumimoji="1" lang="ja-JP" altLang="en-US" sz="1200">
              <a:solidFill>
                <a:schemeClr val="dk1"/>
              </a:solidFill>
              <a:effectLst/>
              <a:latin typeface="+mn-lt"/>
              <a:ea typeface="+mn-ea"/>
              <a:cs typeface="+mn-cs"/>
            </a:rPr>
            <a:t>減少</a:t>
          </a:r>
          <a:r>
            <a:rPr kumimoji="1" lang="ja-JP" altLang="ja-JP" sz="1200">
              <a:solidFill>
                <a:schemeClr val="dk1"/>
              </a:solidFill>
              <a:effectLst/>
              <a:latin typeface="+mn-lt"/>
              <a:ea typeface="+mn-ea"/>
              <a:cs typeface="+mn-cs"/>
            </a:rPr>
            <a:t>し</a:t>
          </a:r>
          <a:r>
            <a:rPr kumimoji="1" lang="ja-JP" altLang="en-US" sz="1200">
              <a:solidFill>
                <a:schemeClr val="dk1"/>
              </a:solidFill>
              <a:effectLst/>
              <a:latin typeface="+mn-lt"/>
              <a:ea typeface="+mn-ea"/>
              <a:cs typeface="+mn-cs"/>
            </a:rPr>
            <a:t>ました</a:t>
          </a:r>
          <a:r>
            <a:rPr kumimoji="1" lang="ja-JP" altLang="ja-JP" sz="1200">
              <a:solidFill>
                <a:schemeClr val="dk1"/>
              </a:solidFill>
              <a:effectLst/>
              <a:latin typeface="+mn-lt"/>
              <a:ea typeface="+mn-ea"/>
              <a:cs typeface="+mn-cs"/>
            </a:rPr>
            <a:t>。</a:t>
          </a:r>
          <a:endParaRPr lang="ja-JP" altLang="ja-JP" sz="1600">
            <a:effectLst/>
          </a:endParaRPr>
        </a:p>
        <a:p>
          <a:r>
            <a:rPr kumimoji="1" lang="ja-JP" altLang="ja-JP" sz="1200">
              <a:solidFill>
                <a:schemeClr val="dk1"/>
              </a:solidFill>
              <a:effectLst/>
              <a:latin typeface="+mn-lt"/>
              <a:ea typeface="+mn-ea"/>
              <a:cs typeface="+mn-cs"/>
            </a:rPr>
            <a:t>　公共施設建設基金は、利子のみを積み立てた</a:t>
          </a:r>
          <a:r>
            <a:rPr kumimoji="1" lang="ja-JP" altLang="en-US" sz="1200">
              <a:solidFill>
                <a:schemeClr val="dk1"/>
              </a:solidFill>
              <a:effectLst/>
              <a:latin typeface="+mn-lt"/>
              <a:ea typeface="+mn-ea"/>
              <a:cs typeface="+mn-cs"/>
            </a:rPr>
            <a:t>ものの</a:t>
          </a:r>
          <a:r>
            <a:rPr kumimoji="1" lang="ja-JP" altLang="ja-JP" sz="1200">
              <a:solidFill>
                <a:schemeClr val="dk1"/>
              </a:solidFill>
              <a:effectLst/>
              <a:latin typeface="+mn-lt"/>
              <a:ea typeface="+mn-ea"/>
              <a:cs typeface="+mn-cs"/>
            </a:rPr>
            <a:t>、複数事業へ充当</a:t>
          </a:r>
          <a:r>
            <a:rPr kumimoji="1" lang="ja-JP" altLang="en-US" sz="1200">
              <a:solidFill>
                <a:schemeClr val="dk1"/>
              </a:solidFill>
              <a:effectLst/>
              <a:latin typeface="+mn-lt"/>
              <a:ea typeface="+mn-ea"/>
              <a:cs typeface="+mn-cs"/>
            </a:rPr>
            <a:t>したため</a:t>
          </a:r>
          <a:r>
            <a:rPr kumimoji="1" lang="ja-JP" altLang="ja-JP" sz="1200">
              <a:solidFill>
                <a:schemeClr val="dk1"/>
              </a:solidFill>
              <a:effectLst/>
              <a:latin typeface="+mn-lt"/>
              <a:ea typeface="+mn-ea"/>
              <a:cs typeface="+mn-cs"/>
            </a:rPr>
            <a:t>、</a:t>
          </a:r>
          <a:r>
            <a:rPr kumimoji="1" lang="ja-JP" altLang="en-US" sz="1200">
              <a:solidFill>
                <a:schemeClr val="dk1"/>
              </a:solidFill>
              <a:effectLst/>
              <a:latin typeface="+mn-lt"/>
              <a:ea typeface="+mn-ea"/>
              <a:cs typeface="+mn-cs"/>
            </a:rPr>
            <a:t>残高は</a:t>
          </a:r>
          <a:r>
            <a:rPr kumimoji="1" lang="ja-JP" altLang="ja-JP" sz="1200">
              <a:solidFill>
                <a:schemeClr val="dk1"/>
              </a:solidFill>
              <a:effectLst/>
              <a:latin typeface="+mn-lt"/>
              <a:ea typeface="+mn-ea"/>
              <a:cs typeface="+mn-cs"/>
            </a:rPr>
            <a:t>前年度比で約</a:t>
          </a:r>
          <a:r>
            <a:rPr kumimoji="1" lang="en-US" altLang="ja-JP" sz="1200">
              <a:solidFill>
                <a:schemeClr val="dk1"/>
              </a:solidFill>
              <a:effectLst/>
              <a:latin typeface="+mn-lt"/>
              <a:ea typeface="+mn-ea"/>
              <a:cs typeface="+mn-cs"/>
            </a:rPr>
            <a:t>8,800</a:t>
          </a:r>
          <a:r>
            <a:rPr kumimoji="1" lang="ja-JP" altLang="ja-JP" sz="1200">
              <a:solidFill>
                <a:schemeClr val="dk1"/>
              </a:solidFill>
              <a:effectLst/>
              <a:latin typeface="+mn-lt"/>
              <a:ea typeface="+mn-ea"/>
              <a:cs typeface="+mn-cs"/>
            </a:rPr>
            <a:t>万円減少し</a:t>
          </a:r>
          <a:r>
            <a:rPr kumimoji="1" lang="ja-JP" altLang="en-US" sz="1200">
              <a:solidFill>
                <a:schemeClr val="dk1"/>
              </a:solidFill>
              <a:effectLst/>
              <a:latin typeface="+mn-lt"/>
              <a:ea typeface="+mn-ea"/>
              <a:cs typeface="+mn-cs"/>
            </a:rPr>
            <a:t>ました</a:t>
          </a:r>
          <a:r>
            <a:rPr kumimoji="1" lang="ja-JP" altLang="ja-JP" sz="1200">
              <a:solidFill>
                <a:schemeClr val="dk1"/>
              </a:solidFill>
              <a:effectLst/>
              <a:latin typeface="+mn-lt"/>
              <a:ea typeface="+mn-ea"/>
              <a:cs typeface="+mn-cs"/>
            </a:rPr>
            <a:t>。</a:t>
          </a:r>
          <a:endParaRPr lang="ja-JP" altLang="ja-JP" sz="16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en-US" sz="1200">
              <a:solidFill>
                <a:schemeClr val="dk1"/>
              </a:solidFill>
              <a:effectLst/>
              <a:latin typeface="+mn-lt"/>
              <a:ea typeface="+mn-ea"/>
              <a:cs typeface="+mn-cs"/>
            </a:rPr>
            <a:t>　</a:t>
          </a:r>
          <a:r>
            <a:rPr kumimoji="1" lang="ja-JP" altLang="ja-JP" sz="1200">
              <a:solidFill>
                <a:schemeClr val="dk1"/>
              </a:solidFill>
              <a:effectLst/>
              <a:latin typeface="+mn-lt"/>
              <a:ea typeface="+mn-ea"/>
              <a:cs typeface="+mn-cs"/>
            </a:rPr>
            <a:t>公共施設建設基金は、施設の老朽化に伴う改修工事等</a:t>
          </a:r>
          <a:r>
            <a:rPr kumimoji="1" lang="ja-JP" altLang="en-US" sz="1200">
              <a:solidFill>
                <a:schemeClr val="dk1"/>
              </a:solidFill>
              <a:effectLst/>
              <a:latin typeface="+mn-lt"/>
              <a:ea typeface="+mn-ea"/>
              <a:cs typeface="+mn-cs"/>
            </a:rPr>
            <a:t>に備え</a:t>
          </a:r>
          <a:r>
            <a:rPr kumimoji="1" lang="ja-JP" altLang="ja-JP" sz="1200">
              <a:solidFill>
                <a:schemeClr val="dk1"/>
              </a:solidFill>
              <a:effectLst/>
              <a:latin typeface="+mn-lt"/>
              <a:ea typeface="+mn-ea"/>
              <a:cs typeface="+mn-cs"/>
            </a:rPr>
            <a:t>、計画的に活用していきます。</a:t>
          </a:r>
          <a:endParaRPr lang="ja-JP" altLang="ja-JP" sz="1600">
            <a:effectLst/>
          </a:endParaRPr>
        </a:p>
        <a:p>
          <a:r>
            <a:rPr kumimoji="1" lang="ja-JP" altLang="ja-JP" sz="1200">
              <a:solidFill>
                <a:schemeClr val="dk1"/>
              </a:solidFill>
              <a:effectLst/>
              <a:latin typeface="+mn-lt"/>
              <a:ea typeface="+mn-ea"/>
              <a:cs typeface="+mn-cs"/>
            </a:rPr>
            <a:t>　特定防衛施設周辺整備調整交付金事業基金は、引き続き充当可能な事業</a:t>
          </a:r>
          <a:r>
            <a:rPr kumimoji="1" lang="ja-JP" altLang="en-US" sz="1200">
              <a:solidFill>
                <a:schemeClr val="dk1"/>
              </a:solidFill>
              <a:effectLst/>
              <a:latin typeface="+mn-lt"/>
              <a:ea typeface="+mn-ea"/>
              <a:cs typeface="+mn-cs"/>
            </a:rPr>
            <a:t>を</a:t>
          </a:r>
          <a:r>
            <a:rPr kumimoji="1" lang="ja-JP" altLang="ja-JP" sz="1200">
              <a:solidFill>
                <a:schemeClr val="dk1"/>
              </a:solidFill>
              <a:effectLst/>
              <a:latin typeface="+mn-lt"/>
              <a:ea typeface="+mn-ea"/>
              <a:cs typeface="+mn-cs"/>
            </a:rPr>
            <a:t>選定</a:t>
          </a:r>
          <a:r>
            <a:rPr kumimoji="1" lang="ja-JP" altLang="en-US" sz="1200">
              <a:solidFill>
                <a:schemeClr val="dk1"/>
              </a:solidFill>
              <a:effectLst/>
              <a:latin typeface="+mn-lt"/>
              <a:ea typeface="+mn-ea"/>
              <a:cs typeface="+mn-cs"/>
            </a:rPr>
            <a:t>し</a:t>
          </a:r>
          <a:r>
            <a:rPr kumimoji="1" lang="ja-JP" altLang="ja-JP" sz="1200">
              <a:solidFill>
                <a:schemeClr val="dk1"/>
              </a:solidFill>
              <a:effectLst/>
              <a:latin typeface="+mn-lt"/>
              <a:ea typeface="+mn-ea"/>
              <a:cs typeface="+mn-cs"/>
            </a:rPr>
            <a:t>、計画的な運用を行っていきます。</a:t>
          </a:r>
          <a:endParaRPr lang="ja-JP" altLang="ja-JP" sz="1600">
            <a:effectLst/>
          </a:endParaRPr>
        </a:p>
        <a:p>
          <a:r>
            <a:rPr kumimoji="1" lang="ja-JP" altLang="ja-JP" sz="1200">
              <a:solidFill>
                <a:schemeClr val="dk1"/>
              </a:solidFill>
              <a:effectLst/>
              <a:latin typeface="+mn-lt"/>
              <a:ea typeface="+mn-ea"/>
              <a:cs typeface="+mn-cs"/>
            </a:rPr>
            <a:t>　多摩都市モノレール基金は、</a:t>
          </a:r>
          <a:r>
            <a:rPr kumimoji="1" lang="ja-JP" altLang="en-US" sz="1200">
              <a:solidFill>
                <a:schemeClr val="dk1"/>
              </a:solidFill>
              <a:effectLst/>
              <a:latin typeface="+mn-lt"/>
              <a:ea typeface="+mn-ea"/>
              <a:cs typeface="+mn-cs"/>
            </a:rPr>
            <a:t>令和</a:t>
          </a:r>
          <a:r>
            <a:rPr kumimoji="1" lang="en-US" altLang="ja-JP" sz="1200">
              <a:solidFill>
                <a:schemeClr val="dk1"/>
              </a:solidFill>
              <a:effectLst/>
              <a:latin typeface="+mn-lt"/>
              <a:ea typeface="+mn-ea"/>
              <a:cs typeface="+mn-cs"/>
            </a:rPr>
            <a:t>8</a:t>
          </a:r>
          <a:r>
            <a:rPr kumimoji="1" lang="ja-JP" altLang="en-US" sz="1200">
              <a:solidFill>
                <a:schemeClr val="dk1"/>
              </a:solidFill>
              <a:effectLst/>
              <a:latin typeface="+mn-lt"/>
              <a:ea typeface="+mn-ea"/>
              <a:cs typeface="+mn-cs"/>
            </a:rPr>
            <a:t>年度から支出される出資金に備え、引き続き</a:t>
          </a:r>
          <a:r>
            <a:rPr kumimoji="1" lang="ja-JP" altLang="ja-JP" sz="1200">
              <a:solidFill>
                <a:schemeClr val="dk1"/>
              </a:solidFill>
              <a:effectLst/>
              <a:latin typeface="+mn-lt"/>
              <a:ea typeface="+mn-ea"/>
              <a:cs typeface="+mn-cs"/>
            </a:rPr>
            <a:t>元金の積立を</a:t>
          </a:r>
          <a:r>
            <a:rPr kumimoji="1" lang="ja-JP" altLang="en-US" sz="1200">
              <a:solidFill>
                <a:schemeClr val="dk1"/>
              </a:solidFill>
              <a:effectLst/>
              <a:latin typeface="+mn-lt"/>
              <a:ea typeface="+mn-ea"/>
              <a:cs typeface="+mn-cs"/>
            </a:rPr>
            <a:t>進め</a:t>
          </a:r>
          <a:r>
            <a:rPr kumimoji="1" lang="ja-JP" altLang="ja-JP" sz="1200">
              <a:solidFill>
                <a:schemeClr val="dk1"/>
              </a:solidFill>
              <a:effectLst/>
              <a:latin typeface="+mn-lt"/>
              <a:ea typeface="+mn-ea"/>
              <a:cs typeface="+mn-cs"/>
            </a:rPr>
            <a:t>、積立目標額</a:t>
          </a:r>
          <a:r>
            <a:rPr kumimoji="1" lang="ja-JP" altLang="en-US" sz="1200">
              <a:solidFill>
                <a:schemeClr val="dk1"/>
              </a:solidFill>
              <a:effectLst/>
              <a:latin typeface="+mn-lt"/>
              <a:ea typeface="+mn-ea"/>
              <a:cs typeface="+mn-cs"/>
            </a:rPr>
            <a:t>の</a:t>
          </a:r>
          <a:r>
            <a:rPr kumimoji="1" lang="ja-JP" altLang="ja-JP" sz="1200">
              <a:solidFill>
                <a:schemeClr val="dk1"/>
              </a:solidFill>
              <a:effectLst/>
              <a:latin typeface="+mn-lt"/>
              <a:ea typeface="+mn-ea"/>
              <a:cs typeface="+mn-cs"/>
            </a:rPr>
            <a:t>達成</a:t>
          </a:r>
          <a:r>
            <a:rPr kumimoji="1" lang="ja-JP" altLang="en-US" sz="1200">
              <a:solidFill>
                <a:schemeClr val="dk1"/>
              </a:solidFill>
              <a:effectLst/>
              <a:latin typeface="+mn-lt"/>
              <a:ea typeface="+mn-ea"/>
              <a:cs typeface="+mn-cs"/>
            </a:rPr>
            <a:t>に向け、</a:t>
          </a:r>
          <a:r>
            <a:rPr kumimoji="1" lang="ja-JP" altLang="ja-JP" sz="1200">
              <a:solidFill>
                <a:schemeClr val="dk1"/>
              </a:solidFill>
              <a:effectLst/>
              <a:latin typeface="+mn-lt"/>
              <a:ea typeface="+mn-ea"/>
              <a:cs typeface="+mn-cs"/>
            </a:rPr>
            <a:t>計画的</a:t>
          </a:r>
          <a:r>
            <a:rPr kumimoji="1" lang="ja-JP" altLang="en-US" sz="1200">
              <a:solidFill>
                <a:schemeClr val="dk1"/>
              </a:solidFill>
              <a:effectLst/>
              <a:latin typeface="+mn-lt"/>
              <a:ea typeface="+mn-ea"/>
              <a:cs typeface="+mn-cs"/>
            </a:rPr>
            <a:t>に</a:t>
          </a:r>
          <a:r>
            <a:rPr kumimoji="1" lang="ja-JP" altLang="ja-JP" sz="1200">
              <a:solidFill>
                <a:schemeClr val="dk1"/>
              </a:solidFill>
              <a:effectLst/>
              <a:latin typeface="+mn-lt"/>
              <a:ea typeface="+mn-ea"/>
              <a:cs typeface="+mn-cs"/>
            </a:rPr>
            <a:t>事業</a:t>
          </a:r>
          <a:r>
            <a:rPr kumimoji="1" lang="ja-JP" altLang="en-US" sz="1200">
              <a:solidFill>
                <a:schemeClr val="dk1"/>
              </a:solidFill>
              <a:effectLst/>
              <a:latin typeface="+mn-lt"/>
              <a:ea typeface="+mn-ea"/>
              <a:cs typeface="+mn-cs"/>
            </a:rPr>
            <a:t>を進めます</a:t>
          </a:r>
          <a:r>
            <a:rPr kumimoji="1" lang="ja-JP" altLang="ja-JP" sz="1200">
              <a:solidFill>
                <a:schemeClr val="dk1"/>
              </a:solidFill>
              <a:effectLst/>
              <a:latin typeface="+mn-lt"/>
              <a:ea typeface="+mn-ea"/>
              <a:cs typeface="+mn-cs"/>
            </a:rPr>
            <a:t>。</a:t>
          </a:r>
          <a:endParaRPr lang="ja-JP" altLang="ja-JP" sz="1600">
            <a:effectLst/>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mn-lt"/>
              <a:ea typeface="+mn-ea"/>
              <a:cs typeface="+mn-cs"/>
            </a:rPr>
            <a:t>　</a:t>
          </a:r>
          <a:r>
            <a:rPr lang="ja-JP" altLang="en-US" sz="1600" b="0" i="0">
              <a:solidFill>
                <a:schemeClr val="dk1"/>
              </a:solidFill>
              <a:effectLst/>
              <a:latin typeface="+mn-lt"/>
              <a:ea typeface="+mn-ea"/>
              <a:cs typeface="+mn-cs"/>
            </a:rPr>
            <a:t>決算剰余金の半分と利子を合わせて約</a:t>
          </a:r>
          <a:r>
            <a:rPr lang="en-US" altLang="ja-JP" sz="1600" b="0" i="0">
              <a:solidFill>
                <a:schemeClr val="dk1"/>
              </a:solidFill>
              <a:effectLst/>
              <a:latin typeface="+mn-lt"/>
              <a:ea typeface="+mn-ea"/>
              <a:cs typeface="+mn-cs"/>
            </a:rPr>
            <a:t>1</a:t>
          </a:r>
          <a:r>
            <a:rPr lang="ja-JP" altLang="en-US" sz="1600" b="0" i="0">
              <a:solidFill>
                <a:schemeClr val="dk1"/>
              </a:solidFill>
              <a:effectLst/>
              <a:latin typeface="+mn-lt"/>
              <a:ea typeface="+mn-ea"/>
              <a:cs typeface="+mn-cs"/>
            </a:rPr>
            <a:t>億</a:t>
          </a:r>
          <a:r>
            <a:rPr lang="en-US" altLang="ja-JP" sz="1600" b="0" i="0">
              <a:solidFill>
                <a:schemeClr val="dk1"/>
              </a:solidFill>
              <a:effectLst/>
              <a:latin typeface="+mn-lt"/>
              <a:ea typeface="+mn-ea"/>
              <a:cs typeface="+mn-cs"/>
            </a:rPr>
            <a:t>9,500</a:t>
          </a:r>
          <a:r>
            <a:rPr lang="ja-JP" altLang="en-US" sz="1600" b="0" i="0">
              <a:solidFill>
                <a:schemeClr val="dk1"/>
              </a:solidFill>
              <a:effectLst/>
              <a:latin typeface="+mn-lt"/>
              <a:ea typeface="+mn-ea"/>
              <a:cs typeface="+mn-cs"/>
            </a:rPr>
            <a:t>万円を積み立てました。一方、</a:t>
          </a:r>
          <a:r>
            <a:rPr lang="en-US" altLang="ja-JP" sz="1600" b="0" i="0">
              <a:solidFill>
                <a:schemeClr val="dk1"/>
              </a:solidFill>
              <a:effectLst/>
              <a:latin typeface="+mn-lt"/>
              <a:ea typeface="+mn-ea"/>
              <a:cs typeface="+mn-cs"/>
            </a:rPr>
            <a:t>1</a:t>
          </a:r>
          <a:r>
            <a:rPr lang="ja-JP" altLang="en-US" sz="1600" b="0" i="0">
              <a:solidFill>
                <a:schemeClr val="dk1"/>
              </a:solidFill>
              <a:effectLst/>
              <a:latin typeface="+mn-lt"/>
              <a:ea typeface="+mn-ea"/>
              <a:cs typeface="+mn-cs"/>
            </a:rPr>
            <a:t>億</a:t>
          </a:r>
          <a:r>
            <a:rPr lang="en-US" altLang="ja-JP" sz="1600" b="0" i="0">
              <a:solidFill>
                <a:schemeClr val="dk1"/>
              </a:solidFill>
              <a:effectLst/>
              <a:latin typeface="+mn-lt"/>
              <a:ea typeface="+mn-ea"/>
              <a:cs typeface="+mn-cs"/>
            </a:rPr>
            <a:t>3,600</a:t>
          </a:r>
          <a:r>
            <a:rPr lang="ja-JP" altLang="en-US" sz="1600" b="0" i="0">
              <a:solidFill>
                <a:schemeClr val="dk1"/>
              </a:solidFill>
              <a:effectLst/>
              <a:latin typeface="+mn-lt"/>
              <a:ea typeface="+mn-ea"/>
              <a:cs typeface="+mn-cs"/>
            </a:rPr>
            <a:t>万円を取り崩したため、残高は前年度比で約</a:t>
          </a:r>
          <a:r>
            <a:rPr lang="en-US" altLang="ja-JP" sz="1600" b="0" i="0">
              <a:solidFill>
                <a:schemeClr val="dk1"/>
              </a:solidFill>
              <a:effectLst/>
              <a:latin typeface="+mn-lt"/>
              <a:ea typeface="+mn-ea"/>
              <a:cs typeface="+mn-cs"/>
            </a:rPr>
            <a:t>5,900</a:t>
          </a:r>
          <a:r>
            <a:rPr lang="ja-JP" altLang="en-US" sz="1600" b="0" i="0">
              <a:solidFill>
                <a:schemeClr val="dk1"/>
              </a:solidFill>
              <a:effectLst/>
              <a:latin typeface="+mn-lt"/>
              <a:ea typeface="+mn-ea"/>
              <a:cs typeface="+mn-cs"/>
            </a:rPr>
            <a:t>万円増加しました。</a:t>
          </a:r>
          <a:endParaRPr kumimoji="1" lang="en-US" altLang="ja-JP" sz="18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8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mn-lt"/>
              <a:ea typeface="+mn-ea"/>
              <a:cs typeface="+mn-cs"/>
            </a:rPr>
            <a:t>　</a:t>
          </a:r>
          <a:r>
            <a:rPr kumimoji="1" lang="ja-JP" altLang="ja-JP" sz="1600">
              <a:solidFill>
                <a:schemeClr val="dk1"/>
              </a:solidFill>
              <a:effectLst/>
              <a:latin typeface="+mn-lt"/>
              <a:ea typeface="+mn-ea"/>
              <a:cs typeface="+mn-cs"/>
            </a:rPr>
            <a:t>財政調整基金は、決算剰余金の</a:t>
          </a:r>
          <a:r>
            <a:rPr kumimoji="1" lang="en-US" altLang="ja-JP" sz="1600">
              <a:solidFill>
                <a:schemeClr val="dk1"/>
              </a:solidFill>
              <a:effectLst/>
              <a:latin typeface="+mn-lt"/>
              <a:ea typeface="+mn-ea"/>
              <a:cs typeface="+mn-cs"/>
            </a:rPr>
            <a:t>1/2</a:t>
          </a:r>
          <a:r>
            <a:rPr kumimoji="1" lang="ja-JP" altLang="ja-JP" sz="1600">
              <a:solidFill>
                <a:schemeClr val="dk1"/>
              </a:solidFill>
              <a:effectLst/>
              <a:latin typeface="+mn-lt"/>
              <a:ea typeface="+mn-ea"/>
              <a:cs typeface="+mn-cs"/>
            </a:rPr>
            <a:t>以上を積立てるとともに、最低水準の取り崩しに努めます。</a:t>
          </a:r>
          <a:endParaRPr lang="ja-JP" altLang="ja-JP" sz="20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mn-lt"/>
              <a:ea typeface="+mn-ea"/>
              <a:cs typeface="+mn-cs"/>
            </a:rPr>
            <a:t>　</a:t>
          </a:r>
          <a:r>
            <a:rPr kumimoji="1" lang="ja-JP" altLang="ja-JP" sz="1600">
              <a:solidFill>
                <a:schemeClr val="dk1"/>
              </a:solidFill>
              <a:effectLst/>
              <a:latin typeface="+mn-lt"/>
              <a:ea typeface="+mn-ea"/>
              <a:cs typeface="+mn-cs"/>
            </a:rPr>
            <a:t>減債基金の残高が存在しないため、増減はありません。</a:t>
          </a:r>
          <a:endParaRPr lang="ja-JP" altLang="ja-JP" sz="20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mn-lt"/>
              <a:ea typeface="+mn-ea"/>
              <a:cs typeface="+mn-cs"/>
            </a:rPr>
            <a:t>　</a:t>
          </a:r>
          <a:r>
            <a:rPr kumimoji="1" lang="ja-JP" altLang="ja-JP" sz="1600">
              <a:solidFill>
                <a:schemeClr val="dk1"/>
              </a:solidFill>
              <a:effectLst/>
              <a:latin typeface="+mn-lt"/>
              <a:ea typeface="+mn-ea"/>
              <a:cs typeface="+mn-cs"/>
            </a:rPr>
            <a:t>今後、減債基金を積み立てる予定はありません。</a:t>
          </a:r>
          <a:endParaRPr lang="ja-JP" altLang="ja-JP" sz="20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東京都瑞穂町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32,013
30,921
16.85
16,871,142
16,389,443
458,829
7,630,178
6,763,585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800">
              <a:solidFill>
                <a:schemeClr val="dk1"/>
              </a:solidFill>
              <a:effectLst/>
              <a:latin typeface="+mn-lt"/>
              <a:ea typeface="+mn-ea"/>
              <a:cs typeface="+mn-cs"/>
            </a:rPr>
            <a:t>　</a:t>
          </a:r>
          <a:r>
            <a:rPr kumimoji="1" lang="ja-JP" altLang="ja-JP" sz="900">
              <a:solidFill>
                <a:schemeClr val="dk1"/>
              </a:solidFill>
              <a:effectLst/>
              <a:latin typeface="+mn-lt"/>
              <a:ea typeface="+mn-ea"/>
              <a:cs typeface="+mn-cs"/>
            </a:rPr>
            <a:t>基準財政収入額は、</a:t>
          </a:r>
          <a:r>
            <a:rPr kumimoji="1" lang="ja-JP" altLang="en-US" sz="900">
              <a:solidFill>
                <a:schemeClr val="dk1"/>
              </a:solidFill>
              <a:effectLst/>
              <a:latin typeface="+mn-lt"/>
              <a:ea typeface="+mn-ea"/>
              <a:cs typeface="+mn-cs"/>
            </a:rPr>
            <a:t>前年度から約</a:t>
          </a:r>
          <a:r>
            <a:rPr kumimoji="1" lang="en-US" altLang="ja-JP" sz="900">
              <a:solidFill>
                <a:schemeClr val="dk1"/>
              </a:solidFill>
              <a:effectLst/>
              <a:latin typeface="+mn-lt"/>
              <a:ea typeface="+mn-ea"/>
              <a:cs typeface="+mn-cs"/>
            </a:rPr>
            <a:t>5,100</a:t>
          </a:r>
          <a:r>
            <a:rPr kumimoji="1" lang="ja-JP" altLang="en-US" sz="900">
              <a:solidFill>
                <a:schemeClr val="dk1"/>
              </a:solidFill>
              <a:effectLst/>
              <a:latin typeface="+mn-lt"/>
              <a:ea typeface="+mn-ea"/>
              <a:cs typeface="+mn-cs"/>
            </a:rPr>
            <a:t>万円（</a:t>
          </a:r>
          <a:r>
            <a:rPr kumimoji="1" lang="en-US" altLang="ja-JP" sz="900">
              <a:solidFill>
                <a:schemeClr val="dk1"/>
              </a:solidFill>
              <a:effectLst/>
              <a:latin typeface="+mn-lt"/>
              <a:ea typeface="+mn-ea"/>
              <a:cs typeface="+mn-cs"/>
            </a:rPr>
            <a:t>+0.9</a:t>
          </a:r>
          <a:r>
            <a:rPr kumimoji="1" lang="ja-JP" altLang="en-US" sz="900">
              <a:solidFill>
                <a:schemeClr val="dk1"/>
              </a:solidFill>
              <a:effectLst/>
              <a:latin typeface="+mn-lt"/>
              <a:ea typeface="+mn-ea"/>
              <a:cs typeface="+mn-cs"/>
            </a:rPr>
            <a:t>％）の増加となりました。これは主に、企業</a:t>
          </a:r>
          <a:r>
            <a:rPr kumimoji="1" lang="ja-JP" altLang="ja-JP" sz="900">
              <a:solidFill>
                <a:schemeClr val="dk1"/>
              </a:solidFill>
              <a:effectLst/>
              <a:latin typeface="+mn-lt"/>
              <a:ea typeface="+mn-ea"/>
              <a:cs typeface="+mn-cs"/>
            </a:rPr>
            <a:t>の</a:t>
          </a:r>
          <a:r>
            <a:rPr kumimoji="1" lang="ja-JP" altLang="en-US" sz="900">
              <a:solidFill>
                <a:schemeClr val="dk1"/>
              </a:solidFill>
              <a:effectLst/>
              <a:latin typeface="+mn-lt"/>
              <a:ea typeface="+mn-ea"/>
              <a:cs typeface="+mn-cs"/>
            </a:rPr>
            <a:t>業績が好調なことによる</a:t>
          </a:r>
          <a:r>
            <a:rPr kumimoji="1" lang="ja-JP" altLang="ja-JP" sz="900">
              <a:solidFill>
                <a:schemeClr val="dk1"/>
              </a:solidFill>
              <a:effectLst/>
              <a:latin typeface="+mn-lt"/>
              <a:ea typeface="+mn-ea"/>
              <a:cs typeface="+mn-cs"/>
            </a:rPr>
            <a:t>影響</a:t>
          </a:r>
          <a:r>
            <a:rPr kumimoji="1" lang="ja-JP" altLang="en-US" sz="900">
              <a:solidFill>
                <a:schemeClr val="dk1"/>
              </a:solidFill>
              <a:effectLst/>
              <a:latin typeface="+mn-lt"/>
              <a:ea typeface="+mn-ea"/>
              <a:cs typeface="+mn-cs"/>
            </a:rPr>
            <a:t>で、市町村民税（法人税割）の増加や、宅地</a:t>
          </a:r>
          <a:r>
            <a:rPr kumimoji="1" lang="ja-JP" altLang="ja-JP" sz="900">
              <a:solidFill>
                <a:schemeClr val="dk1"/>
              </a:solidFill>
              <a:effectLst/>
              <a:latin typeface="+mn-lt"/>
              <a:ea typeface="+mn-ea"/>
              <a:cs typeface="+mn-cs"/>
            </a:rPr>
            <a:t>の増加</a:t>
          </a:r>
          <a:r>
            <a:rPr kumimoji="1" lang="ja-JP" altLang="en-US" sz="900">
              <a:solidFill>
                <a:schemeClr val="dk1"/>
              </a:solidFill>
              <a:effectLst/>
              <a:latin typeface="+mn-lt"/>
              <a:ea typeface="+mn-ea"/>
              <a:cs typeface="+mn-cs"/>
            </a:rPr>
            <a:t>による固定資産税（土地）の増額が要因となっています。</a:t>
          </a:r>
          <a:endParaRPr lang="ja-JP" altLang="ja-JP" sz="1050">
            <a:effectLst/>
          </a:endParaRPr>
        </a:p>
        <a:p>
          <a:pPr eaLnBrk="1" fontAlgn="auto" latinLnBrk="0" hangingPunct="1"/>
          <a:r>
            <a:rPr kumimoji="1" lang="ja-JP" altLang="ja-JP" sz="900">
              <a:solidFill>
                <a:schemeClr val="dk1"/>
              </a:solidFill>
              <a:effectLst/>
              <a:latin typeface="+mn-lt"/>
              <a:ea typeface="+mn-ea"/>
              <a:cs typeface="+mn-cs"/>
            </a:rPr>
            <a:t>　また、基準財政需要額</a:t>
          </a:r>
          <a:r>
            <a:rPr kumimoji="1" lang="ja-JP" altLang="en-US" sz="900">
              <a:solidFill>
                <a:schemeClr val="dk1"/>
              </a:solidFill>
              <a:effectLst/>
              <a:latin typeface="+mn-lt"/>
              <a:ea typeface="+mn-ea"/>
              <a:cs typeface="+mn-cs"/>
            </a:rPr>
            <a:t>は</a:t>
          </a:r>
          <a:r>
            <a:rPr kumimoji="1" lang="ja-JP" altLang="ja-JP" sz="900">
              <a:solidFill>
                <a:schemeClr val="dk1"/>
              </a:solidFill>
              <a:effectLst/>
              <a:latin typeface="+mn-lt"/>
              <a:ea typeface="+mn-ea"/>
              <a:cs typeface="+mn-cs"/>
            </a:rPr>
            <a:t>、</a:t>
          </a:r>
          <a:r>
            <a:rPr kumimoji="1" lang="ja-JP" altLang="en-US" sz="900">
              <a:solidFill>
                <a:schemeClr val="dk1"/>
              </a:solidFill>
              <a:effectLst/>
              <a:latin typeface="+mn-lt"/>
              <a:ea typeface="+mn-ea"/>
              <a:cs typeface="+mn-cs"/>
            </a:rPr>
            <a:t>前年度から約</a:t>
          </a:r>
          <a:r>
            <a:rPr kumimoji="1" lang="en-US" altLang="ja-JP" sz="900">
              <a:solidFill>
                <a:schemeClr val="dk1"/>
              </a:solidFill>
              <a:effectLst/>
              <a:latin typeface="+mn-lt"/>
              <a:ea typeface="+mn-ea"/>
              <a:cs typeface="+mn-cs"/>
            </a:rPr>
            <a:t>1</a:t>
          </a:r>
          <a:r>
            <a:rPr kumimoji="1" lang="ja-JP" altLang="en-US" sz="900">
              <a:solidFill>
                <a:schemeClr val="dk1"/>
              </a:solidFill>
              <a:effectLst/>
              <a:latin typeface="+mn-lt"/>
              <a:ea typeface="+mn-ea"/>
              <a:cs typeface="+mn-cs"/>
            </a:rPr>
            <a:t>億</a:t>
          </a:r>
          <a:r>
            <a:rPr kumimoji="1" lang="en-US" altLang="ja-JP" sz="900">
              <a:solidFill>
                <a:schemeClr val="dk1"/>
              </a:solidFill>
              <a:effectLst/>
              <a:latin typeface="+mn-lt"/>
              <a:ea typeface="+mn-ea"/>
              <a:cs typeface="+mn-cs"/>
            </a:rPr>
            <a:t>6,200</a:t>
          </a:r>
          <a:r>
            <a:rPr kumimoji="1" lang="ja-JP" altLang="en-US" sz="900">
              <a:solidFill>
                <a:schemeClr val="dk1"/>
              </a:solidFill>
              <a:effectLst/>
              <a:latin typeface="+mn-lt"/>
              <a:ea typeface="+mn-ea"/>
              <a:cs typeface="+mn-cs"/>
            </a:rPr>
            <a:t>万円（</a:t>
          </a:r>
          <a:r>
            <a:rPr kumimoji="1" lang="en-US" altLang="ja-JP" sz="900">
              <a:solidFill>
                <a:schemeClr val="dk1"/>
              </a:solidFill>
              <a:effectLst/>
              <a:latin typeface="+mn-lt"/>
              <a:ea typeface="+mn-ea"/>
              <a:cs typeface="+mn-cs"/>
            </a:rPr>
            <a:t>+2.8</a:t>
          </a:r>
          <a:r>
            <a:rPr kumimoji="1" lang="ja-JP" altLang="en-US" sz="900">
              <a:solidFill>
                <a:schemeClr val="dk1"/>
              </a:solidFill>
              <a:effectLst/>
              <a:latin typeface="+mn-lt"/>
              <a:ea typeface="+mn-ea"/>
              <a:cs typeface="+mn-cs"/>
            </a:rPr>
            <a:t>％）の増加となりました。これは、公共施設の光熱費や委託料などの維持管理経費、および給与改定に要する経費により、包括算定経費が増加したことなどによるものです。</a:t>
          </a:r>
          <a:endParaRPr kumimoji="1" lang="en-US" altLang="ja-JP" sz="900">
            <a:solidFill>
              <a:schemeClr val="dk1"/>
            </a:solidFill>
            <a:effectLst/>
            <a:latin typeface="+mn-lt"/>
            <a:ea typeface="+mn-ea"/>
            <a:cs typeface="+mn-cs"/>
          </a:endParaRPr>
        </a:p>
        <a:p>
          <a:pPr eaLnBrk="1" fontAlgn="auto" latinLnBrk="0" hangingPunct="1"/>
          <a:r>
            <a:rPr kumimoji="1" lang="ja-JP" altLang="en-US" sz="900">
              <a:solidFill>
                <a:schemeClr val="dk1"/>
              </a:solidFill>
              <a:effectLst/>
              <a:latin typeface="+mn-lt"/>
              <a:ea typeface="+mn-ea"/>
              <a:cs typeface="+mn-cs"/>
            </a:rPr>
            <a:t>　令和</a:t>
          </a:r>
          <a:r>
            <a:rPr kumimoji="1" lang="en-US" altLang="ja-JP" sz="900">
              <a:solidFill>
                <a:schemeClr val="dk1"/>
              </a:solidFill>
              <a:effectLst/>
              <a:latin typeface="+mn-lt"/>
              <a:ea typeface="+mn-ea"/>
              <a:cs typeface="+mn-cs"/>
            </a:rPr>
            <a:t>6</a:t>
          </a:r>
          <a:r>
            <a:rPr kumimoji="1" lang="ja-JP" altLang="en-US" sz="900">
              <a:solidFill>
                <a:schemeClr val="dk1"/>
              </a:solidFill>
              <a:effectLst/>
              <a:latin typeface="+mn-lt"/>
              <a:ea typeface="+mn-ea"/>
              <a:cs typeface="+mn-cs"/>
            </a:rPr>
            <a:t>年度単年度の財政力指数は、</a:t>
          </a:r>
          <a:r>
            <a:rPr kumimoji="1" lang="en-US" altLang="ja-JP" sz="900">
              <a:solidFill>
                <a:schemeClr val="dk1"/>
              </a:solidFill>
              <a:effectLst/>
              <a:latin typeface="+mn-lt"/>
              <a:ea typeface="+mn-ea"/>
              <a:cs typeface="+mn-cs"/>
            </a:rPr>
            <a:t>0.995</a:t>
          </a:r>
          <a:r>
            <a:rPr kumimoji="1" lang="ja-JP" altLang="en-US" sz="900">
              <a:solidFill>
                <a:schemeClr val="dk1"/>
              </a:solidFill>
              <a:effectLst/>
              <a:latin typeface="+mn-lt"/>
              <a:ea typeface="+mn-ea"/>
              <a:cs typeface="+mn-cs"/>
            </a:rPr>
            <a:t>と</a:t>
          </a:r>
          <a:r>
            <a:rPr kumimoji="1" lang="en-US" altLang="ja-JP" sz="900">
              <a:solidFill>
                <a:schemeClr val="dk1"/>
              </a:solidFill>
              <a:effectLst/>
              <a:latin typeface="+mn-lt"/>
              <a:ea typeface="+mn-ea"/>
              <a:cs typeface="+mn-cs"/>
            </a:rPr>
            <a:t>1.0</a:t>
          </a:r>
          <a:r>
            <a:rPr kumimoji="1" lang="ja-JP" altLang="en-US" sz="900">
              <a:solidFill>
                <a:schemeClr val="dk1"/>
              </a:solidFill>
              <a:effectLst/>
              <a:latin typeface="+mn-lt"/>
              <a:ea typeface="+mn-ea"/>
              <a:cs typeface="+mn-cs"/>
            </a:rPr>
            <a:t>を下回りましたが、</a:t>
          </a:r>
          <a:r>
            <a:rPr kumimoji="1" lang="en-US" altLang="ja-JP" sz="900">
              <a:solidFill>
                <a:schemeClr val="dk1"/>
              </a:solidFill>
              <a:effectLst/>
              <a:latin typeface="+mn-lt"/>
              <a:ea typeface="+mn-ea"/>
              <a:cs typeface="+mn-cs"/>
            </a:rPr>
            <a:t>3</a:t>
          </a:r>
          <a:r>
            <a:rPr kumimoji="1" lang="ja-JP" altLang="en-US" sz="900">
              <a:solidFill>
                <a:schemeClr val="dk1"/>
              </a:solidFill>
              <a:effectLst/>
              <a:latin typeface="+mn-lt"/>
              <a:ea typeface="+mn-ea"/>
              <a:cs typeface="+mn-cs"/>
            </a:rPr>
            <a:t>か年平均では、</a:t>
          </a:r>
          <a:r>
            <a:rPr kumimoji="1" lang="en-US" altLang="ja-JP" sz="900">
              <a:solidFill>
                <a:schemeClr val="dk1"/>
              </a:solidFill>
              <a:effectLst/>
              <a:latin typeface="+mn-lt"/>
              <a:ea typeface="+mn-ea"/>
              <a:cs typeface="+mn-cs"/>
            </a:rPr>
            <a:t>1.00</a:t>
          </a:r>
          <a:r>
            <a:rPr kumimoji="1" lang="ja-JP" altLang="en-US" sz="900">
              <a:solidFill>
                <a:schemeClr val="dk1"/>
              </a:solidFill>
              <a:effectLst/>
              <a:latin typeface="+mn-lt"/>
              <a:ea typeface="+mn-ea"/>
              <a:cs typeface="+mn-cs"/>
            </a:rPr>
            <a:t>となりました。瑞穂町は近隣市町村と比較して自主財源である税収の割合が高いため、基準財政収入額が高い水準となり、今後も財政力指数は高い数値で推移していくことが予想されます。</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24695</xdr:rowOff>
    </xdr:from>
    <xdr:to>
      <xdr:col>23</xdr:col>
      <xdr:colOff>133350</xdr:colOff>
      <xdr:row>45</xdr:row>
      <xdr:rowOff>114300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68345"/>
          <a:ext cx="0" cy="14612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86377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114300</xdr:rowOff>
    </xdr:from>
    <xdr:to>
      <xdr:col>24</xdr:col>
      <xdr:colOff>12700</xdr:colOff>
      <xdr:row>45</xdr:row>
      <xdr:rowOff>114300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111072</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11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24695</xdr:rowOff>
    </xdr:from>
    <xdr:to>
      <xdr:col>24</xdr:col>
      <xdr:colOff>12700</xdr:colOff>
      <xdr:row>37</xdr:row>
      <xdr:rowOff>24695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68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39</xdr:row>
      <xdr:rowOff>164395</xdr:rowOff>
    </xdr:from>
    <xdr:to>
      <xdr:col>23</xdr:col>
      <xdr:colOff>133350</xdr:colOff>
      <xdr:row>40</xdr:row>
      <xdr:rowOff>6350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flipV="1">
          <a:off x="4114800" y="6850945"/>
          <a:ext cx="8382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67327</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2682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95250</xdr:rowOff>
    </xdr:from>
    <xdr:to>
      <xdr:col>23</xdr:col>
      <xdr:colOff>184150</xdr:colOff>
      <xdr:row>43</xdr:row>
      <xdr:rowOff>25400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6350</xdr:rowOff>
    </xdr:from>
    <xdr:to>
      <xdr:col>19</xdr:col>
      <xdr:colOff>133350</xdr:colOff>
      <xdr:row>40</xdr:row>
      <xdr:rowOff>6350</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8643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81845</xdr:rowOff>
    </xdr:from>
    <xdr:to>
      <xdr:col>19</xdr:col>
      <xdr:colOff>184150</xdr:colOff>
      <xdr:row>43</xdr:row>
      <xdr:rowOff>11995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282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168222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3691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164395</xdr:rowOff>
    </xdr:from>
    <xdr:to>
      <xdr:col>15</xdr:col>
      <xdr:colOff>82550</xdr:colOff>
      <xdr:row>40</xdr:row>
      <xdr:rowOff>6350</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850945"/>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55033</xdr:rowOff>
    </xdr:from>
    <xdr:to>
      <xdr:col>15</xdr:col>
      <xdr:colOff>133350</xdr:colOff>
      <xdr:row>42</xdr:row>
      <xdr:rowOff>156633</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141410</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34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150989</xdr:rowOff>
    </xdr:from>
    <xdr:to>
      <xdr:col>11</xdr:col>
      <xdr:colOff>31750</xdr:colOff>
      <xdr:row>39</xdr:row>
      <xdr:rowOff>164395</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837539"/>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28222</xdr:rowOff>
    </xdr:from>
    <xdr:to>
      <xdr:col>11</xdr:col>
      <xdr:colOff>82550</xdr:colOff>
      <xdr:row>42</xdr:row>
      <xdr:rowOff>129822</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114599</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14817</xdr:rowOff>
    </xdr:from>
    <xdr:to>
      <xdr:col>7</xdr:col>
      <xdr:colOff>31750</xdr:colOff>
      <xdr:row>42</xdr:row>
      <xdr:rowOff>116417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101194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113595</xdr:rowOff>
    </xdr:from>
    <xdr:to>
      <xdr:col>23</xdr:col>
      <xdr:colOff>184150</xdr:colOff>
      <xdr:row>40</xdr:row>
      <xdr:rowOff>43745</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800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130122</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645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127000</xdr:rowOff>
    </xdr:from>
    <xdr:to>
      <xdr:col>19</xdr:col>
      <xdr:colOff>184150</xdr:colOff>
      <xdr:row>40</xdr:row>
      <xdr:rowOff>57150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67327</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58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127000</xdr:rowOff>
    </xdr:from>
    <xdr:to>
      <xdr:col>15</xdr:col>
      <xdr:colOff>133350</xdr:colOff>
      <xdr:row>40</xdr:row>
      <xdr:rowOff>57150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67327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113595</xdr:rowOff>
    </xdr:from>
    <xdr:to>
      <xdr:col>11</xdr:col>
      <xdr:colOff>82550</xdr:colOff>
      <xdr:row>40</xdr:row>
      <xdr:rowOff>43745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800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53922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569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100189</xdr:rowOff>
    </xdr:from>
    <xdr:to>
      <xdr:col>7</xdr:col>
      <xdr:colOff>31750</xdr:colOff>
      <xdr:row>40</xdr:row>
      <xdr:rowOff>30339</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78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40516</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55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00" baseline="0">
              <a:solidFill>
                <a:schemeClr val="dk1"/>
              </a:solidFill>
              <a:effectLst/>
              <a:latin typeface="+mn-lt"/>
              <a:ea typeface="+mn-ea"/>
              <a:cs typeface="+mn-cs"/>
            </a:rPr>
            <a:t>　</a:t>
          </a:r>
          <a:r>
            <a:rPr kumimoji="1" lang="ja-JP" altLang="en-US" sz="900">
              <a:solidFill>
                <a:schemeClr val="dk1"/>
              </a:solidFill>
              <a:effectLst/>
              <a:latin typeface="+mn-lt"/>
              <a:ea typeface="+mn-ea"/>
              <a:cs typeface="+mn-cs"/>
            </a:rPr>
            <a:t>分母となる経常一般財源は、企業業績が好調なことによる法人町民税の増加や、箱根ケ崎駅西土地区画整理事業区域内における、みなす課税の開始による固定資産税（土地分）の増加により、約</a:t>
          </a:r>
          <a:r>
            <a:rPr kumimoji="1" lang="en-US" altLang="ja-JP" sz="900">
              <a:solidFill>
                <a:schemeClr val="dk1"/>
              </a:solidFill>
              <a:effectLst/>
              <a:latin typeface="+mn-lt"/>
              <a:ea typeface="+mn-ea"/>
              <a:cs typeface="+mn-cs"/>
            </a:rPr>
            <a:t>2</a:t>
          </a:r>
          <a:r>
            <a:rPr kumimoji="1" lang="ja-JP" altLang="en-US" sz="900">
              <a:solidFill>
                <a:schemeClr val="dk1"/>
              </a:solidFill>
              <a:effectLst/>
              <a:latin typeface="+mn-lt"/>
              <a:ea typeface="+mn-ea"/>
              <a:cs typeface="+mn-cs"/>
            </a:rPr>
            <a:t>億</a:t>
          </a:r>
          <a:r>
            <a:rPr kumimoji="1" lang="en-US" altLang="ja-JP" sz="900">
              <a:solidFill>
                <a:schemeClr val="dk1"/>
              </a:solidFill>
              <a:effectLst/>
              <a:latin typeface="+mn-lt"/>
              <a:ea typeface="+mn-ea"/>
              <a:cs typeface="+mn-cs"/>
            </a:rPr>
            <a:t>5,100</a:t>
          </a:r>
          <a:r>
            <a:rPr kumimoji="1" lang="ja-JP" altLang="en-US" sz="900">
              <a:solidFill>
                <a:schemeClr val="dk1"/>
              </a:solidFill>
              <a:effectLst/>
              <a:latin typeface="+mn-lt"/>
              <a:ea typeface="+mn-ea"/>
              <a:cs typeface="+mn-cs"/>
            </a:rPr>
            <a:t>万円の増額となりました。</a:t>
          </a:r>
          <a:endParaRPr kumimoji="1" lang="en-US" altLang="ja-JP" sz="900">
            <a:solidFill>
              <a:schemeClr val="dk1"/>
            </a:solidFill>
            <a:effectLst/>
            <a:latin typeface="+mn-lt"/>
            <a:ea typeface="+mn-ea"/>
            <a:cs typeface="+mn-cs"/>
          </a:endParaRPr>
        </a:p>
        <a:p>
          <a:r>
            <a:rPr kumimoji="1" lang="ja-JP" altLang="en-US" sz="900">
              <a:solidFill>
                <a:schemeClr val="dk1"/>
              </a:solidFill>
              <a:effectLst/>
              <a:latin typeface="+mn-lt"/>
              <a:ea typeface="+mn-ea"/>
              <a:cs typeface="+mn-cs"/>
            </a:rPr>
            <a:t>　一方で分子となる経常的経費充当一般財源は、物価高騰の影響による人件費や物件費の増加などにより、約</a:t>
          </a:r>
          <a:r>
            <a:rPr kumimoji="1" lang="en-US" altLang="ja-JP" sz="900">
              <a:solidFill>
                <a:schemeClr val="dk1"/>
              </a:solidFill>
              <a:effectLst/>
              <a:latin typeface="+mn-lt"/>
              <a:ea typeface="+mn-ea"/>
              <a:cs typeface="+mn-cs"/>
            </a:rPr>
            <a:t>3</a:t>
          </a:r>
          <a:r>
            <a:rPr kumimoji="1" lang="ja-JP" altLang="en-US" sz="900">
              <a:solidFill>
                <a:schemeClr val="dk1"/>
              </a:solidFill>
              <a:effectLst/>
              <a:latin typeface="+mn-lt"/>
              <a:ea typeface="+mn-ea"/>
              <a:cs typeface="+mn-cs"/>
            </a:rPr>
            <a:t>億</a:t>
          </a:r>
          <a:r>
            <a:rPr kumimoji="1" lang="en-US" altLang="ja-JP" sz="900">
              <a:solidFill>
                <a:schemeClr val="dk1"/>
              </a:solidFill>
              <a:effectLst/>
              <a:latin typeface="+mn-lt"/>
              <a:ea typeface="+mn-ea"/>
              <a:cs typeface="+mn-cs"/>
            </a:rPr>
            <a:t>8,600</a:t>
          </a:r>
          <a:r>
            <a:rPr kumimoji="1" lang="ja-JP" altLang="en-US" sz="900">
              <a:solidFill>
                <a:schemeClr val="dk1"/>
              </a:solidFill>
              <a:effectLst/>
              <a:latin typeface="+mn-lt"/>
              <a:ea typeface="+mn-ea"/>
              <a:cs typeface="+mn-cs"/>
            </a:rPr>
            <a:t>万円の増額となりました。</a:t>
          </a:r>
          <a:endParaRPr kumimoji="1" lang="en-US" altLang="ja-JP" sz="900">
            <a:solidFill>
              <a:schemeClr val="dk1"/>
            </a:solidFill>
            <a:effectLst/>
            <a:latin typeface="+mn-lt"/>
            <a:ea typeface="+mn-ea"/>
            <a:cs typeface="+mn-cs"/>
          </a:endParaRPr>
        </a:p>
        <a:p>
          <a:r>
            <a:rPr kumimoji="1" lang="ja-JP" altLang="en-US" sz="900">
              <a:solidFill>
                <a:schemeClr val="dk1"/>
              </a:solidFill>
              <a:effectLst/>
              <a:latin typeface="+mn-lt"/>
              <a:ea typeface="+mn-ea"/>
              <a:cs typeface="+mn-cs"/>
            </a:rPr>
            <a:t>　分母となる経常一般財源が増額となったものの、分子となる経常的経費充当一般財源がより増額となったため、前年度に比べ</a:t>
          </a:r>
          <a:r>
            <a:rPr kumimoji="1" lang="en-US" altLang="ja-JP" sz="900">
              <a:solidFill>
                <a:schemeClr val="dk1"/>
              </a:solidFill>
              <a:effectLst/>
              <a:latin typeface="+mn-lt"/>
              <a:ea typeface="+mn-ea"/>
              <a:cs typeface="+mn-cs"/>
            </a:rPr>
            <a:t>1.8</a:t>
          </a:r>
          <a:r>
            <a:rPr kumimoji="1" lang="ja-JP" altLang="en-US" sz="900">
              <a:solidFill>
                <a:schemeClr val="dk1"/>
              </a:solidFill>
              <a:effectLst/>
              <a:latin typeface="+mn-lt"/>
              <a:ea typeface="+mn-ea"/>
              <a:cs typeface="+mn-cs"/>
            </a:rPr>
            <a:t>ポイント悪化しました。令和</a:t>
          </a:r>
          <a:r>
            <a:rPr kumimoji="1" lang="en-US" altLang="ja-JP" sz="900">
              <a:solidFill>
                <a:schemeClr val="dk1"/>
              </a:solidFill>
              <a:effectLst/>
              <a:latin typeface="+mn-lt"/>
              <a:ea typeface="+mn-ea"/>
              <a:cs typeface="+mn-cs"/>
            </a:rPr>
            <a:t>6</a:t>
          </a:r>
          <a:r>
            <a:rPr kumimoji="1" lang="ja-JP" altLang="en-US" sz="900">
              <a:solidFill>
                <a:schemeClr val="dk1"/>
              </a:solidFill>
              <a:effectLst/>
              <a:latin typeface="+mn-lt"/>
              <a:ea typeface="+mn-ea"/>
              <a:cs typeface="+mn-cs"/>
            </a:rPr>
            <a:t>年度の経常収支比率は</a:t>
          </a:r>
          <a:r>
            <a:rPr kumimoji="1" lang="en-US" altLang="ja-JP" sz="900">
              <a:solidFill>
                <a:schemeClr val="dk1"/>
              </a:solidFill>
              <a:effectLst/>
              <a:latin typeface="+mn-lt"/>
              <a:ea typeface="+mn-ea"/>
              <a:cs typeface="+mn-cs"/>
            </a:rPr>
            <a:t>94.0%</a:t>
          </a:r>
          <a:r>
            <a:rPr kumimoji="1" lang="ja-JP" altLang="en-US" sz="900">
              <a:solidFill>
                <a:schemeClr val="dk1"/>
              </a:solidFill>
              <a:effectLst/>
              <a:latin typeface="+mn-lt"/>
              <a:ea typeface="+mn-ea"/>
              <a:cs typeface="+mn-cs"/>
            </a:rPr>
            <a:t>と高水準にあり、財政の硬直化が進んでいるため、各種事業の見直しや施設の統廃合を見据えた計画的な維持管理などにより、経常的な歳出の削減に取り組んでいきます。</a:t>
          </a:r>
        </a:p>
        <a:p>
          <a:endParaRPr lang="ja-JP" altLang="ja-JP" sz="105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21907</xdr:rowOff>
    </xdr:from>
    <xdr:to>
      <xdr:col>23</xdr:col>
      <xdr:colOff>133350</xdr:colOff>
      <xdr:row>66</xdr:row>
      <xdr:rowOff>142875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137457"/>
          <a:ext cx="0" cy="13211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114952</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430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142875</xdr:rowOff>
    </xdr:from>
    <xdr:to>
      <xdr:col>24</xdr:col>
      <xdr:colOff>12700</xdr:colOff>
      <xdr:row>66</xdr:row>
      <xdr:rowOff>142875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458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108284</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880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21907</xdr:rowOff>
    </xdr:from>
    <xdr:to>
      <xdr:col>24</xdr:col>
      <xdr:colOff>12700</xdr:colOff>
      <xdr:row>59</xdr:row>
      <xdr:rowOff>21907</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137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126365</xdr:rowOff>
    </xdr:from>
    <xdr:to>
      <xdr:col>23</xdr:col>
      <xdr:colOff>133350</xdr:colOff>
      <xdr:row>64</xdr:row>
      <xdr:rowOff>63500</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0927715"/>
          <a:ext cx="838200" cy="10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37799</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6676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21272</xdr:rowOff>
    </xdr:from>
    <xdr:to>
      <xdr:col>23</xdr:col>
      <xdr:colOff>184150</xdr:colOff>
      <xdr:row>63</xdr:row>
      <xdr:rowOff>122872</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822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171132</xdr:rowOff>
    </xdr:from>
    <xdr:to>
      <xdr:col>19</xdr:col>
      <xdr:colOff>133350</xdr:colOff>
      <xdr:row>63</xdr:row>
      <xdr:rowOff>126365</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0801032"/>
          <a:ext cx="889000" cy="126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9207</xdr:rowOff>
    </xdr:from>
    <xdr:to>
      <xdr:col>19</xdr:col>
      <xdr:colOff>184150</xdr:colOff>
      <xdr:row>63</xdr:row>
      <xdr:rowOff>110807</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81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120984</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5794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46990</xdr:rowOff>
    </xdr:from>
    <xdr:to>
      <xdr:col>15</xdr:col>
      <xdr:colOff>82550</xdr:colOff>
      <xdr:row>62</xdr:row>
      <xdr:rowOff>171132</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505440"/>
          <a:ext cx="889000" cy="295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72072</xdr:rowOff>
    </xdr:from>
    <xdr:to>
      <xdr:col>15</xdr:col>
      <xdr:colOff>133350</xdr:colOff>
      <xdr:row>63</xdr:row>
      <xdr:rowOff>2222</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701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12399</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470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46990</xdr:rowOff>
    </xdr:from>
    <xdr:to>
      <xdr:col>11</xdr:col>
      <xdr:colOff>31750</xdr:colOff>
      <xdr:row>63</xdr:row>
      <xdr:rowOff>53975</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505440"/>
          <a:ext cx="889000" cy="349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2222</xdr:rowOff>
    </xdr:from>
    <xdr:to>
      <xdr:col>11</xdr:col>
      <xdr:colOff>82550</xdr:colOff>
      <xdr:row>61</xdr:row>
      <xdr:rowOff>103822</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460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88599</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547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150495</xdr:rowOff>
    </xdr:from>
    <xdr:to>
      <xdr:col>7</xdr:col>
      <xdr:colOff>31750</xdr:colOff>
      <xdr:row>63</xdr:row>
      <xdr:rowOff>80645</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78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90822</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549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12700</xdr:rowOff>
    </xdr:from>
    <xdr:to>
      <xdr:col>23</xdr:col>
      <xdr:colOff>184150</xdr:colOff>
      <xdr:row>64</xdr:row>
      <xdr:rowOff>114300</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098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156227</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095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75565</xdr:rowOff>
    </xdr:from>
    <xdr:to>
      <xdr:col>19</xdr:col>
      <xdr:colOff>184150</xdr:colOff>
      <xdr:row>64</xdr:row>
      <xdr:rowOff>5715</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0876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161942</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0963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120332</xdr:rowOff>
    </xdr:from>
    <xdr:to>
      <xdr:col>15</xdr:col>
      <xdr:colOff>133350</xdr:colOff>
      <xdr:row>63</xdr:row>
      <xdr:rowOff>50482</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750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35259</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0836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167640</xdr:rowOff>
    </xdr:from>
    <xdr:to>
      <xdr:col>11</xdr:col>
      <xdr:colOff>82550</xdr:colOff>
      <xdr:row>61</xdr:row>
      <xdr:rowOff>97790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45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107967</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22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3175</xdr:rowOff>
    </xdr:from>
    <xdr:to>
      <xdr:col>7</xdr:col>
      <xdr:colOff>31750</xdr:colOff>
      <xdr:row>63</xdr:row>
      <xdr:rowOff>104775</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80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89552</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089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[165,522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800">
              <a:solidFill>
                <a:schemeClr val="dk1"/>
              </a:solidFill>
              <a:effectLst/>
              <a:latin typeface="+mn-lt"/>
              <a:ea typeface="+mn-ea"/>
              <a:cs typeface="+mn-cs"/>
            </a:rPr>
            <a:t>　正規職員の超過勤務手当</a:t>
          </a:r>
          <a:r>
            <a:rPr kumimoji="1" lang="ja-JP" altLang="ja-JP" sz="800">
              <a:solidFill>
                <a:schemeClr val="dk1"/>
              </a:solidFill>
              <a:effectLst/>
              <a:latin typeface="+mn-lt"/>
              <a:ea typeface="+mn-ea"/>
              <a:cs typeface="+mn-cs"/>
            </a:rPr>
            <a:t>は約</a:t>
          </a:r>
          <a:r>
            <a:rPr kumimoji="1" lang="en-US" altLang="ja-JP" sz="800">
              <a:solidFill>
                <a:schemeClr val="dk1"/>
              </a:solidFill>
              <a:effectLst/>
              <a:latin typeface="+mn-lt"/>
              <a:ea typeface="+mn-ea"/>
              <a:cs typeface="+mn-cs"/>
            </a:rPr>
            <a:t>500</a:t>
          </a:r>
          <a:r>
            <a:rPr kumimoji="1" lang="ja-JP" altLang="ja-JP" sz="800">
              <a:solidFill>
                <a:schemeClr val="dk1"/>
              </a:solidFill>
              <a:effectLst/>
              <a:latin typeface="+mn-lt"/>
              <a:ea typeface="+mn-ea"/>
              <a:cs typeface="+mn-cs"/>
            </a:rPr>
            <a:t>万円減少したものの、</a:t>
          </a:r>
          <a:r>
            <a:rPr kumimoji="1" lang="ja-JP" altLang="en-US" sz="800">
              <a:solidFill>
                <a:schemeClr val="dk1"/>
              </a:solidFill>
              <a:effectLst/>
              <a:latin typeface="+mn-lt"/>
              <a:ea typeface="+mn-ea"/>
              <a:cs typeface="+mn-cs"/>
            </a:rPr>
            <a:t>会計年度任用職員の勤勉手当が約</a:t>
          </a:r>
          <a:r>
            <a:rPr kumimoji="1" lang="en-US" altLang="ja-JP" sz="800">
              <a:solidFill>
                <a:schemeClr val="dk1"/>
              </a:solidFill>
              <a:effectLst/>
              <a:latin typeface="+mn-lt"/>
              <a:ea typeface="+mn-ea"/>
              <a:cs typeface="+mn-cs"/>
            </a:rPr>
            <a:t>5,300</a:t>
          </a:r>
          <a:r>
            <a:rPr kumimoji="1" lang="ja-JP" altLang="en-US" sz="800">
              <a:solidFill>
                <a:schemeClr val="dk1"/>
              </a:solidFill>
              <a:effectLst/>
              <a:latin typeface="+mn-lt"/>
              <a:ea typeface="+mn-ea"/>
              <a:cs typeface="+mn-cs"/>
            </a:rPr>
            <a:t>万円新規計上されました。また、</a:t>
          </a:r>
          <a:r>
            <a:rPr kumimoji="1" lang="ja-JP" altLang="ja-JP" sz="800">
              <a:solidFill>
                <a:schemeClr val="dk1"/>
              </a:solidFill>
              <a:effectLst/>
              <a:latin typeface="+mn-lt"/>
              <a:ea typeface="+mn-ea"/>
              <a:cs typeface="+mn-cs"/>
            </a:rPr>
            <a:t>正規職員の</a:t>
          </a:r>
          <a:r>
            <a:rPr kumimoji="1" lang="ja-JP" altLang="en-US" sz="800">
              <a:solidFill>
                <a:schemeClr val="dk1"/>
              </a:solidFill>
              <a:effectLst/>
              <a:latin typeface="+mn-lt"/>
              <a:ea typeface="+mn-ea"/>
              <a:cs typeface="+mn-cs"/>
            </a:rPr>
            <a:t>期末手当も支給率の引き上げにより</a:t>
          </a:r>
          <a:r>
            <a:rPr kumimoji="1" lang="ja-JP" altLang="ja-JP" sz="800">
              <a:solidFill>
                <a:schemeClr val="dk1"/>
              </a:solidFill>
              <a:effectLst/>
              <a:latin typeface="+mn-lt"/>
              <a:ea typeface="+mn-ea"/>
              <a:cs typeface="+mn-cs"/>
            </a:rPr>
            <a:t>増加</a:t>
          </a:r>
          <a:r>
            <a:rPr kumimoji="1" lang="ja-JP" altLang="en-US" sz="800">
              <a:solidFill>
                <a:schemeClr val="dk1"/>
              </a:solidFill>
              <a:effectLst/>
              <a:latin typeface="+mn-lt"/>
              <a:ea typeface="+mn-ea"/>
              <a:cs typeface="+mn-cs"/>
            </a:rPr>
            <a:t>したことなどから</a:t>
          </a:r>
          <a:r>
            <a:rPr kumimoji="1" lang="ja-JP" altLang="ja-JP" sz="800">
              <a:solidFill>
                <a:schemeClr val="dk1"/>
              </a:solidFill>
              <a:effectLst/>
              <a:latin typeface="+mn-lt"/>
              <a:ea typeface="+mn-ea"/>
              <a:cs typeface="+mn-cs"/>
            </a:rPr>
            <a:t>、人件費全体では、約</a:t>
          </a:r>
          <a:r>
            <a:rPr kumimoji="1" lang="en-US" altLang="ja-JP" sz="800">
              <a:solidFill>
                <a:schemeClr val="dk1"/>
              </a:solidFill>
              <a:effectLst/>
              <a:latin typeface="+mn-lt"/>
              <a:ea typeface="+mn-ea"/>
              <a:cs typeface="+mn-cs"/>
            </a:rPr>
            <a:t>1</a:t>
          </a:r>
          <a:r>
            <a:rPr kumimoji="1" lang="ja-JP" altLang="en-US" sz="800">
              <a:solidFill>
                <a:schemeClr val="dk1"/>
              </a:solidFill>
              <a:effectLst/>
              <a:latin typeface="+mn-lt"/>
              <a:ea typeface="+mn-ea"/>
              <a:cs typeface="+mn-cs"/>
            </a:rPr>
            <a:t>億</a:t>
          </a:r>
          <a:r>
            <a:rPr kumimoji="1" lang="en-US" altLang="ja-JP" sz="800">
              <a:solidFill>
                <a:schemeClr val="dk1"/>
              </a:solidFill>
              <a:effectLst/>
              <a:latin typeface="+mn-lt"/>
              <a:ea typeface="+mn-ea"/>
              <a:cs typeface="+mn-cs"/>
            </a:rPr>
            <a:t>4,000</a:t>
          </a:r>
          <a:r>
            <a:rPr kumimoji="1" lang="ja-JP" altLang="en-US" sz="800">
              <a:solidFill>
                <a:schemeClr val="dk1"/>
              </a:solidFill>
              <a:effectLst/>
              <a:latin typeface="+mn-lt"/>
              <a:ea typeface="+mn-ea"/>
              <a:cs typeface="+mn-cs"/>
            </a:rPr>
            <a:t>万円</a:t>
          </a:r>
          <a:r>
            <a:rPr kumimoji="1" lang="ja-JP" altLang="ja-JP" sz="800">
              <a:solidFill>
                <a:schemeClr val="dk1"/>
              </a:solidFill>
              <a:effectLst/>
              <a:latin typeface="+mn-lt"/>
              <a:ea typeface="+mn-ea"/>
              <a:cs typeface="+mn-cs"/>
            </a:rPr>
            <a:t>の増額となりました。類似団体の比較について、職員</a:t>
          </a:r>
          <a:r>
            <a:rPr kumimoji="1" lang="ja-JP" altLang="en-US" sz="800">
              <a:solidFill>
                <a:schemeClr val="dk1"/>
              </a:solidFill>
              <a:effectLst/>
              <a:latin typeface="+mn-lt"/>
              <a:ea typeface="+mn-ea"/>
              <a:cs typeface="+mn-cs"/>
            </a:rPr>
            <a:t>給もやや高い</a:t>
          </a:r>
          <a:r>
            <a:rPr kumimoji="1" lang="ja-JP" altLang="ja-JP" sz="800">
              <a:solidFill>
                <a:schemeClr val="dk1"/>
              </a:solidFill>
              <a:effectLst/>
              <a:latin typeface="+mn-lt"/>
              <a:ea typeface="+mn-ea"/>
              <a:cs typeface="+mn-cs"/>
            </a:rPr>
            <a:t>水準</a:t>
          </a:r>
          <a:r>
            <a:rPr kumimoji="1" lang="ja-JP" altLang="en-US" sz="800">
              <a:solidFill>
                <a:schemeClr val="dk1"/>
              </a:solidFill>
              <a:effectLst/>
              <a:latin typeface="+mn-lt"/>
              <a:ea typeface="+mn-ea"/>
              <a:cs typeface="+mn-cs"/>
            </a:rPr>
            <a:t>であることに加え</a:t>
          </a:r>
          <a:r>
            <a:rPr kumimoji="1" lang="ja-JP" altLang="ja-JP" sz="800">
              <a:solidFill>
                <a:schemeClr val="dk1"/>
              </a:solidFill>
              <a:effectLst/>
              <a:latin typeface="+mn-lt"/>
              <a:ea typeface="+mn-ea"/>
              <a:cs typeface="+mn-cs"/>
            </a:rPr>
            <a:t>、附属機関分、学校医等分及び非常勤職員への報酬が類似団体</a:t>
          </a:r>
          <a:r>
            <a:rPr kumimoji="1" lang="ja-JP" altLang="en-US" sz="800">
              <a:solidFill>
                <a:schemeClr val="dk1"/>
              </a:solidFill>
              <a:effectLst/>
              <a:latin typeface="+mn-lt"/>
              <a:ea typeface="+mn-ea"/>
              <a:cs typeface="+mn-cs"/>
            </a:rPr>
            <a:t>より多いため</a:t>
          </a:r>
          <a:r>
            <a:rPr kumimoji="1" lang="ja-JP" altLang="ja-JP" sz="800">
              <a:solidFill>
                <a:schemeClr val="dk1"/>
              </a:solidFill>
              <a:effectLst/>
              <a:latin typeface="+mn-lt"/>
              <a:ea typeface="+mn-ea"/>
              <a:cs typeface="+mn-cs"/>
            </a:rPr>
            <a:t>、人件費全体では、類似団体平均値を上回っている状況</a:t>
          </a:r>
          <a:r>
            <a:rPr kumimoji="1" lang="ja-JP" altLang="en-US" sz="800">
              <a:solidFill>
                <a:schemeClr val="dk1"/>
              </a:solidFill>
              <a:effectLst/>
              <a:latin typeface="+mn-lt"/>
              <a:ea typeface="+mn-ea"/>
              <a:cs typeface="+mn-cs"/>
            </a:rPr>
            <a:t>です</a:t>
          </a:r>
          <a:r>
            <a:rPr kumimoji="1" lang="ja-JP" altLang="ja-JP" sz="800">
              <a:solidFill>
                <a:schemeClr val="dk1"/>
              </a:solidFill>
              <a:effectLst/>
              <a:latin typeface="+mn-lt"/>
              <a:ea typeface="+mn-ea"/>
              <a:cs typeface="+mn-cs"/>
            </a:rPr>
            <a:t>。</a:t>
          </a:r>
          <a:endParaRPr lang="ja-JP" altLang="ja-JP" sz="1000">
            <a:effectLst/>
          </a:endParaRPr>
        </a:p>
        <a:p>
          <a:r>
            <a:rPr kumimoji="1" lang="ja-JP" altLang="ja-JP" sz="800">
              <a:solidFill>
                <a:schemeClr val="dk1"/>
              </a:solidFill>
              <a:effectLst/>
              <a:latin typeface="+mn-lt"/>
              <a:ea typeface="+mn-ea"/>
              <a:cs typeface="+mn-cs"/>
            </a:rPr>
            <a:t>　また物件費</a:t>
          </a:r>
          <a:r>
            <a:rPr kumimoji="1" lang="ja-JP" altLang="en-US" sz="800">
              <a:solidFill>
                <a:schemeClr val="dk1"/>
              </a:solidFill>
              <a:effectLst/>
              <a:latin typeface="+mn-lt"/>
              <a:ea typeface="+mn-ea"/>
              <a:cs typeface="+mn-cs"/>
            </a:rPr>
            <a:t>全体</a:t>
          </a:r>
          <a:r>
            <a:rPr kumimoji="1" lang="ja-JP" altLang="ja-JP" sz="800">
              <a:solidFill>
                <a:schemeClr val="dk1"/>
              </a:solidFill>
              <a:effectLst/>
              <a:latin typeface="+mn-lt"/>
              <a:ea typeface="+mn-ea"/>
              <a:cs typeface="+mn-cs"/>
            </a:rPr>
            <a:t>では、</a:t>
          </a:r>
          <a:r>
            <a:rPr kumimoji="1" lang="ja-JP" altLang="en-US" sz="800">
              <a:solidFill>
                <a:schemeClr val="dk1"/>
              </a:solidFill>
              <a:effectLst/>
              <a:latin typeface="+mn-lt"/>
              <a:ea typeface="+mn-ea"/>
              <a:cs typeface="+mn-cs"/>
            </a:rPr>
            <a:t>約</a:t>
          </a:r>
          <a:r>
            <a:rPr kumimoji="1" lang="en-US" altLang="ja-JP" sz="800">
              <a:solidFill>
                <a:schemeClr val="dk1"/>
              </a:solidFill>
              <a:effectLst/>
              <a:latin typeface="+mn-lt"/>
              <a:ea typeface="+mn-ea"/>
              <a:cs typeface="+mn-cs"/>
            </a:rPr>
            <a:t>2</a:t>
          </a:r>
          <a:r>
            <a:rPr kumimoji="1" lang="ja-JP" altLang="en-US" sz="800">
              <a:solidFill>
                <a:schemeClr val="dk1"/>
              </a:solidFill>
              <a:effectLst/>
              <a:latin typeface="+mn-lt"/>
              <a:ea typeface="+mn-ea"/>
              <a:cs typeface="+mn-cs"/>
            </a:rPr>
            <a:t>億</a:t>
          </a:r>
          <a:r>
            <a:rPr kumimoji="1" lang="en-US" altLang="ja-JP" sz="800">
              <a:solidFill>
                <a:schemeClr val="dk1"/>
              </a:solidFill>
              <a:effectLst/>
              <a:latin typeface="+mn-lt"/>
              <a:ea typeface="+mn-ea"/>
              <a:cs typeface="+mn-cs"/>
            </a:rPr>
            <a:t>1,000</a:t>
          </a:r>
          <a:r>
            <a:rPr kumimoji="1" lang="ja-JP" altLang="en-US" sz="800">
              <a:solidFill>
                <a:schemeClr val="dk1"/>
              </a:solidFill>
              <a:effectLst/>
              <a:latin typeface="+mn-lt"/>
              <a:ea typeface="+mn-ea"/>
              <a:cs typeface="+mn-cs"/>
            </a:rPr>
            <a:t>万円の増額となりました。これは、自治体情報システム標準化・共通化対応経費や各種選挙に係る委託料の新規計上、および物価高騰の影響に</a:t>
          </a:r>
          <a:r>
            <a:rPr kumimoji="1" lang="ja-JP" altLang="ja-JP" sz="800">
              <a:solidFill>
                <a:schemeClr val="dk1"/>
              </a:solidFill>
              <a:effectLst/>
              <a:latin typeface="+mn-lt"/>
              <a:ea typeface="+mn-ea"/>
              <a:cs typeface="+mn-cs"/>
            </a:rPr>
            <a:t>よ</a:t>
          </a:r>
          <a:r>
            <a:rPr kumimoji="1" lang="ja-JP" altLang="en-US" sz="800">
              <a:solidFill>
                <a:schemeClr val="dk1"/>
              </a:solidFill>
              <a:effectLst/>
              <a:latin typeface="+mn-lt"/>
              <a:ea typeface="+mn-ea"/>
              <a:cs typeface="+mn-cs"/>
            </a:rPr>
            <a:t>る各種委託料の増額が要因です。特に、</a:t>
          </a:r>
          <a:r>
            <a:rPr kumimoji="1" lang="ja-JP" altLang="ja-JP" sz="800">
              <a:solidFill>
                <a:schemeClr val="dk1"/>
              </a:solidFill>
              <a:effectLst/>
              <a:latin typeface="+mn-lt"/>
              <a:ea typeface="+mn-ea"/>
              <a:cs typeface="+mn-cs"/>
            </a:rPr>
            <a:t>福生都市計画事業瑞穂町箱根ケ崎駅西土地区画整理事業に伴う都市づくり公社への委託料</a:t>
          </a:r>
          <a:r>
            <a:rPr kumimoji="1" lang="ja-JP" altLang="en-US" sz="800">
              <a:solidFill>
                <a:schemeClr val="dk1"/>
              </a:solidFill>
              <a:effectLst/>
              <a:latin typeface="+mn-lt"/>
              <a:ea typeface="+mn-ea"/>
              <a:cs typeface="+mn-cs"/>
            </a:rPr>
            <a:t>が大きい割合を占めており、</a:t>
          </a:r>
          <a:r>
            <a:rPr kumimoji="1" lang="ja-JP" altLang="ja-JP" sz="800">
              <a:solidFill>
                <a:schemeClr val="dk1"/>
              </a:solidFill>
              <a:effectLst/>
              <a:latin typeface="+mn-lt"/>
              <a:ea typeface="+mn-ea"/>
              <a:cs typeface="+mn-cs"/>
            </a:rPr>
            <a:t>区画整理</a:t>
          </a:r>
          <a:r>
            <a:rPr kumimoji="1" lang="ja-JP" altLang="en-US" sz="800">
              <a:solidFill>
                <a:schemeClr val="dk1"/>
              </a:solidFill>
              <a:effectLst/>
              <a:latin typeface="+mn-lt"/>
              <a:ea typeface="+mn-ea"/>
              <a:cs typeface="+mn-cs"/>
            </a:rPr>
            <a:t>事業が</a:t>
          </a:r>
          <a:r>
            <a:rPr kumimoji="1" lang="ja-JP" altLang="ja-JP" sz="800">
              <a:solidFill>
                <a:schemeClr val="dk1"/>
              </a:solidFill>
              <a:effectLst/>
              <a:latin typeface="+mn-lt"/>
              <a:ea typeface="+mn-ea"/>
              <a:cs typeface="+mn-cs"/>
            </a:rPr>
            <a:t>完了</a:t>
          </a:r>
          <a:r>
            <a:rPr kumimoji="1" lang="ja-JP" altLang="en-US" sz="800">
              <a:solidFill>
                <a:schemeClr val="dk1"/>
              </a:solidFill>
              <a:effectLst/>
              <a:latin typeface="+mn-lt"/>
              <a:ea typeface="+mn-ea"/>
              <a:cs typeface="+mn-cs"/>
            </a:rPr>
            <a:t>する</a:t>
          </a:r>
          <a:r>
            <a:rPr kumimoji="1" lang="ja-JP" altLang="ja-JP" sz="800">
              <a:solidFill>
                <a:schemeClr val="dk1"/>
              </a:solidFill>
              <a:effectLst/>
              <a:latin typeface="+mn-lt"/>
              <a:ea typeface="+mn-ea"/>
              <a:cs typeface="+mn-cs"/>
            </a:rPr>
            <a:t>までは</a:t>
          </a:r>
          <a:r>
            <a:rPr kumimoji="1" lang="ja-JP" altLang="en-US" sz="800">
              <a:solidFill>
                <a:schemeClr val="dk1"/>
              </a:solidFill>
              <a:effectLst/>
              <a:latin typeface="+mn-lt"/>
              <a:ea typeface="+mn-ea"/>
              <a:cs typeface="+mn-cs"/>
            </a:rPr>
            <a:t>、この</a:t>
          </a:r>
          <a:r>
            <a:rPr kumimoji="1" lang="ja-JP" altLang="ja-JP" sz="800">
              <a:solidFill>
                <a:schemeClr val="dk1"/>
              </a:solidFill>
              <a:effectLst/>
              <a:latin typeface="+mn-lt"/>
              <a:ea typeface="+mn-ea"/>
              <a:cs typeface="+mn-cs"/>
            </a:rPr>
            <a:t>高い水準が続くと考えられます。</a:t>
          </a:r>
          <a:endParaRPr lang="ja-JP" altLang="ja-JP" sz="10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120650</xdr:rowOff>
    </xdr:from>
    <xdr:to>
      <xdr:col>27</xdr:col>
      <xdr:colOff>184150</xdr:colOff>
      <xdr:row>88</xdr:row>
      <xdr:rowOff>120650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149877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81</xdr:row>
      <xdr:rowOff>114300</xdr:rowOff>
    </xdr:from>
    <xdr:to>
      <xdr:col>27</xdr:col>
      <xdr:colOff>184150</xdr:colOff>
      <xdr:row>81</xdr:row>
      <xdr:rowOff>114300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143527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1" name="人件費・物件費等の状況グラフ枠">
          <a:extLst>
            <a:ext uri="{FF2B5EF4-FFF2-40B4-BE49-F238E27FC236}">
              <a16:creationId xmlns:a16="http://schemas.microsoft.com/office/drawing/2014/main" id="{00000000-0008-0000-0300-0000B5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146935</xdr:rowOff>
    </xdr:from>
    <xdr:to>
      <xdr:col>23</xdr:col>
      <xdr:colOff>133350</xdr:colOff>
      <xdr:row>88</xdr:row>
      <xdr:rowOff>169224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flipV="1">
          <a:off x="4953000" y="14034385"/>
          <a:ext cx="0" cy="12224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141301</xdr:rowOff>
    </xdr:from>
    <xdr:ext cx="762000" cy="259045"/>
    <xdr:sp macro="" textlink="">
      <xdr:nvSpPr>
        <xdr:cNvPr id="183" name="人件費・物件費等の状況最小値テキスト">
          <a:extLst>
            <a:ext uri="{FF2B5EF4-FFF2-40B4-BE49-F238E27FC236}">
              <a16:creationId xmlns:a16="http://schemas.microsoft.com/office/drawing/2014/main" id="{00000000-0008-0000-0300-0000B7000000}"/>
            </a:ext>
          </a:extLst>
        </xdr:cNvPr>
        <xdr:cNvSpPr txBox="1"/>
      </xdr:nvSpPr>
      <xdr:spPr>
        <a:xfrm>
          <a:off x="5041900" y="15228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169224</xdr:rowOff>
    </xdr:from>
    <xdr:to>
      <xdr:col>24</xdr:col>
      <xdr:colOff>12700</xdr:colOff>
      <xdr:row>88</xdr:row>
      <xdr:rowOff>169224</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4864100" y="15256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61862</xdr:rowOff>
    </xdr:from>
    <xdr:ext cx="762000" cy="259045"/>
    <xdr:sp macro="" textlink="">
      <xdr:nvSpPr>
        <xdr:cNvPr id="185" name="人件費・物件費等の状況最大値テキスト">
          <a:extLst>
            <a:ext uri="{FF2B5EF4-FFF2-40B4-BE49-F238E27FC236}">
              <a16:creationId xmlns:a16="http://schemas.microsoft.com/office/drawing/2014/main" id="{00000000-0008-0000-0300-0000B9000000}"/>
            </a:ext>
          </a:extLst>
        </xdr:cNvPr>
        <xdr:cNvSpPr txBox="1"/>
      </xdr:nvSpPr>
      <xdr:spPr>
        <a:xfrm>
          <a:off x="5041900" y="13777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146935</xdr:rowOff>
    </xdr:from>
    <xdr:to>
      <xdr:col>24</xdr:col>
      <xdr:colOff>12700</xdr:colOff>
      <xdr:row>81</xdr:row>
      <xdr:rowOff>146935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4864100" y="14034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103525</xdr:rowOff>
    </xdr:from>
    <xdr:to>
      <xdr:col>23</xdr:col>
      <xdr:colOff>133350</xdr:colOff>
      <xdr:row>83</xdr:row>
      <xdr:rowOff>166661</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4114800" y="14333875"/>
          <a:ext cx="838200" cy="63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22319</xdr:rowOff>
    </xdr:from>
    <xdr:ext cx="762000" cy="259045"/>
    <xdr:sp macro="" textlink="">
      <xdr:nvSpPr>
        <xdr:cNvPr id="188" name="人件費・物件費等の状況平均値テキスト">
          <a:extLst>
            <a:ext uri="{FF2B5EF4-FFF2-40B4-BE49-F238E27FC236}">
              <a16:creationId xmlns:a16="http://schemas.microsoft.com/office/drawing/2014/main" id="{00000000-0008-0000-0300-0000BC000000}"/>
            </a:ext>
          </a:extLst>
        </xdr:cNvPr>
        <xdr:cNvSpPr txBox="1"/>
      </xdr:nvSpPr>
      <xdr:spPr>
        <a:xfrm>
          <a:off x="5041900" y="140812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5792</xdr:rowOff>
    </xdr:from>
    <xdr:to>
      <xdr:col>23</xdr:col>
      <xdr:colOff>184150</xdr:colOff>
      <xdr:row>83</xdr:row>
      <xdr:rowOff>107392</xdr:rowOff>
    </xdr:to>
    <xdr:sp macro="" textlink="">
      <xdr:nvSpPr>
        <xdr:cNvPr id="189" name="フローチャート: 判断 188">
          <a:extLst>
            <a:ext uri="{FF2B5EF4-FFF2-40B4-BE49-F238E27FC236}">
              <a16:creationId xmlns:a16="http://schemas.microsoft.com/office/drawing/2014/main" id="{00000000-0008-0000-0300-0000BD000000}"/>
            </a:ext>
          </a:extLst>
        </xdr:cNvPr>
        <xdr:cNvSpPr/>
      </xdr:nvSpPr>
      <xdr:spPr>
        <a:xfrm>
          <a:off x="4902200" y="14236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103525</xdr:rowOff>
    </xdr:from>
    <xdr:to>
      <xdr:col>19</xdr:col>
      <xdr:colOff>133350</xdr:colOff>
      <xdr:row>83</xdr:row>
      <xdr:rowOff>133254</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3225800" y="14333875"/>
          <a:ext cx="889000" cy="29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135075</xdr:rowOff>
    </xdr:from>
    <xdr:to>
      <xdr:col>19</xdr:col>
      <xdr:colOff>184150</xdr:colOff>
      <xdr:row>83</xdr:row>
      <xdr:rowOff>65225</xdr:rowOff>
    </xdr:to>
    <xdr:sp macro="" textlink="">
      <xdr:nvSpPr>
        <xdr:cNvPr id="191" name="フローチャート: 判断 190">
          <a:extLst>
            <a:ext uri="{FF2B5EF4-FFF2-40B4-BE49-F238E27FC236}">
              <a16:creationId xmlns:a16="http://schemas.microsoft.com/office/drawing/2014/main" id="{00000000-0008-0000-0300-0000BF000000}"/>
            </a:ext>
          </a:extLst>
        </xdr:cNvPr>
        <xdr:cNvSpPr/>
      </xdr:nvSpPr>
      <xdr:spPr>
        <a:xfrm>
          <a:off x="4064000" y="14193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75402</xdr:rowOff>
    </xdr:from>
    <xdr:ext cx="736600" cy="259045"/>
    <xdr:sp macro="" textlink="">
      <xdr:nvSpPr>
        <xdr:cNvPr id="192" name="テキスト ボックス 191">
          <a:extLst>
            <a:ext uri="{FF2B5EF4-FFF2-40B4-BE49-F238E27FC236}">
              <a16:creationId xmlns:a16="http://schemas.microsoft.com/office/drawing/2014/main" id="{00000000-0008-0000-0300-0000C0000000}"/>
            </a:ext>
          </a:extLst>
        </xdr:cNvPr>
        <xdr:cNvSpPr txBox="1"/>
      </xdr:nvSpPr>
      <xdr:spPr>
        <a:xfrm>
          <a:off x="3733800" y="13962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133254</xdr:rowOff>
    </xdr:from>
    <xdr:to>
      <xdr:col>15</xdr:col>
      <xdr:colOff>82550</xdr:colOff>
      <xdr:row>83</xdr:row>
      <xdr:rowOff>155688</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flipV="1">
          <a:off x="2336800" y="14363604"/>
          <a:ext cx="889000" cy="22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136348</xdr:rowOff>
    </xdr:from>
    <xdr:to>
      <xdr:col>15</xdr:col>
      <xdr:colOff>133350</xdr:colOff>
      <xdr:row>83</xdr:row>
      <xdr:rowOff>66498</xdr:rowOff>
    </xdr:to>
    <xdr:sp macro="" textlink="">
      <xdr:nvSpPr>
        <xdr:cNvPr id="194" name="フローチャート: 判断 193">
          <a:extLst>
            <a:ext uri="{FF2B5EF4-FFF2-40B4-BE49-F238E27FC236}">
              <a16:creationId xmlns:a16="http://schemas.microsoft.com/office/drawing/2014/main" id="{00000000-0008-0000-0300-0000C2000000}"/>
            </a:ext>
          </a:extLst>
        </xdr:cNvPr>
        <xdr:cNvSpPr/>
      </xdr:nvSpPr>
      <xdr:spPr>
        <a:xfrm>
          <a:off x="3175000" y="1419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76675</xdr:rowOff>
    </xdr:from>
    <xdr:ext cx="762000" cy="259045"/>
    <xdr:sp macro="" textlink="">
      <xdr:nvSpPr>
        <xdr:cNvPr id="195" name="テキスト ボックス 194">
          <a:extLst>
            <a:ext uri="{FF2B5EF4-FFF2-40B4-BE49-F238E27FC236}">
              <a16:creationId xmlns:a16="http://schemas.microsoft.com/office/drawing/2014/main" id="{00000000-0008-0000-0300-0000C3000000}"/>
            </a:ext>
          </a:extLst>
        </xdr:cNvPr>
        <xdr:cNvSpPr txBox="1"/>
      </xdr:nvSpPr>
      <xdr:spPr>
        <a:xfrm>
          <a:off x="2844800" y="1396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96250</xdr:rowOff>
    </xdr:from>
    <xdr:to>
      <xdr:col>11</xdr:col>
      <xdr:colOff>31750</xdr:colOff>
      <xdr:row>83</xdr:row>
      <xdr:rowOff>155688</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1447800" y="14326600"/>
          <a:ext cx="889000" cy="59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103290</xdr:rowOff>
    </xdr:from>
    <xdr:to>
      <xdr:col>11</xdr:col>
      <xdr:colOff>82550</xdr:colOff>
      <xdr:row>83</xdr:row>
      <xdr:rowOff>33440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2286000" y="14162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43617</xdr:rowOff>
    </xdr:from>
    <xdr:ext cx="7620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1955800" y="13931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60393</xdr:rowOff>
    </xdr:from>
    <xdr:to>
      <xdr:col>7</xdr:col>
      <xdr:colOff>31750</xdr:colOff>
      <xdr:row>82</xdr:row>
      <xdr:rowOff>161993</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1397000" y="14119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720</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1066800" y="13888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115861</xdr:rowOff>
    </xdr:from>
    <xdr:to>
      <xdr:col>23</xdr:col>
      <xdr:colOff>184150</xdr:colOff>
      <xdr:row>84</xdr:row>
      <xdr:rowOff>46011</xdr:rowOff>
    </xdr:to>
    <xdr:sp macro="" textlink="">
      <xdr:nvSpPr>
        <xdr:cNvPr id="206" name="楕円 205">
          <a:extLst>
            <a:ext uri="{FF2B5EF4-FFF2-40B4-BE49-F238E27FC236}">
              <a16:creationId xmlns:a16="http://schemas.microsoft.com/office/drawing/2014/main" id="{00000000-0008-0000-0300-0000CE000000}"/>
            </a:ext>
          </a:extLst>
        </xdr:cNvPr>
        <xdr:cNvSpPr/>
      </xdr:nvSpPr>
      <xdr:spPr>
        <a:xfrm>
          <a:off x="4902200" y="14346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87938</xdr:rowOff>
    </xdr:from>
    <xdr:ext cx="762000" cy="259045"/>
    <xdr:sp macro="" textlink="">
      <xdr:nvSpPr>
        <xdr:cNvPr id="207" name="人件費・物件費等の状況該当値テキスト">
          <a:extLst>
            <a:ext uri="{FF2B5EF4-FFF2-40B4-BE49-F238E27FC236}">
              <a16:creationId xmlns:a16="http://schemas.microsoft.com/office/drawing/2014/main" id="{00000000-0008-0000-0300-0000CF000000}"/>
            </a:ext>
          </a:extLst>
        </xdr:cNvPr>
        <xdr:cNvSpPr txBox="1"/>
      </xdr:nvSpPr>
      <xdr:spPr>
        <a:xfrm>
          <a:off x="5041900" y="14318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52725</xdr:rowOff>
    </xdr:from>
    <xdr:to>
      <xdr:col>19</xdr:col>
      <xdr:colOff>184150</xdr:colOff>
      <xdr:row>83</xdr:row>
      <xdr:rowOff>154325</xdr:rowOff>
    </xdr:to>
    <xdr:sp macro="" textlink="">
      <xdr:nvSpPr>
        <xdr:cNvPr id="208" name="楕円 207">
          <a:extLst>
            <a:ext uri="{FF2B5EF4-FFF2-40B4-BE49-F238E27FC236}">
              <a16:creationId xmlns:a16="http://schemas.microsoft.com/office/drawing/2014/main" id="{00000000-0008-0000-0300-0000D0000000}"/>
            </a:ext>
          </a:extLst>
        </xdr:cNvPr>
        <xdr:cNvSpPr/>
      </xdr:nvSpPr>
      <xdr:spPr>
        <a:xfrm>
          <a:off x="4064000" y="14283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139102</xdr:rowOff>
    </xdr:from>
    <xdr:ext cx="7366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733800" y="143694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82454</xdr:rowOff>
    </xdr:from>
    <xdr:to>
      <xdr:col>15</xdr:col>
      <xdr:colOff>133350</xdr:colOff>
      <xdr:row>84</xdr:row>
      <xdr:rowOff>12604</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3175000" y="14312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168831</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2844800" y="14399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104888</xdr:rowOff>
    </xdr:from>
    <xdr:to>
      <xdr:col>11</xdr:col>
      <xdr:colOff>82550</xdr:colOff>
      <xdr:row>84</xdr:row>
      <xdr:rowOff>35038</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2286000" y="14335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19815</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955800" y="14421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45450</xdr:rowOff>
    </xdr:from>
    <xdr:to>
      <xdr:col>7</xdr:col>
      <xdr:colOff>31750</xdr:colOff>
      <xdr:row>83</xdr:row>
      <xdr:rowOff>147050</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1397000" y="1427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131827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066800" y="1436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6" name="正方形/長方形 215">
          <a:extLst>
            <a:ext uri="{FF2B5EF4-FFF2-40B4-BE49-F238E27FC236}">
              <a16:creationId xmlns:a16="http://schemas.microsoft.com/office/drawing/2014/main" id="{00000000-0008-0000-0300-0000D8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19" name="正方形/長方形 218">
          <a:extLst>
            <a:ext uri="{FF2B5EF4-FFF2-40B4-BE49-F238E27FC236}">
              <a16:creationId xmlns:a16="http://schemas.microsoft.com/office/drawing/2014/main" id="{00000000-0008-0000-0300-0000DB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ラスパイレス指数は、類似団体内平均値を</a:t>
          </a:r>
          <a:r>
            <a:rPr kumimoji="1" lang="en-US" altLang="ja-JP" sz="1100">
              <a:solidFill>
                <a:schemeClr val="dk1"/>
              </a:solidFill>
              <a:effectLst/>
              <a:latin typeface="+mn-lt"/>
              <a:ea typeface="+mn-ea"/>
              <a:cs typeface="+mn-cs"/>
            </a:rPr>
            <a:t>4.2</a:t>
          </a:r>
          <a:r>
            <a:rPr kumimoji="1" lang="ja-JP" altLang="ja-JP" sz="1100">
              <a:solidFill>
                <a:schemeClr val="dk1"/>
              </a:solidFill>
              <a:effectLst/>
              <a:latin typeface="+mn-lt"/>
              <a:ea typeface="+mn-ea"/>
              <a:cs typeface="+mn-cs"/>
            </a:rPr>
            <a:t>ポイント上回っています。これは町職員と国家公務員とを比較した際に、分母となる職員数の違いや採用時の職種による初任給の違いによる影響が大きいと考えられます。</a:t>
          </a:r>
          <a:endParaRPr lang="ja-JP" altLang="ja-JP" sz="1400">
            <a:effectLst/>
          </a:endParaRPr>
        </a:p>
        <a:p>
          <a:r>
            <a:rPr kumimoji="1" lang="ja-JP" altLang="ja-JP" sz="1100">
              <a:solidFill>
                <a:schemeClr val="dk1"/>
              </a:solidFill>
              <a:effectLst/>
              <a:latin typeface="+mn-lt"/>
              <a:ea typeface="+mn-ea"/>
              <a:cs typeface="+mn-cs"/>
            </a:rPr>
            <a:t>　瑞穂町においては、平成</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年度から全職員を対象に人事考課制度に基づく昇給を実施しています。また、令和元年度から高齢層職員（</a:t>
          </a:r>
          <a:r>
            <a:rPr kumimoji="1" lang="en-US" altLang="ja-JP" sz="1100">
              <a:solidFill>
                <a:schemeClr val="dk1"/>
              </a:solidFill>
              <a:effectLst/>
              <a:latin typeface="+mn-lt"/>
              <a:ea typeface="+mn-ea"/>
              <a:cs typeface="+mn-cs"/>
            </a:rPr>
            <a:t>55</a:t>
          </a:r>
          <a:r>
            <a:rPr kumimoji="1" lang="ja-JP" altLang="ja-JP" sz="1100">
              <a:solidFill>
                <a:schemeClr val="dk1"/>
              </a:solidFill>
              <a:effectLst/>
              <a:latin typeface="+mn-lt"/>
              <a:ea typeface="+mn-ea"/>
              <a:cs typeface="+mn-cs"/>
            </a:rPr>
            <a:t>歳超）の昇給停止を実施しました。</a:t>
          </a:r>
          <a:endParaRPr lang="ja-JP" altLang="ja-JP" sz="1400">
            <a:effectLst/>
          </a:endParaRPr>
        </a:p>
        <a:p>
          <a:r>
            <a:rPr kumimoji="1" lang="ja-JP" altLang="ja-JP" sz="1100">
              <a:solidFill>
                <a:schemeClr val="dk1"/>
              </a:solidFill>
              <a:effectLst/>
              <a:latin typeface="+mn-lt"/>
              <a:ea typeface="+mn-ea"/>
              <a:cs typeface="+mn-cs"/>
            </a:rPr>
            <a:t>　今後も適切な運用を継続し、水準の適正化に努めます。</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29" name="直線コネクタ 228">
          <a:extLst>
            <a:ext uri="{FF2B5EF4-FFF2-40B4-BE49-F238E27FC236}">
              <a16:creationId xmlns:a16="http://schemas.microsoft.com/office/drawing/2014/main" id="{00000000-0008-0000-0300-0000E5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1" name="直線コネクタ 230">
          <a:extLst>
            <a:ext uri="{FF2B5EF4-FFF2-40B4-BE49-F238E27FC236}">
              <a16:creationId xmlns:a16="http://schemas.microsoft.com/office/drawing/2014/main" id="{00000000-0008-0000-0300-0000E7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5" name="給与水準   （国との比較）グラフ枠">
          <a:extLst>
            <a:ext uri="{FF2B5EF4-FFF2-40B4-BE49-F238E27FC236}">
              <a16:creationId xmlns:a16="http://schemas.microsoft.com/office/drawing/2014/main" id="{00000000-0008-0000-0300-0000F5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45357</xdr:rowOff>
    </xdr:from>
    <xdr:to>
      <xdr:col>81</xdr:col>
      <xdr:colOff>44450</xdr:colOff>
      <xdr:row>89</xdr:row>
      <xdr:rowOff>138793</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flipV="1">
          <a:off x="17018000" y="13932807"/>
          <a:ext cx="0" cy="14650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110870</xdr:rowOff>
    </xdr:from>
    <xdr:ext cx="762000" cy="259045"/>
    <xdr:sp macro="" textlink="">
      <xdr:nvSpPr>
        <xdr:cNvPr id="247" name="給与水準   （国との比較）最小値テキスト">
          <a:extLst>
            <a:ext uri="{FF2B5EF4-FFF2-40B4-BE49-F238E27FC236}">
              <a16:creationId xmlns:a16="http://schemas.microsoft.com/office/drawing/2014/main" id="{00000000-0008-0000-0300-0000F7000000}"/>
            </a:ext>
          </a:extLst>
        </xdr:cNvPr>
        <xdr:cNvSpPr txBox="1"/>
      </xdr:nvSpPr>
      <xdr:spPr>
        <a:xfrm>
          <a:off x="17106900" y="1536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138793</xdr:rowOff>
    </xdr:from>
    <xdr:to>
      <xdr:col>81</xdr:col>
      <xdr:colOff>133350</xdr:colOff>
      <xdr:row>89</xdr:row>
      <xdr:rowOff>138793</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6929100" y="1539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131734</xdr:rowOff>
    </xdr:from>
    <xdr:ext cx="762000" cy="259045"/>
    <xdr:sp macro="" textlink="">
      <xdr:nvSpPr>
        <xdr:cNvPr id="249" name="給与水準   （国との比較）最大値テキスト">
          <a:extLst>
            <a:ext uri="{FF2B5EF4-FFF2-40B4-BE49-F238E27FC236}">
              <a16:creationId xmlns:a16="http://schemas.microsoft.com/office/drawing/2014/main" id="{00000000-0008-0000-0300-0000F9000000}"/>
            </a:ext>
          </a:extLst>
        </xdr:cNvPr>
        <xdr:cNvSpPr txBox="1"/>
      </xdr:nvSpPr>
      <xdr:spPr>
        <a:xfrm>
          <a:off x="17106900" y="1367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45357</xdr:rowOff>
    </xdr:from>
    <xdr:to>
      <xdr:col>81</xdr:col>
      <xdr:colOff>133350</xdr:colOff>
      <xdr:row>81</xdr:row>
      <xdr:rowOff>45357</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393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89</xdr:row>
      <xdr:rowOff>69850</xdr:rowOff>
    </xdr:from>
    <xdr:to>
      <xdr:col>81</xdr:col>
      <xdr:colOff>44450</xdr:colOff>
      <xdr:row>89</xdr:row>
      <xdr:rowOff>121557</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flipV="1">
          <a:off x="16179800" y="15328900"/>
          <a:ext cx="8382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168927</xdr:rowOff>
    </xdr:from>
    <xdr:ext cx="762000" cy="259045"/>
    <xdr:sp macro="" textlink="">
      <xdr:nvSpPr>
        <xdr:cNvPr id="252" name="給与水準   （国との比較）平均値テキスト">
          <a:extLst>
            <a:ext uri="{FF2B5EF4-FFF2-40B4-BE49-F238E27FC236}">
              <a16:creationId xmlns:a16="http://schemas.microsoft.com/office/drawing/2014/main" id="{00000000-0008-0000-0300-0000FC000000}"/>
            </a:ext>
          </a:extLst>
        </xdr:cNvPr>
        <xdr:cNvSpPr txBox="1"/>
      </xdr:nvSpPr>
      <xdr:spPr>
        <a:xfrm>
          <a:off x="17106900" y="14399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152400</xdr:rowOff>
    </xdr:from>
    <xdr:to>
      <xdr:col>81</xdr:col>
      <xdr:colOff>95250</xdr:colOff>
      <xdr:row>85</xdr:row>
      <xdr:rowOff>82550</xdr:rowOff>
    </xdr:to>
    <xdr:sp macro="" textlink="">
      <xdr:nvSpPr>
        <xdr:cNvPr id="253" name="フローチャート: 判断 252">
          <a:extLst>
            <a:ext uri="{FF2B5EF4-FFF2-40B4-BE49-F238E27FC236}">
              <a16:creationId xmlns:a16="http://schemas.microsoft.com/office/drawing/2014/main" id="{00000000-0008-0000-0300-0000FD000000}"/>
            </a:ext>
          </a:extLst>
        </xdr:cNvPr>
        <xdr:cNvSpPr/>
      </xdr:nvSpPr>
      <xdr:spPr>
        <a:xfrm>
          <a:off x="169672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120650</xdr:rowOff>
    </xdr:from>
    <xdr:to>
      <xdr:col>77</xdr:col>
      <xdr:colOff>44450</xdr:colOff>
      <xdr:row>89</xdr:row>
      <xdr:rowOff>121557</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5290800" y="15208250"/>
          <a:ext cx="8890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135164</xdr:rowOff>
    </xdr:from>
    <xdr:to>
      <xdr:col>77</xdr:col>
      <xdr:colOff>95250</xdr:colOff>
      <xdr:row>85</xdr:row>
      <xdr:rowOff>65314</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129000" y="14536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75491</xdr:rowOff>
    </xdr:from>
    <xdr:ext cx="7366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5798800" y="14305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0</xdr:rowOff>
    </xdr:from>
    <xdr:to>
      <xdr:col>72</xdr:col>
      <xdr:colOff>203200</xdr:colOff>
      <xdr:row>88</xdr:row>
      <xdr:rowOff>120650</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4401800" y="1508760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152400</xdr:rowOff>
    </xdr:from>
    <xdr:to>
      <xdr:col>73</xdr:col>
      <xdr:colOff>44450</xdr:colOff>
      <xdr:row>85</xdr:row>
      <xdr:rowOff>82550</xdr:rowOff>
    </xdr:to>
    <xdr:sp macro="" textlink="">
      <xdr:nvSpPr>
        <xdr:cNvPr id="258" name="フローチャート: 判断 257">
          <a:extLst>
            <a:ext uri="{FF2B5EF4-FFF2-40B4-BE49-F238E27FC236}">
              <a16:creationId xmlns:a16="http://schemas.microsoft.com/office/drawing/2014/main" id="{00000000-0008-0000-0300-000002010000}"/>
            </a:ext>
          </a:extLst>
        </xdr:cNvPr>
        <xdr:cNvSpPr/>
      </xdr:nvSpPr>
      <xdr:spPr>
        <a:xfrm>
          <a:off x="15240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92727</xdr:rowOff>
    </xdr:from>
    <xdr:ext cx="762000" cy="259045"/>
    <xdr:sp macro="" textlink="">
      <xdr:nvSpPr>
        <xdr:cNvPr id="259" name="テキスト ボックス 258">
          <a:extLst>
            <a:ext uri="{FF2B5EF4-FFF2-40B4-BE49-F238E27FC236}">
              <a16:creationId xmlns:a16="http://schemas.microsoft.com/office/drawing/2014/main" id="{00000000-0008-0000-0300-000003010000}"/>
            </a:ext>
          </a:extLst>
        </xdr:cNvPr>
        <xdr:cNvSpPr txBox="1"/>
      </xdr:nvSpPr>
      <xdr:spPr>
        <a:xfrm>
          <a:off x="14909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0</xdr:rowOff>
    </xdr:from>
    <xdr:to>
      <xdr:col>68</xdr:col>
      <xdr:colOff>152400</xdr:colOff>
      <xdr:row>88</xdr:row>
      <xdr:rowOff>103414</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3512800" y="15087600"/>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169636</xdr:rowOff>
    </xdr:from>
    <xdr:to>
      <xdr:col>68</xdr:col>
      <xdr:colOff>203200</xdr:colOff>
      <xdr:row>85</xdr:row>
      <xdr:rowOff>99786</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4351000" y="1457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109963</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4020800" y="14340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49893</xdr:rowOff>
    </xdr:from>
    <xdr:to>
      <xdr:col>64</xdr:col>
      <xdr:colOff>152400</xdr:colOff>
      <xdr:row>85</xdr:row>
      <xdr:rowOff>151493</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3462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161670</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3131800" y="1439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89</xdr:row>
      <xdr:rowOff>19050</xdr:rowOff>
    </xdr:from>
    <xdr:to>
      <xdr:col>81</xdr:col>
      <xdr:colOff>95250</xdr:colOff>
      <xdr:row>89</xdr:row>
      <xdr:rowOff>120650</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6967200" y="1527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86377</xdr:rowOff>
    </xdr:from>
    <xdr:ext cx="762000" cy="259045"/>
    <xdr:sp macro="" textlink="">
      <xdr:nvSpPr>
        <xdr:cNvPr id="271" name="給与水準   （国との比較）該当値テキスト">
          <a:extLst>
            <a:ext uri="{FF2B5EF4-FFF2-40B4-BE49-F238E27FC236}">
              <a16:creationId xmlns:a16="http://schemas.microsoft.com/office/drawing/2014/main" id="{00000000-0008-0000-0300-00000F010000}"/>
            </a:ext>
          </a:extLst>
        </xdr:cNvPr>
        <xdr:cNvSpPr txBox="1"/>
      </xdr:nvSpPr>
      <xdr:spPr>
        <a:xfrm>
          <a:off x="17106900" y="1517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89</xdr:row>
      <xdr:rowOff>70757</xdr:rowOff>
    </xdr:from>
    <xdr:to>
      <xdr:col>77</xdr:col>
      <xdr:colOff>95250</xdr:colOff>
      <xdr:row>90</xdr:row>
      <xdr:rowOff>907</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129000" y="15329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157134</xdr:rowOff>
    </xdr:from>
    <xdr:ext cx="7366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798800" y="154161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69850</xdr:rowOff>
    </xdr:from>
    <xdr:to>
      <xdr:col>73</xdr:col>
      <xdr:colOff>44450</xdr:colOff>
      <xdr:row>89</xdr:row>
      <xdr:rowOff>0</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5240000" y="1515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156227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909800" y="1524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120650</xdr:rowOff>
    </xdr:from>
    <xdr:to>
      <xdr:col>68</xdr:col>
      <xdr:colOff>203200</xdr:colOff>
      <xdr:row>88</xdr:row>
      <xdr:rowOff>50800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4351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020800" y="151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52614</xdr:rowOff>
    </xdr:from>
    <xdr:to>
      <xdr:col>64</xdr:col>
      <xdr:colOff>152400</xdr:colOff>
      <xdr:row>88</xdr:row>
      <xdr:rowOff>154214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3462000" y="15140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138991</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131800" y="15226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0" name="正方形/長方形 279">
          <a:extLst>
            <a:ext uri="{FF2B5EF4-FFF2-40B4-BE49-F238E27FC236}">
              <a16:creationId xmlns:a16="http://schemas.microsoft.com/office/drawing/2014/main" id="{00000000-0008-0000-0300-000018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[6.47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050">
              <a:solidFill>
                <a:schemeClr val="dk1"/>
              </a:solidFill>
              <a:effectLst/>
              <a:latin typeface="+mn-lt"/>
              <a:ea typeface="+mn-ea"/>
              <a:cs typeface="+mn-cs"/>
            </a:rPr>
            <a:t>定員適正化計画に基づき、効率的な民間活力の活用を推進し、事務事業の外部委託や指定管理者制度の積極的な導入、任期付職員や会計年度任用職員など様々な任用形態を検討し、事務の効率化と住民サービスの低下を招くことのないよう適正な定員管理を行っています。</a:t>
          </a:r>
          <a:endParaRPr lang="ja-JP" altLang="ja-JP" sz="1200">
            <a:effectLst/>
          </a:endParaRPr>
        </a:p>
        <a:p>
          <a:r>
            <a:rPr kumimoji="1" lang="ja-JP" altLang="ja-JP" sz="1050">
              <a:solidFill>
                <a:schemeClr val="dk1"/>
              </a:solidFill>
              <a:effectLst/>
              <a:latin typeface="+mn-lt"/>
              <a:ea typeface="+mn-ea"/>
              <a:cs typeface="+mn-cs"/>
            </a:rPr>
            <a:t>　今後も、計画的な職員採用を実施するとともに、定員適正化の観点から継続的に効果の検証・確認を行いながら、職員の資質向上に努めるとともに、組織・機構の簡素合理化をさらに推進します。</a:t>
          </a:r>
          <a:endParaRPr lang="ja-JP" altLang="ja-JP" sz="12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08" name="定員管理の状況グラフ枠">
          <a:extLst>
            <a:ext uri="{FF2B5EF4-FFF2-40B4-BE49-F238E27FC236}">
              <a16:creationId xmlns:a16="http://schemas.microsoft.com/office/drawing/2014/main" id="{00000000-0008-0000-0300-000034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27940</xdr:rowOff>
    </xdr:from>
    <xdr:to>
      <xdr:col>81</xdr:col>
      <xdr:colOff>44450</xdr:colOff>
      <xdr:row>67</xdr:row>
      <xdr:rowOff>2258</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flipV="1">
          <a:off x="17018000" y="10143490"/>
          <a:ext cx="0" cy="13459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145785</xdr:rowOff>
    </xdr:from>
    <xdr:ext cx="762000" cy="259045"/>
    <xdr:sp macro="" textlink="">
      <xdr:nvSpPr>
        <xdr:cNvPr id="310" name="定員管理の状況最小値テキスト">
          <a:extLst>
            <a:ext uri="{FF2B5EF4-FFF2-40B4-BE49-F238E27FC236}">
              <a16:creationId xmlns:a16="http://schemas.microsoft.com/office/drawing/2014/main" id="{00000000-0008-0000-0300-000036010000}"/>
            </a:ext>
          </a:extLst>
        </xdr:cNvPr>
        <xdr:cNvSpPr txBox="1"/>
      </xdr:nvSpPr>
      <xdr:spPr>
        <a:xfrm>
          <a:off x="17106900" y="11461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2258</xdr:rowOff>
    </xdr:from>
    <xdr:to>
      <xdr:col>81</xdr:col>
      <xdr:colOff>133350</xdr:colOff>
      <xdr:row>67</xdr:row>
      <xdr:rowOff>2258</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6929100" y="11489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114317</xdr:rowOff>
    </xdr:from>
    <xdr:ext cx="762000" cy="259045"/>
    <xdr:sp macro="" textlink="">
      <xdr:nvSpPr>
        <xdr:cNvPr id="312" name="定員管理の状況最大値テキスト">
          <a:extLst>
            <a:ext uri="{FF2B5EF4-FFF2-40B4-BE49-F238E27FC236}">
              <a16:creationId xmlns:a16="http://schemas.microsoft.com/office/drawing/2014/main" id="{00000000-0008-0000-0300-000038010000}"/>
            </a:ext>
          </a:extLst>
        </xdr:cNvPr>
        <xdr:cNvSpPr txBox="1"/>
      </xdr:nvSpPr>
      <xdr:spPr>
        <a:xfrm>
          <a:off x="17106900" y="988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27940</xdr:rowOff>
    </xdr:from>
    <xdr:to>
      <xdr:col>81</xdr:col>
      <xdr:colOff>133350</xdr:colOff>
      <xdr:row>59</xdr:row>
      <xdr:rowOff>27940</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014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163477</xdr:rowOff>
    </xdr:from>
    <xdr:to>
      <xdr:col>81</xdr:col>
      <xdr:colOff>44450</xdr:colOff>
      <xdr:row>60</xdr:row>
      <xdr:rowOff>168839</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6179800" y="10450477"/>
          <a:ext cx="838200" cy="5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126312</xdr:rowOff>
    </xdr:from>
    <xdr:ext cx="762000" cy="259045"/>
    <xdr:sp macro="" textlink="">
      <xdr:nvSpPr>
        <xdr:cNvPr id="315" name="定員管理の状況平均値テキスト">
          <a:extLst>
            <a:ext uri="{FF2B5EF4-FFF2-40B4-BE49-F238E27FC236}">
              <a16:creationId xmlns:a16="http://schemas.microsoft.com/office/drawing/2014/main" id="{00000000-0008-0000-0300-00003B010000}"/>
            </a:ext>
          </a:extLst>
        </xdr:cNvPr>
        <xdr:cNvSpPr txBox="1"/>
      </xdr:nvSpPr>
      <xdr:spPr>
        <a:xfrm>
          <a:off x="17106900" y="104133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154235</xdr:rowOff>
    </xdr:from>
    <xdr:to>
      <xdr:col>81</xdr:col>
      <xdr:colOff>95250</xdr:colOff>
      <xdr:row>61</xdr:row>
      <xdr:rowOff>84385</xdr:rowOff>
    </xdr:to>
    <xdr:sp macro="" textlink="">
      <xdr:nvSpPr>
        <xdr:cNvPr id="316" name="フローチャート: 判断 315">
          <a:extLst>
            <a:ext uri="{FF2B5EF4-FFF2-40B4-BE49-F238E27FC236}">
              <a16:creationId xmlns:a16="http://schemas.microsoft.com/office/drawing/2014/main" id="{00000000-0008-0000-0300-00003C010000}"/>
            </a:ext>
          </a:extLst>
        </xdr:cNvPr>
        <xdr:cNvSpPr/>
      </xdr:nvSpPr>
      <xdr:spPr>
        <a:xfrm>
          <a:off x="16967200" y="10441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147390</xdr:rowOff>
    </xdr:from>
    <xdr:to>
      <xdr:col>77</xdr:col>
      <xdr:colOff>44450</xdr:colOff>
      <xdr:row>60</xdr:row>
      <xdr:rowOff>163477</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5290800" y="10434390"/>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152894</xdr:rowOff>
    </xdr:from>
    <xdr:to>
      <xdr:col>77</xdr:col>
      <xdr:colOff>95250</xdr:colOff>
      <xdr:row>61</xdr:row>
      <xdr:rowOff>83044</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129000" y="10439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67821</xdr:rowOff>
    </xdr:from>
    <xdr:ext cx="7366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5798800" y="105262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147390</xdr:rowOff>
    </xdr:from>
    <xdr:to>
      <xdr:col>72</xdr:col>
      <xdr:colOff>203200</xdr:colOff>
      <xdr:row>60</xdr:row>
      <xdr:rowOff>155434</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flipV="1">
          <a:off x="14401800" y="10434390"/>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142170</xdr:rowOff>
    </xdr:from>
    <xdr:to>
      <xdr:col>73</xdr:col>
      <xdr:colOff>44450</xdr:colOff>
      <xdr:row>61</xdr:row>
      <xdr:rowOff>72320</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5240000" y="1042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57097</xdr:rowOff>
    </xdr:from>
    <xdr:ext cx="7620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4909800" y="10515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150071</xdr:rowOff>
    </xdr:from>
    <xdr:to>
      <xdr:col>68</xdr:col>
      <xdr:colOff>152400</xdr:colOff>
      <xdr:row>60</xdr:row>
      <xdr:rowOff>155434</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3512800" y="10437071"/>
          <a:ext cx="889000" cy="5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130104</xdr:rowOff>
    </xdr:from>
    <xdr:to>
      <xdr:col>68</xdr:col>
      <xdr:colOff>203200</xdr:colOff>
      <xdr:row>61</xdr:row>
      <xdr:rowOff>60254</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4351000" y="10417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45031</xdr:rowOff>
    </xdr:from>
    <xdr:ext cx="7620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4020800" y="10503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120721</xdr:rowOff>
    </xdr:from>
    <xdr:to>
      <xdr:col>64</xdr:col>
      <xdr:colOff>152400</xdr:colOff>
      <xdr:row>61</xdr:row>
      <xdr:rowOff>50871</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3462000" y="10407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35648</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3131800" y="104940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118039</xdr:rowOff>
    </xdr:from>
    <xdr:to>
      <xdr:col>81</xdr:col>
      <xdr:colOff>95250</xdr:colOff>
      <xdr:row>61</xdr:row>
      <xdr:rowOff>48189</xdr:rowOff>
    </xdr:to>
    <xdr:sp macro="" textlink="">
      <xdr:nvSpPr>
        <xdr:cNvPr id="333" name="楕円 332">
          <a:extLst>
            <a:ext uri="{FF2B5EF4-FFF2-40B4-BE49-F238E27FC236}">
              <a16:creationId xmlns:a16="http://schemas.microsoft.com/office/drawing/2014/main" id="{00000000-0008-0000-0300-00004D010000}"/>
            </a:ext>
          </a:extLst>
        </xdr:cNvPr>
        <xdr:cNvSpPr/>
      </xdr:nvSpPr>
      <xdr:spPr>
        <a:xfrm>
          <a:off x="16967200" y="10405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134566</xdr:rowOff>
    </xdr:from>
    <xdr:ext cx="762000" cy="259045"/>
    <xdr:sp macro="" textlink="">
      <xdr:nvSpPr>
        <xdr:cNvPr id="334" name="定員管理の状況該当値テキスト">
          <a:extLst>
            <a:ext uri="{FF2B5EF4-FFF2-40B4-BE49-F238E27FC236}">
              <a16:creationId xmlns:a16="http://schemas.microsoft.com/office/drawing/2014/main" id="{00000000-0008-0000-0300-00004E010000}"/>
            </a:ext>
          </a:extLst>
        </xdr:cNvPr>
        <xdr:cNvSpPr txBox="1"/>
      </xdr:nvSpPr>
      <xdr:spPr>
        <a:xfrm>
          <a:off x="17106900" y="10250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112677</xdr:rowOff>
    </xdr:from>
    <xdr:to>
      <xdr:col>77</xdr:col>
      <xdr:colOff>95250</xdr:colOff>
      <xdr:row>61</xdr:row>
      <xdr:rowOff>42827</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129000" y="10399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53004</xdr:rowOff>
    </xdr:from>
    <xdr:ext cx="7366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798800" y="101685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96590</xdr:rowOff>
    </xdr:from>
    <xdr:to>
      <xdr:col>73</xdr:col>
      <xdr:colOff>44450</xdr:colOff>
      <xdr:row>61</xdr:row>
      <xdr:rowOff>26740</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5240000" y="10383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36917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4909800" y="10152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104634</xdr:rowOff>
    </xdr:from>
    <xdr:to>
      <xdr:col>68</xdr:col>
      <xdr:colOff>203200</xdr:colOff>
      <xdr:row>61</xdr:row>
      <xdr:rowOff>34784</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4351000" y="10391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44961</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020800" y="10160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99271</xdr:rowOff>
    </xdr:from>
    <xdr:to>
      <xdr:col>64</xdr:col>
      <xdr:colOff>152400</xdr:colOff>
      <xdr:row>61</xdr:row>
      <xdr:rowOff>29421</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3462000" y="10386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39598</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131800" y="10155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3" name="正方形/長方形 342">
          <a:extLst>
            <a:ext uri="{FF2B5EF4-FFF2-40B4-BE49-F238E27FC236}">
              <a16:creationId xmlns:a16="http://schemas.microsoft.com/office/drawing/2014/main" id="{00000000-0008-0000-0300-000057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en-US" sz="1050">
              <a:solidFill>
                <a:schemeClr val="dk1"/>
              </a:solidFill>
              <a:effectLst/>
              <a:latin typeface="+mn-lt"/>
              <a:ea typeface="+mn-ea"/>
              <a:cs typeface="+mn-cs"/>
            </a:rPr>
            <a:t>　</a:t>
          </a:r>
          <a:r>
            <a:rPr kumimoji="1" lang="ja-JP" altLang="en-US" sz="1000">
              <a:solidFill>
                <a:schemeClr val="dk1"/>
              </a:solidFill>
              <a:effectLst/>
              <a:latin typeface="+mn-lt"/>
              <a:ea typeface="+mn-ea"/>
              <a:cs typeface="+mn-cs"/>
            </a:rPr>
            <a:t>実質公債費負担比率は、</a:t>
          </a:r>
          <a:r>
            <a:rPr kumimoji="1" lang="ja-JP" altLang="ja-JP" sz="1000">
              <a:solidFill>
                <a:schemeClr val="dk1"/>
              </a:solidFill>
              <a:effectLst/>
              <a:latin typeface="+mn-lt"/>
              <a:ea typeface="+mn-ea"/>
              <a:cs typeface="+mn-cs"/>
            </a:rPr>
            <a:t>令和</a:t>
          </a:r>
          <a:r>
            <a:rPr kumimoji="1" lang="en-US" altLang="ja-JP" sz="1000">
              <a:solidFill>
                <a:schemeClr val="dk1"/>
              </a:solidFill>
              <a:effectLst/>
              <a:latin typeface="+mn-lt"/>
              <a:ea typeface="+mn-ea"/>
              <a:cs typeface="+mn-cs"/>
            </a:rPr>
            <a:t>3</a:t>
          </a:r>
          <a:r>
            <a:rPr kumimoji="1" lang="ja-JP" altLang="ja-JP" sz="1000">
              <a:solidFill>
                <a:schemeClr val="dk1"/>
              </a:solidFill>
              <a:effectLst/>
              <a:latin typeface="+mn-lt"/>
              <a:ea typeface="+mn-ea"/>
              <a:cs typeface="+mn-cs"/>
            </a:rPr>
            <a:t>年度と比較（</a:t>
          </a:r>
          <a:r>
            <a:rPr kumimoji="1" lang="en-US" altLang="ja-JP" sz="1000">
              <a:solidFill>
                <a:schemeClr val="dk1"/>
              </a:solidFill>
              <a:effectLst/>
              <a:latin typeface="+mn-lt"/>
              <a:ea typeface="+mn-ea"/>
              <a:cs typeface="+mn-cs"/>
            </a:rPr>
            <a:t>3</a:t>
          </a:r>
          <a:r>
            <a:rPr kumimoji="1" lang="ja-JP" altLang="ja-JP" sz="1000">
              <a:solidFill>
                <a:schemeClr val="dk1"/>
              </a:solidFill>
              <a:effectLst/>
              <a:latin typeface="+mn-lt"/>
              <a:ea typeface="+mn-ea"/>
              <a:cs typeface="+mn-cs"/>
            </a:rPr>
            <a:t>か年平均の入替対象年）し、新庁舎建設事業債</a:t>
          </a:r>
          <a:r>
            <a:rPr kumimoji="1" lang="ja-JP" altLang="en-US" sz="1000">
              <a:solidFill>
                <a:schemeClr val="dk1"/>
              </a:solidFill>
              <a:effectLst/>
              <a:latin typeface="+mn-lt"/>
              <a:ea typeface="+mn-ea"/>
              <a:cs typeface="+mn-cs"/>
            </a:rPr>
            <a:t>及び</a:t>
          </a:r>
          <a:r>
            <a:rPr kumimoji="1" lang="ja-JP" altLang="ja-JP" sz="1000">
              <a:solidFill>
                <a:schemeClr val="dk1"/>
              </a:solidFill>
              <a:effectLst/>
              <a:latin typeface="+mn-lt"/>
              <a:ea typeface="+mn-ea"/>
              <a:cs typeface="+mn-cs"/>
            </a:rPr>
            <a:t>駅西土地区画整理事業債の元金償還開始による元利償還金の</a:t>
          </a:r>
          <a:r>
            <a:rPr kumimoji="1" lang="ja-JP" altLang="en-US" sz="1000">
              <a:solidFill>
                <a:schemeClr val="dk1"/>
              </a:solidFill>
              <a:effectLst/>
              <a:latin typeface="+mn-lt"/>
              <a:ea typeface="+mn-ea"/>
              <a:cs typeface="+mn-cs"/>
            </a:rPr>
            <a:t>増加、さらに</a:t>
          </a:r>
          <a:r>
            <a:rPr kumimoji="1" lang="ja-JP" altLang="ja-JP" sz="1000">
              <a:solidFill>
                <a:schemeClr val="dk1"/>
              </a:solidFill>
              <a:effectLst/>
              <a:latin typeface="+mn-lt"/>
              <a:ea typeface="+mn-ea"/>
              <a:cs typeface="+mn-cs"/>
            </a:rPr>
            <a:t>基準財政需要額に算入</a:t>
          </a:r>
          <a:r>
            <a:rPr kumimoji="1" lang="ja-JP" altLang="en-US" sz="1000">
              <a:solidFill>
                <a:schemeClr val="dk1"/>
              </a:solidFill>
              <a:effectLst/>
              <a:latin typeface="+mn-lt"/>
              <a:ea typeface="+mn-ea"/>
              <a:cs typeface="+mn-cs"/>
            </a:rPr>
            <a:t>される</a:t>
          </a:r>
          <a:r>
            <a:rPr kumimoji="1" lang="ja-JP" altLang="ja-JP" sz="1000">
              <a:solidFill>
                <a:schemeClr val="dk1"/>
              </a:solidFill>
              <a:effectLst/>
              <a:latin typeface="+mn-lt"/>
              <a:ea typeface="+mn-ea"/>
              <a:cs typeface="+mn-cs"/>
            </a:rPr>
            <a:t>元利償還金</a:t>
          </a:r>
          <a:r>
            <a:rPr kumimoji="1" lang="ja-JP" altLang="en-US" sz="1000">
              <a:solidFill>
                <a:schemeClr val="dk1"/>
              </a:solidFill>
              <a:effectLst/>
              <a:latin typeface="+mn-lt"/>
              <a:ea typeface="+mn-ea"/>
              <a:cs typeface="+mn-cs"/>
            </a:rPr>
            <a:t>が減額し、昨年度から</a:t>
          </a:r>
          <a:r>
            <a:rPr kumimoji="1" lang="en-US" altLang="ja-JP" sz="1000">
              <a:solidFill>
                <a:schemeClr val="dk1"/>
              </a:solidFill>
              <a:effectLst/>
              <a:latin typeface="+mn-lt"/>
              <a:ea typeface="+mn-ea"/>
              <a:cs typeface="+mn-cs"/>
            </a:rPr>
            <a:t>0.5</a:t>
          </a:r>
          <a:r>
            <a:rPr kumimoji="1" lang="ja-JP" altLang="en-US" sz="1000">
              <a:solidFill>
                <a:schemeClr val="dk1"/>
              </a:solidFill>
              <a:effectLst/>
              <a:latin typeface="+mn-lt"/>
              <a:ea typeface="+mn-ea"/>
              <a:cs typeface="+mn-cs"/>
            </a:rPr>
            <a:t>ポイント悪化しました。</a:t>
          </a:r>
          <a:endParaRPr lang="ja-JP" altLang="ja-JP" sz="1100">
            <a:effectLst/>
          </a:endParaRPr>
        </a:p>
        <a:p>
          <a:r>
            <a:rPr kumimoji="1" lang="ja-JP" altLang="ja-JP" sz="1000">
              <a:solidFill>
                <a:schemeClr val="dk1"/>
              </a:solidFill>
              <a:effectLst/>
              <a:latin typeface="+mn-lt"/>
              <a:ea typeface="+mn-ea"/>
              <a:cs typeface="+mn-cs"/>
            </a:rPr>
            <a:t>　</a:t>
          </a:r>
          <a:r>
            <a:rPr kumimoji="1" lang="ja-JP" altLang="en-US" sz="1000">
              <a:solidFill>
                <a:schemeClr val="dk1"/>
              </a:solidFill>
              <a:effectLst/>
              <a:latin typeface="+mn-lt"/>
              <a:ea typeface="+mn-ea"/>
              <a:cs typeface="+mn-cs"/>
            </a:rPr>
            <a:t>近年は、駅西土地区画整理事業債の元金償還が順次始まり、その償還額が算定に加わり微増傾向にありますが、目安となる警戒ラインの</a:t>
          </a:r>
          <a:r>
            <a:rPr kumimoji="1" lang="en-US" altLang="ja-JP" sz="1000">
              <a:solidFill>
                <a:schemeClr val="dk1"/>
              </a:solidFill>
              <a:effectLst/>
              <a:latin typeface="+mn-lt"/>
              <a:ea typeface="+mn-ea"/>
              <a:cs typeface="+mn-cs"/>
            </a:rPr>
            <a:t>15%</a:t>
          </a:r>
          <a:r>
            <a:rPr kumimoji="1" lang="ja-JP" altLang="en-US" sz="1000">
              <a:solidFill>
                <a:schemeClr val="dk1"/>
              </a:solidFill>
              <a:effectLst/>
              <a:latin typeface="+mn-lt"/>
              <a:ea typeface="+mn-ea"/>
              <a:cs typeface="+mn-cs"/>
            </a:rPr>
            <a:t>、危険ラインの</a:t>
          </a:r>
          <a:r>
            <a:rPr kumimoji="1" lang="en-US" altLang="ja-JP" sz="1000">
              <a:solidFill>
                <a:schemeClr val="dk1"/>
              </a:solidFill>
              <a:effectLst/>
              <a:latin typeface="+mn-lt"/>
              <a:ea typeface="+mn-ea"/>
              <a:cs typeface="+mn-cs"/>
            </a:rPr>
            <a:t>20%</a:t>
          </a:r>
          <a:r>
            <a:rPr kumimoji="1" lang="ja-JP" altLang="en-US" sz="1000">
              <a:solidFill>
                <a:schemeClr val="dk1"/>
              </a:solidFill>
              <a:effectLst/>
              <a:latin typeface="+mn-lt"/>
              <a:ea typeface="+mn-ea"/>
              <a:cs typeface="+mn-cs"/>
            </a:rPr>
            <a:t>を大きく下回っており、町の財政運営が健全な状態であることを示しています。</a:t>
          </a:r>
        </a:p>
        <a:p>
          <a:endParaRPr kumimoji="1" lang="ja-JP" altLang="en-US" sz="1100">
            <a:solidFill>
              <a:schemeClr val="dk1"/>
            </a:solidFill>
            <a:effectLst/>
            <a:latin typeface="+mn-lt"/>
            <a:ea typeface="+mn-ea"/>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7" name="直線コネクタ 356">
          <a:extLst>
            <a:ext uri="{FF2B5EF4-FFF2-40B4-BE49-F238E27FC236}">
              <a16:creationId xmlns:a16="http://schemas.microsoft.com/office/drawing/2014/main" id="{00000000-0008-0000-0300-000065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9" name="公債費負担の状況グラフ枠">
          <a:extLst>
            <a:ext uri="{FF2B5EF4-FFF2-40B4-BE49-F238E27FC236}">
              <a16:creationId xmlns:a16="http://schemas.microsoft.com/office/drawing/2014/main" id="{00000000-0008-0000-0300-000071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45</xdr:row>
      <xdr:rowOff>138430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flipV="1">
          <a:off x="17018000" y="6381750"/>
          <a:ext cx="0" cy="14719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110507</xdr:rowOff>
    </xdr:from>
    <xdr:ext cx="762000" cy="259045"/>
    <xdr:sp macro="" textlink="">
      <xdr:nvSpPr>
        <xdr:cNvPr id="371" name="公債費負担の状況最小値テキスト">
          <a:extLst>
            <a:ext uri="{FF2B5EF4-FFF2-40B4-BE49-F238E27FC236}">
              <a16:creationId xmlns:a16="http://schemas.microsoft.com/office/drawing/2014/main" id="{00000000-0008-0000-0300-000073010000}"/>
            </a:ext>
          </a:extLst>
        </xdr:cNvPr>
        <xdr:cNvSpPr txBox="1"/>
      </xdr:nvSpPr>
      <xdr:spPr>
        <a:xfrm>
          <a:off x="17106900" y="782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138430</xdr:rowOff>
    </xdr:from>
    <xdr:to>
      <xdr:col>81</xdr:col>
      <xdr:colOff>133350</xdr:colOff>
      <xdr:row>45</xdr:row>
      <xdr:rowOff>138430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6929100" y="785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73" name="公債費負担の状況最大値テキスト">
          <a:extLst>
            <a:ext uri="{FF2B5EF4-FFF2-40B4-BE49-F238E27FC236}">
              <a16:creationId xmlns:a16="http://schemas.microsoft.com/office/drawing/2014/main" id="{00000000-0008-0000-0300-000075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140123</xdr:rowOff>
    </xdr:from>
    <xdr:to>
      <xdr:col>81</xdr:col>
      <xdr:colOff>44450</xdr:colOff>
      <xdr:row>39</xdr:row>
      <xdr:rowOff>8890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179800" y="6655223"/>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37694</xdr:rowOff>
    </xdr:from>
    <xdr:ext cx="762000" cy="259045"/>
    <xdr:sp macro="" textlink="">
      <xdr:nvSpPr>
        <xdr:cNvPr id="376" name="公債費負担の状況平均値テキスト">
          <a:extLst>
            <a:ext uri="{FF2B5EF4-FFF2-40B4-BE49-F238E27FC236}">
              <a16:creationId xmlns:a16="http://schemas.microsoft.com/office/drawing/2014/main" id="{00000000-0008-0000-0300-000078010000}"/>
            </a:ext>
          </a:extLst>
        </xdr:cNvPr>
        <xdr:cNvSpPr txBox="1"/>
      </xdr:nvSpPr>
      <xdr:spPr>
        <a:xfrm>
          <a:off x="17106900" y="7067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65617</xdr:rowOff>
    </xdr:from>
    <xdr:to>
      <xdr:col>81</xdr:col>
      <xdr:colOff>95250</xdr:colOff>
      <xdr:row>41</xdr:row>
      <xdr:rowOff>167217</xdr:rowOff>
    </xdr:to>
    <xdr:sp macro="" textlink="">
      <xdr:nvSpPr>
        <xdr:cNvPr id="377" name="フローチャート: 判断 376">
          <a:extLst>
            <a:ext uri="{FF2B5EF4-FFF2-40B4-BE49-F238E27FC236}">
              <a16:creationId xmlns:a16="http://schemas.microsoft.com/office/drawing/2014/main" id="{00000000-0008-0000-0300-000079010000}"/>
            </a:ext>
          </a:extLst>
        </xdr:cNvPr>
        <xdr:cNvSpPr/>
      </xdr:nvSpPr>
      <xdr:spPr>
        <a:xfrm>
          <a:off x="16967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132080</xdr:rowOff>
    </xdr:from>
    <xdr:to>
      <xdr:col>77</xdr:col>
      <xdr:colOff>44450</xdr:colOff>
      <xdr:row>38</xdr:row>
      <xdr:rowOff>140123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5290800" y="6647180"/>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49530</xdr:rowOff>
    </xdr:from>
    <xdr:to>
      <xdr:col>77</xdr:col>
      <xdr:colOff>95250</xdr:colOff>
      <xdr:row>41</xdr:row>
      <xdr:rowOff>151130</xdr:rowOff>
    </xdr:to>
    <xdr:sp macro="" textlink="">
      <xdr:nvSpPr>
        <xdr:cNvPr id="379" name="フローチャート: 判断 378">
          <a:extLst>
            <a:ext uri="{FF2B5EF4-FFF2-40B4-BE49-F238E27FC236}">
              <a16:creationId xmlns:a16="http://schemas.microsoft.com/office/drawing/2014/main" id="{00000000-0008-0000-0300-00007B010000}"/>
            </a:ext>
          </a:extLst>
        </xdr:cNvPr>
        <xdr:cNvSpPr/>
      </xdr:nvSpPr>
      <xdr:spPr>
        <a:xfrm>
          <a:off x="16129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135907</xdr:rowOff>
    </xdr:from>
    <xdr:ext cx="7366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5798800" y="7165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115994</xdr:rowOff>
    </xdr:from>
    <xdr:to>
      <xdr:col>72</xdr:col>
      <xdr:colOff>203200</xdr:colOff>
      <xdr:row>38</xdr:row>
      <xdr:rowOff>132080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4401800" y="6631094"/>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33444</xdr:rowOff>
    </xdr:from>
    <xdr:to>
      <xdr:col>73</xdr:col>
      <xdr:colOff>44450</xdr:colOff>
      <xdr:row>41</xdr:row>
      <xdr:rowOff>135044</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5240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119821</xdr:rowOff>
    </xdr:from>
    <xdr:ext cx="7620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4909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115994</xdr:rowOff>
    </xdr:from>
    <xdr:to>
      <xdr:col>68</xdr:col>
      <xdr:colOff>152400</xdr:colOff>
      <xdr:row>38</xdr:row>
      <xdr:rowOff>115994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3512800" y="663109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9313</xdr:rowOff>
    </xdr:from>
    <xdr:to>
      <xdr:col>68</xdr:col>
      <xdr:colOff>203200</xdr:colOff>
      <xdr:row>41</xdr:row>
      <xdr:rowOff>110913</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4351000" y="703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95690</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020800" y="712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17356</xdr:rowOff>
    </xdr:from>
    <xdr:to>
      <xdr:col>64</xdr:col>
      <xdr:colOff>152400</xdr:colOff>
      <xdr:row>41</xdr:row>
      <xdr:rowOff>118956</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3462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103733</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3131800" y="713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129540</xdr:rowOff>
    </xdr:from>
    <xdr:to>
      <xdr:col>81</xdr:col>
      <xdr:colOff>95250</xdr:colOff>
      <xdr:row>39</xdr:row>
      <xdr:rowOff>59690</xdr:rowOff>
    </xdr:to>
    <xdr:sp macro="" textlink="">
      <xdr:nvSpPr>
        <xdr:cNvPr id="394" name="楕円 393">
          <a:extLst>
            <a:ext uri="{FF2B5EF4-FFF2-40B4-BE49-F238E27FC236}">
              <a16:creationId xmlns:a16="http://schemas.microsoft.com/office/drawing/2014/main" id="{00000000-0008-0000-0300-00008A010000}"/>
            </a:ext>
          </a:extLst>
        </xdr:cNvPr>
        <xdr:cNvSpPr/>
      </xdr:nvSpPr>
      <xdr:spPr>
        <a:xfrm>
          <a:off x="16967200" y="664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146067</xdr:rowOff>
    </xdr:from>
    <xdr:ext cx="762000" cy="259045"/>
    <xdr:sp macro="" textlink="">
      <xdr:nvSpPr>
        <xdr:cNvPr id="395" name="公債費負担の状況該当値テキスト">
          <a:extLst>
            <a:ext uri="{FF2B5EF4-FFF2-40B4-BE49-F238E27FC236}">
              <a16:creationId xmlns:a16="http://schemas.microsoft.com/office/drawing/2014/main" id="{00000000-0008-0000-0300-00008B010000}"/>
            </a:ext>
          </a:extLst>
        </xdr:cNvPr>
        <xdr:cNvSpPr txBox="1"/>
      </xdr:nvSpPr>
      <xdr:spPr>
        <a:xfrm>
          <a:off x="17106900" y="648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89323</xdr:rowOff>
    </xdr:from>
    <xdr:to>
      <xdr:col>77</xdr:col>
      <xdr:colOff>95250</xdr:colOff>
      <xdr:row>39</xdr:row>
      <xdr:rowOff>19473</xdr:rowOff>
    </xdr:to>
    <xdr:sp macro="" textlink="">
      <xdr:nvSpPr>
        <xdr:cNvPr id="396" name="楕円 395">
          <a:extLst>
            <a:ext uri="{FF2B5EF4-FFF2-40B4-BE49-F238E27FC236}">
              <a16:creationId xmlns:a16="http://schemas.microsoft.com/office/drawing/2014/main" id="{00000000-0008-0000-0300-00008C010000}"/>
            </a:ext>
          </a:extLst>
        </xdr:cNvPr>
        <xdr:cNvSpPr/>
      </xdr:nvSpPr>
      <xdr:spPr>
        <a:xfrm>
          <a:off x="16129000" y="6604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29650</xdr:rowOff>
    </xdr:from>
    <xdr:ext cx="7366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798800" y="63733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81280</xdr:rowOff>
    </xdr:from>
    <xdr:to>
      <xdr:col>73</xdr:col>
      <xdr:colOff>44450</xdr:colOff>
      <xdr:row>39</xdr:row>
      <xdr:rowOff>11430</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5240000" y="659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21607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909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65194</xdr:rowOff>
    </xdr:from>
    <xdr:to>
      <xdr:col>68</xdr:col>
      <xdr:colOff>203200</xdr:colOff>
      <xdr:row>38</xdr:row>
      <xdr:rowOff>166794</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4351000" y="6580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5520</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020800" y="6349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65194</xdr:rowOff>
    </xdr:from>
    <xdr:to>
      <xdr:col>64</xdr:col>
      <xdr:colOff>152400</xdr:colOff>
      <xdr:row>38</xdr:row>
      <xdr:rowOff>166794</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3462000" y="6580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5520</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131800" y="6349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4" name="正方形/長方形 403">
          <a:extLst>
            <a:ext uri="{FF2B5EF4-FFF2-40B4-BE49-F238E27FC236}">
              <a16:creationId xmlns:a16="http://schemas.microsoft.com/office/drawing/2014/main" id="{00000000-0008-0000-0300-000094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en-US" sz="1050">
              <a:solidFill>
                <a:schemeClr val="dk1"/>
              </a:solidFill>
              <a:effectLst/>
              <a:latin typeface="+mn-lt"/>
              <a:ea typeface="+mn-ea"/>
              <a:cs typeface="+mn-cs"/>
            </a:rPr>
            <a:t>将来負担額は、一般会計での新規借入がないことから起債残高が減少し、全体で約</a:t>
          </a:r>
          <a:r>
            <a:rPr kumimoji="1" lang="en-US" altLang="ja-JP" sz="1050">
              <a:solidFill>
                <a:schemeClr val="dk1"/>
              </a:solidFill>
              <a:effectLst/>
              <a:latin typeface="+mn-lt"/>
              <a:ea typeface="+mn-ea"/>
              <a:cs typeface="+mn-cs"/>
            </a:rPr>
            <a:t>3,700</a:t>
          </a:r>
          <a:r>
            <a:rPr kumimoji="1" lang="ja-JP" altLang="en-US" sz="1050">
              <a:solidFill>
                <a:schemeClr val="dk1"/>
              </a:solidFill>
              <a:effectLst/>
              <a:latin typeface="+mn-lt"/>
              <a:ea typeface="+mn-ea"/>
              <a:cs typeface="+mn-cs"/>
            </a:rPr>
            <a:t>万円の減額となりました。</a:t>
          </a:r>
          <a:br>
            <a:rPr kumimoji="1" lang="ja-JP" altLang="en-US" sz="1050">
              <a:solidFill>
                <a:schemeClr val="dk1"/>
              </a:solidFill>
              <a:effectLst/>
              <a:latin typeface="+mn-lt"/>
              <a:ea typeface="+mn-ea"/>
              <a:cs typeface="+mn-cs"/>
            </a:rPr>
          </a:br>
          <a:r>
            <a:rPr kumimoji="1" lang="ja-JP" altLang="en-US" sz="1050">
              <a:solidFill>
                <a:schemeClr val="dk1"/>
              </a:solidFill>
              <a:effectLst/>
              <a:latin typeface="+mn-lt"/>
              <a:ea typeface="+mn-ea"/>
              <a:cs typeface="+mn-cs"/>
            </a:rPr>
            <a:t>　一方、充当可能財源等では、財政調整基金の積立額が取崩額を上回ったことなどにより約</a:t>
          </a:r>
          <a:r>
            <a:rPr kumimoji="1" lang="en-US" altLang="ja-JP" sz="1050">
              <a:solidFill>
                <a:schemeClr val="dk1"/>
              </a:solidFill>
              <a:effectLst/>
              <a:latin typeface="+mn-lt"/>
              <a:ea typeface="+mn-ea"/>
              <a:cs typeface="+mn-cs"/>
            </a:rPr>
            <a:t>1</a:t>
          </a:r>
          <a:r>
            <a:rPr kumimoji="1" lang="ja-JP" altLang="en-US" sz="1050">
              <a:solidFill>
                <a:schemeClr val="dk1"/>
              </a:solidFill>
              <a:effectLst/>
              <a:latin typeface="+mn-lt"/>
              <a:ea typeface="+mn-ea"/>
              <a:cs typeface="+mn-cs"/>
            </a:rPr>
            <a:t>億</a:t>
          </a:r>
          <a:r>
            <a:rPr kumimoji="1" lang="en-US" altLang="ja-JP" sz="1050">
              <a:solidFill>
                <a:schemeClr val="dk1"/>
              </a:solidFill>
              <a:effectLst/>
              <a:latin typeface="+mn-lt"/>
              <a:ea typeface="+mn-ea"/>
              <a:cs typeface="+mn-cs"/>
            </a:rPr>
            <a:t>1,200</a:t>
          </a:r>
          <a:r>
            <a:rPr kumimoji="1" lang="ja-JP" altLang="en-US" sz="1050">
              <a:solidFill>
                <a:schemeClr val="dk1"/>
              </a:solidFill>
              <a:effectLst/>
              <a:latin typeface="+mn-lt"/>
              <a:ea typeface="+mn-ea"/>
              <a:cs typeface="+mn-cs"/>
            </a:rPr>
            <a:t>万円の増額となりました。</a:t>
          </a:r>
          <a:br>
            <a:rPr kumimoji="1" lang="ja-JP" altLang="en-US" sz="1050">
              <a:solidFill>
                <a:schemeClr val="dk1"/>
              </a:solidFill>
              <a:effectLst/>
              <a:latin typeface="+mn-lt"/>
              <a:ea typeface="+mn-ea"/>
              <a:cs typeface="+mn-cs"/>
            </a:rPr>
          </a:br>
          <a:r>
            <a:rPr kumimoji="1" lang="ja-JP" altLang="en-US" sz="1050">
              <a:solidFill>
                <a:schemeClr val="dk1"/>
              </a:solidFill>
              <a:effectLst/>
              <a:latin typeface="+mn-lt"/>
              <a:ea typeface="+mn-ea"/>
              <a:cs typeface="+mn-cs"/>
            </a:rPr>
            <a:t>　これらの要因により、将来負担比率の分子が減少するとともに、分母となる標準財政規模も増加したことで、将来負担比率は昨年度から</a:t>
          </a:r>
          <a:r>
            <a:rPr kumimoji="1" lang="en-US" altLang="ja-JP" sz="1050">
              <a:solidFill>
                <a:schemeClr val="dk1"/>
              </a:solidFill>
              <a:effectLst/>
              <a:latin typeface="+mn-lt"/>
              <a:ea typeface="+mn-ea"/>
              <a:cs typeface="+mn-cs"/>
            </a:rPr>
            <a:t>1.5</a:t>
          </a:r>
          <a:r>
            <a:rPr kumimoji="1" lang="ja-JP" altLang="en-US" sz="1050">
              <a:solidFill>
                <a:schemeClr val="dk1"/>
              </a:solidFill>
              <a:effectLst/>
              <a:latin typeface="+mn-lt"/>
              <a:ea typeface="+mn-ea"/>
              <a:cs typeface="+mn-cs"/>
            </a:rPr>
            <a:t>ポイント改善し、引き続き健全な水準を維持しており、町の財政運営が健全な状態であることを示しています。</a:t>
          </a:r>
        </a:p>
        <a:p>
          <a:br>
            <a:rPr kumimoji="1" lang="ja-JP" altLang="en-US" sz="1100">
              <a:solidFill>
                <a:schemeClr val="dk1"/>
              </a:solidFill>
              <a:effectLst/>
              <a:latin typeface="+mn-lt"/>
              <a:ea typeface="+mn-ea"/>
              <a:cs typeface="+mn-cs"/>
            </a:rPr>
          </a:b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8" name="直線コネクタ 417">
          <a:extLst>
            <a:ext uri="{FF2B5EF4-FFF2-40B4-BE49-F238E27FC236}">
              <a16:creationId xmlns:a16="http://schemas.microsoft.com/office/drawing/2014/main" id="{00000000-0008-0000-0300-0000A2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0" name="直線コネクタ 419">
          <a:extLst>
            <a:ext uri="{FF2B5EF4-FFF2-40B4-BE49-F238E27FC236}">
              <a16:creationId xmlns:a16="http://schemas.microsoft.com/office/drawing/2014/main" id="{00000000-0008-0000-0300-0000A4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a:extLst>
            <a:ext uri="{FF2B5EF4-FFF2-40B4-BE49-F238E27FC236}">
              <a16:creationId xmlns:a16="http://schemas.microsoft.com/office/drawing/2014/main" id="{00000000-0008-0000-0300-0000B1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34834</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flipV="1">
          <a:off x="17018000" y="2313214"/>
          <a:ext cx="0" cy="16649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6911</xdr:rowOff>
    </xdr:from>
    <xdr:ext cx="762000" cy="259045"/>
    <xdr:sp macro="" textlink="">
      <xdr:nvSpPr>
        <xdr:cNvPr id="435" name="将来負担の状況最小値テキスト">
          <a:extLst>
            <a:ext uri="{FF2B5EF4-FFF2-40B4-BE49-F238E27FC236}">
              <a16:creationId xmlns:a16="http://schemas.microsoft.com/office/drawing/2014/main" id="{00000000-0008-0000-0300-0000B3010000}"/>
            </a:ext>
          </a:extLst>
        </xdr:cNvPr>
        <xdr:cNvSpPr txBox="1"/>
      </xdr:nvSpPr>
      <xdr:spPr>
        <a:xfrm>
          <a:off x="17106900" y="3950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34834</xdr:rowOff>
    </xdr:from>
    <xdr:to>
      <xdr:col>81</xdr:col>
      <xdr:colOff>133350</xdr:colOff>
      <xdr:row>23</xdr:row>
      <xdr:rowOff>34834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978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37" name="将来負担の状況最大値テキスト">
          <a:extLst>
            <a:ext uri="{FF2B5EF4-FFF2-40B4-BE49-F238E27FC236}">
              <a16:creationId xmlns:a16="http://schemas.microsoft.com/office/drawing/2014/main" id="{00000000-0008-0000-0300-0000B5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22877</xdr:rowOff>
    </xdr:from>
    <xdr:ext cx="762000" cy="259045"/>
    <xdr:sp macro="" textlink="">
      <xdr:nvSpPr>
        <xdr:cNvPr id="439" name="将来負担の状況平均値テキスト">
          <a:extLst>
            <a:ext uri="{FF2B5EF4-FFF2-40B4-BE49-F238E27FC236}">
              <a16:creationId xmlns:a16="http://schemas.microsoft.com/office/drawing/2014/main" id="{00000000-0008-0000-0300-0000B7010000}"/>
            </a:ext>
          </a:extLst>
        </xdr:cNvPr>
        <xdr:cNvSpPr txBox="1"/>
      </xdr:nvSpPr>
      <xdr:spPr>
        <a:xfrm>
          <a:off x="17106900" y="2251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50800</xdr:rowOff>
    </xdr:from>
    <xdr:to>
      <xdr:col>81</xdr:col>
      <xdr:colOff>95250</xdr:colOff>
      <xdr:row>13</xdr:row>
      <xdr:rowOff>152400</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967200" y="2279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43906</xdr:rowOff>
    </xdr:from>
    <xdr:to>
      <xdr:col>73</xdr:col>
      <xdr:colOff>44450</xdr:colOff>
      <xdr:row>13</xdr:row>
      <xdr:rowOff>145506</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5240000" y="227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155683</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909800" y="2041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112849</xdr:rowOff>
    </xdr:from>
    <xdr:to>
      <xdr:col>68</xdr:col>
      <xdr:colOff>203200</xdr:colOff>
      <xdr:row>14</xdr:row>
      <xdr:rowOff>42999</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4351000" y="2341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53176</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020800" y="2110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129268</xdr:rowOff>
    </xdr:from>
    <xdr:to>
      <xdr:col>64</xdr:col>
      <xdr:colOff>152400</xdr:colOff>
      <xdr:row>15</xdr:row>
      <xdr:rowOff>59418</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3462000" y="2529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44195</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3131800" y="2615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136979</xdr:rowOff>
    </xdr:from>
    <xdr:to>
      <xdr:col>64</xdr:col>
      <xdr:colOff>152400</xdr:colOff>
      <xdr:row>14</xdr:row>
      <xdr:rowOff>67129</xdr:rowOff>
    </xdr:to>
    <xdr:sp macro="" textlink="">
      <xdr:nvSpPr>
        <xdr:cNvPr id="454" name="楕円 453">
          <a:extLst>
            <a:ext uri="{FF2B5EF4-FFF2-40B4-BE49-F238E27FC236}">
              <a16:creationId xmlns:a16="http://schemas.microsoft.com/office/drawing/2014/main" id="{00000000-0008-0000-0300-0000C6010000}"/>
            </a:ext>
          </a:extLst>
        </xdr:cNvPr>
        <xdr:cNvSpPr/>
      </xdr:nvSpPr>
      <xdr:spPr>
        <a:xfrm>
          <a:off x="13462000" y="2365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77306</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131800" y="2134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東京都瑞穂町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32,013
30,921
16.85
16,871,142
16,389,443
458,829
7,630,178
6,763,585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正規職員の</a:t>
          </a:r>
          <a:r>
            <a:rPr kumimoji="1" lang="ja-JP" altLang="ja-JP" sz="1100">
              <a:solidFill>
                <a:schemeClr val="dk1"/>
              </a:solidFill>
              <a:effectLst/>
              <a:latin typeface="+mn-lt"/>
              <a:ea typeface="+mn-ea"/>
              <a:cs typeface="+mn-cs"/>
            </a:rPr>
            <a:t>職員給もやや高い水準であることに加え、附属機関分、学校医等分及び非常勤職員への報酬が類似団体より多いため、人件費全体では、類似団体平均値を上回っている状況です。</a:t>
          </a:r>
          <a:endParaRPr lang="ja-JP" altLang="ja-JP">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また、会計年度任用職員報酬の増加や期末・勤勉手当が増加したことが主な要因となり、人件費全体では増額となりました。今後も給与の適正化、適切な定員管理により人件費の抑制に努めます。　</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163576</xdr:rowOff>
    </xdr:from>
    <xdr:to>
      <xdr:col>24</xdr:col>
      <xdr:colOff>25400</xdr:colOff>
      <xdr:row>40</xdr:row>
      <xdr:rowOff>127000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992876"/>
          <a:ext cx="0" cy="9921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99077</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127000</xdr:rowOff>
    </xdr:from>
    <xdr:to>
      <xdr:col>24</xdr:col>
      <xdr:colOff>114300</xdr:colOff>
      <xdr:row>40</xdr:row>
      <xdr:rowOff>127000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78503</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36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163576</xdr:rowOff>
    </xdr:from>
    <xdr:to>
      <xdr:col>24</xdr:col>
      <xdr:colOff>114300</xdr:colOff>
      <xdr:row>34</xdr:row>
      <xdr:rowOff>163576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992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110998</xdr:rowOff>
    </xdr:from>
    <xdr:to>
      <xdr:col>24</xdr:col>
      <xdr:colOff>25400</xdr:colOff>
      <xdr:row>37</xdr:row>
      <xdr:rowOff>133858</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454648"/>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165879</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1666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149352</xdr:rowOff>
    </xdr:from>
    <xdr:to>
      <xdr:col>24</xdr:col>
      <xdr:colOff>76200</xdr:colOff>
      <xdr:row>37</xdr:row>
      <xdr:rowOff>79502</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97282</xdr:rowOff>
    </xdr:from>
    <xdr:to>
      <xdr:col>19</xdr:col>
      <xdr:colOff>187325</xdr:colOff>
      <xdr:row>37</xdr:row>
      <xdr:rowOff>110998</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44093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121920</xdr:rowOff>
    </xdr:from>
    <xdr:to>
      <xdr:col>20</xdr:col>
      <xdr:colOff>38100</xdr:colOff>
      <xdr:row>37</xdr:row>
      <xdr:rowOff>52070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62247</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62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60706</xdr:rowOff>
    </xdr:from>
    <xdr:to>
      <xdr:col>15</xdr:col>
      <xdr:colOff>98425</xdr:colOff>
      <xdr:row>37</xdr:row>
      <xdr:rowOff>97282</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40435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117348</xdr:rowOff>
    </xdr:from>
    <xdr:to>
      <xdr:col>15</xdr:col>
      <xdr:colOff>149225</xdr:colOff>
      <xdr:row>37</xdr:row>
      <xdr:rowOff>47498</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57675</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58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60706</xdr:rowOff>
    </xdr:from>
    <xdr:to>
      <xdr:col>11</xdr:col>
      <xdr:colOff>9525</xdr:colOff>
      <xdr:row>37</xdr:row>
      <xdr:rowOff>97282</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40435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89916</xdr:rowOff>
    </xdr:from>
    <xdr:to>
      <xdr:col>11</xdr:col>
      <xdr:colOff>60325</xdr:colOff>
      <xdr:row>37</xdr:row>
      <xdr:rowOff>20066</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30243</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158496</xdr:rowOff>
    </xdr:from>
    <xdr:to>
      <xdr:col>6</xdr:col>
      <xdr:colOff>171450</xdr:colOff>
      <xdr:row>37</xdr:row>
      <xdr:rowOff>88646</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98823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83058</xdr:rowOff>
    </xdr:from>
    <xdr:to>
      <xdr:col>24</xdr:col>
      <xdr:colOff>76200</xdr:colOff>
      <xdr:row>38</xdr:row>
      <xdr:rowOff>13208</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426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55135</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39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60198</xdr:rowOff>
    </xdr:from>
    <xdr:to>
      <xdr:col>20</xdr:col>
      <xdr:colOff>38100</xdr:colOff>
      <xdr:row>37</xdr:row>
      <xdr:rowOff>161798</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403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146575</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4902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46482</xdr:rowOff>
    </xdr:from>
    <xdr:to>
      <xdr:col>15</xdr:col>
      <xdr:colOff>149225</xdr:colOff>
      <xdr:row>37</xdr:row>
      <xdr:rowOff>148082</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132859</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476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9906</xdr:rowOff>
    </xdr:from>
    <xdr:to>
      <xdr:col>11</xdr:col>
      <xdr:colOff>60325</xdr:colOff>
      <xdr:row>37</xdr:row>
      <xdr:rowOff>111506</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3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96283</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4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46482</xdr:rowOff>
    </xdr:from>
    <xdr:to>
      <xdr:col>6</xdr:col>
      <xdr:colOff>171450</xdr:colOff>
      <xdr:row>37</xdr:row>
      <xdr:rowOff>148082</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132859</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476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物件費に係る経常収支比率は、類似団体平均値を上回る水準にあります。これは、類似団体と比較して委託料が多いことが主な要因です。</a:t>
          </a:r>
        </a:p>
        <a:p>
          <a:r>
            <a:rPr kumimoji="1" lang="ja-JP" altLang="en-US" sz="1100">
              <a:solidFill>
                <a:schemeClr val="dk1"/>
              </a:solidFill>
              <a:effectLst/>
              <a:latin typeface="+mn-lt"/>
              <a:ea typeface="+mn-ea"/>
              <a:cs typeface="+mn-cs"/>
            </a:rPr>
            <a:t>　令和</a:t>
          </a:r>
          <a:r>
            <a:rPr kumimoji="1" lang="en-US" altLang="ja-JP" sz="1100">
              <a:solidFill>
                <a:schemeClr val="dk1"/>
              </a:solidFill>
              <a:effectLst/>
              <a:latin typeface="+mn-lt"/>
              <a:ea typeface="+mn-ea"/>
              <a:cs typeface="+mn-cs"/>
            </a:rPr>
            <a:t>6</a:t>
          </a:r>
          <a:r>
            <a:rPr kumimoji="1" lang="ja-JP" altLang="en-US" sz="1100">
              <a:solidFill>
                <a:schemeClr val="dk1"/>
              </a:solidFill>
              <a:effectLst/>
              <a:latin typeface="+mn-lt"/>
              <a:ea typeface="+mn-ea"/>
              <a:cs typeface="+mn-cs"/>
            </a:rPr>
            <a:t>年度の物件費全体では、物価高騰に伴う各種委託料の増加などにより約</a:t>
          </a:r>
          <a:r>
            <a:rPr kumimoji="1" lang="en-US" altLang="ja-JP" sz="1100">
              <a:solidFill>
                <a:schemeClr val="dk1"/>
              </a:solidFill>
              <a:effectLst/>
              <a:latin typeface="+mn-lt"/>
              <a:ea typeface="+mn-ea"/>
              <a:cs typeface="+mn-cs"/>
            </a:rPr>
            <a:t>1</a:t>
          </a:r>
          <a:r>
            <a:rPr kumimoji="1" lang="ja-JP" altLang="en-US"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7,000</a:t>
          </a:r>
          <a:r>
            <a:rPr kumimoji="1" lang="ja-JP" altLang="en-US" sz="1100">
              <a:solidFill>
                <a:schemeClr val="dk1"/>
              </a:solidFill>
              <a:effectLst/>
              <a:latin typeface="+mn-lt"/>
              <a:ea typeface="+mn-ea"/>
              <a:cs typeface="+mn-cs"/>
            </a:rPr>
            <a:t>万円の増額となり、経常収支比率は前年度比で</a:t>
          </a:r>
          <a:r>
            <a:rPr kumimoji="1" lang="en-US" altLang="ja-JP" sz="1100">
              <a:solidFill>
                <a:schemeClr val="dk1"/>
              </a:solidFill>
              <a:effectLst/>
              <a:latin typeface="+mn-lt"/>
              <a:ea typeface="+mn-ea"/>
              <a:cs typeface="+mn-cs"/>
            </a:rPr>
            <a:t>1.4</a:t>
          </a:r>
          <a:r>
            <a:rPr kumimoji="1" lang="ja-JP" altLang="en-US" sz="1100">
              <a:solidFill>
                <a:schemeClr val="dk1"/>
              </a:solidFill>
              <a:effectLst/>
              <a:latin typeface="+mn-lt"/>
              <a:ea typeface="+mn-ea"/>
              <a:cs typeface="+mn-cs"/>
            </a:rPr>
            <a:t>ポイント悪化しました。</a:t>
          </a:r>
        </a:p>
        <a:p>
          <a:br>
            <a:rPr lang="ja-JP" altLang="en-US" sz="1400"/>
          </a:b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5" name="物件費グラフ枠">
          <a:extLst>
            <a:ext uri="{FF2B5EF4-FFF2-40B4-BE49-F238E27FC236}">
              <a16:creationId xmlns:a16="http://schemas.microsoft.com/office/drawing/2014/main" id="{00000000-0008-0000-0400-000073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18415</xdr:rowOff>
    </xdr:from>
    <xdr:to>
      <xdr:col>82</xdr:col>
      <xdr:colOff>107950</xdr:colOff>
      <xdr:row>21</xdr:row>
      <xdr:rowOff>12700</xdr:rowOff>
    </xdr:to>
    <xdr:cxnSp macro="">
      <xdr:nvCxnSpPr>
        <xdr:cNvPr id="116" name="直線コネクタ 115">
          <a:extLst>
            <a:ext uri="{FF2B5EF4-FFF2-40B4-BE49-F238E27FC236}">
              <a16:creationId xmlns:a16="http://schemas.microsoft.com/office/drawing/2014/main" id="{00000000-0008-0000-0400-000074000000}"/>
            </a:ext>
          </a:extLst>
        </xdr:cNvPr>
        <xdr:cNvCxnSpPr/>
      </xdr:nvCxnSpPr>
      <xdr:spPr>
        <a:xfrm flipV="1">
          <a:off x="16510000" y="2418715"/>
          <a:ext cx="0" cy="1194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156227</xdr:rowOff>
    </xdr:from>
    <xdr:ext cx="762000" cy="259045"/>
    <xdr:sp macro="" textlink="">
      <xdr:nvSpPr>
        <xdr:cNvPr id="117" name="物件費最小値テキスト">
          <a:extLst>
            <a:ext uri="{FF2B5EF4-FFF2-40B4-BE49-F238E27FC236}">
              <a16:creationId xmlns:a16="http://schemas.microsoft.com/office/drawing/2014/main" id="{00000000-0008-0000-0400-000075000000}"/>
            </a:ext>
          </a:extLst>
        </xdr:cNvPr>
        <xdr:cNvSpPr txBox="1"/>
      </xdr:nvSpPr>
      <xdr:spPr>
        <a:xfrm>
          <a:off x="16598900" y="358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12700</xdr:rowOff>
    </xdr:from>
    <xdr:to>
      <xdr:col>82</xdr:col>
      <xdr:colOff>196850</xdr:colOff>
      <xdr:row>21</xdr:row>
      <xdr:rowOff>12700</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a:off x="16421100" y="3613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104792</xdr:rowOff>
    </xdr:from>
    <xdr:ext cx="762000" cy="259045"/>
    <xdr:sp macro="" textlink="">
      <xdr:nvSpPr>
        <xdr:cNvPr id="119" name="物件費最大値テキスト">
          <a:extLst>
            <a:ext uri="{FF2B5EF4-FFF2-40B4-BE49-F238E27FC236}">
              <a16:creationId xmlns:a16="http://schemas.microsoft.com/office/drawing/2014/main" id="{00000000-0008-0000-0400-000077000000}"/>
            </a:ext>
          </a:extLst>
        </xdr:cNvPr>
        <xdr:cNvSpPr txBox="1"/>
      </xdr:nvSpPr>
      <xdr:spPr>
        <a:xfrm>
          <a:off x="16598900" y="2162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18415</xdr:rowOff>
    </xdr:from>
    <xdr:to>
      <xdr:col>82</xdr:col>
      <xdr:colOff>196850</xdr:colOff>
      <xdr:row>14</xdr:row>
      <xdr:rowOff>18415</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2418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138430</xdr:rowOff>
    </xdr:from>
    <xdr:to>
      <xdr:col>82</xdr:col>
      <xdr:colOff>107950</xdr:colOff>
      <xdr:row>17</xdr:row>
      <xdr:rowOff>46990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5671800" y="2881630"/>
          <a:ext cx="8382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58437</xdr:rowOff>
    </xdr:from>
    <xdr:ext cx="762000" cy="259045"/>
    <xdr:sp macro="" textlink="">
      <xdr:nvSpPr>
        <xdr:cNvPr id="122" name="物件費平均値テキスト">
          <a:extLst>
            <a:ext uri="{FF2B5EF4-FFF2-40B4-BE49-F238E27FC236}">
              <a16:creationId xmlns:a16="http://schemas.microsoft.com/office/drawing/2014/main" id="{00000000-0008-0000-0400-00007A000000}"/>
            </a:ext>
          </a:extLst>
        </xdr:cNvPr>
        <xdr:cNvSpPr txBox="1"/>
      </xdr:nvSpPr>
      <xdr:spPr>
        <a:xfrm>
          <a:off x="16598900" y="2630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41910</xdr:rowOff>
    </xdr:from>
    <xdr:to>
      <xdr:col>82</xdr:col>
      <xdr:colOff>158750</xdr:colOff>
      <xdr:row>16</xdr:row>
      <xdr:rowOff>143510</xdr:rowOff>
    </xdr:to>
    <xdr:sp macro="" textlink="">
      <xdr:nvSpPr>
        <xdr:cNvPr id="123" name="フローチャート: 判断 122">
          <a:extLst>
            <a:ext uri="{FF2B5EF4-FFF2-40B4-BE49-F238E27FC236}">
              <a16:creationId xmlns:a16="http://schemas.microsoft.com/office/drawing/2014/main" id="{00000000-0008-0000-0400-00007B000000}"/>
            </a:ext>
          </a:extLst>
        </xdr:cNvPr>
        <xdr:cNvSpPr/>
      </xdr:nvSpPr>
      <xdr:spPr>
        <a:xfrm>
          <a:off x="16459200" y="2785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86995</xdr:rowOff>
    </xdr:from>
    <xdr:to>
      <xdr:col>78</xdr:col>
      <xdr:colOff>69850</xdr:colOff>
      <xdr:row>16</xdr:row>
      <xdr:rowOff>138430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4782800" y="2830195"/>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36195</xdr:rowOff>
    </xdr:from>
    <xdr:to>
      <xdr:col>78</xdr:col>
      <xdr:colOff>120650</xdr:colOff>
      <xdr:row>16</xdr:row>
      <xdr:rowOff>137795</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5621000" y="2779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147972</xdr:rowOff>
    </xdr:from>
    <xdr:ext cx="736600" cy="259045"/>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5290800" y="25482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52705</xdr:rowOff>
    </xdr:from>
    <xdr:to>
      <xdr:col>73</xdr:col>
      <xdr:colOff>180975</xdr:colOff>
      <xdr:row>16</xdr:row>
      <xdr:rowOff>86995</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3893800" y="279590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7620</xdr:rowOff>
    </xdr:from>
    <xdr:to>
      <xdr:col>74</xdr:col>
      <xdr:colOff>31750</xdr:colOff>
      <xdr:row>16</xdr:row>
      <xdr:rowOff>109220</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4732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119397</xdr:rowOff>
    </xdr:from>
    <xdr:ext cx="7620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4401800" y="25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52705</xdr:rowOff>
    </xdr:from>
    <xdr:to>
      <xdr:col>69</xdr:col>
      <xdr:colOff>92075</xdr:colOff>
      <xdr:row>16</xdr:row>
      <xdr:rowOff>109855</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3004800" y="279590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110490</xdr:rowOff>
    </xdr:from>
    <xdr:to>
      <xdr:col>69</xdr:col>
      <xdr:colOff>142875</xdr:colOff>
      <xdr:row>16</xdr:row>
      <xdr:rowOff>40640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3843000" y="2682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50817</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3512800" y="2451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150495</xdr:rowOff>
    </xdr:from>
    <xdr:to>
      <xdr:col>65</xdr:col>
      <xdr:colOff>53975</xdr:colOff>
      <xdr:row>16</xdr:row>
      <xdr:rowOff>80645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2954000" y="2722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90822</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2623800" y="2491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167640</xdr:rowOff>
    </xdr:from>
    <xdr:to>
      <xdr:col>82</xdr:col>
      <xdr:colOff>158750</xdr:colOff>
      <xdr:row>17</xdr:row>
      <xdr:rowOff>97790</xdr:rowOff>
    </xdr:to>
    <xdr:sp macro="" textlink="">
      <xdr:nvSpPr>
        <xdr:cNvPr id="140" name="楕円 139">
          <a:extLst>
            <a:ext uri="{FF2B5EF4-FFF2-40B4-BE49-F238E27FC236}">
              <a16:creationId xmlns:a16="http://schemas.microsoft.com/office/drawing/2014/main" id="{00000000-0008-0000-0400-00008C000000}"/>
            </a:ext>
          </a:extLst>
        </xdr:cNvPr>
        <xdr:cNvSpPr/>
      </xdr:nvSpPr>
      <xdr:spPr>
        <a:xfrm>
          <a:off x="16459200" y="291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139717</xdr:rowOff>
    </xdr:from>
    <xdr:ext cx="762000" cy="259045"/>
    <xdr:sp macro="" textlink="">
      <xdr:nvSpPr>
        <xdr:cNvPr id="141" name="物件費該当値テキスト">
          <a:extLst>
            <a:ext uri="{FF2B5EF4-FFF2-40B4-BE49-F238E27FC236}">
              <a16:creationId xmlns:a16="http://schemas.microsoft.com/office/drawing/2014/main" id="{00000000-0008-0000-0400-00008D000000}"/>
            </a:ext>
          </a:extLst>
        </xdr:cNvPr>
        <xdr:cNvSpPr txBox="1"/>
      </xdr:nvSpPr>
      <xdr:spPr>
        <a:xfrm>
          <a:off x="16598900" y="288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87630</xdr:rowOff>
    </xdr:from>
    <xdr:to>
      <xdr:col>78</xdr:col>
      <xdr:colOff>120650</xdr:colOff>
      <xdr:row>17</xdr:row>
      <xdr:rowOff>17780</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5621000" y="2830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2557</xdr:rowOff>
    </xdr:from>
    <xdr:ext cx="7366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5290800" y="29172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36195</xdr:rowOff>
    </xdr:from>
    <xdr:to>
      <xdr:col>74</xdr:col>
      <xdr:colOff>31750</xdr:colOff>
      <xdr:row>16</xdr:row>
      <xdr:rowOff>137795</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4732000" y="2779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122572</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401800" y="2865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1905</xdr:rowOff>
    </xdr:from>
    <xdr:to>
      <xdr:col>69</xdr:col>
      <xdr:colOff>142875</xdr:colOff>
      <xdr:row>16</xdr:row>
      <xdr:rowOff>103505</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3843000" y="2745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88282</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3512800" y="2831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59055</xdr:rowOff>
    </xdr:from>
    <xdr:to>
      <xdr:col>65</xdr:col>
      <xdr:colOff>53975</xdr:colOff>
      <xdr:row>16</xdr:row>
      <xdr:rowOff>160655</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2954000" y="2802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145432</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623800" y="2888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0" name="正方形/長方形 149">
          <a:extLst>
            <a:ext uri="{FF2B5EF4-FFF2-40B4-BE49-F238E27FC236}">
              <a16:creationId xmlns:a16="http://schemas.microsoft.com/office/drawing/2014/main" id="{00000000-0008-0000-0400-000096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1" name="正方形/長方形 150">
          <a:extLst>
            <a:ext uri="{FF2B5EF4-FFF2-40B4-BE49-F238E27FC236}">
              <a16:creationId xmlns:a16="http://schemas.microsoft.com/office/drawing/2014/main" id="{00000000-0008-0000-0400-000097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0" name="テキスト ボックス 159">
          <a:extLst>
            <a:ext uri="{FF2B5EF4-FFF2-40B4-BE49-F238E27FC236}">
              <a16:creationId xmlns:a16="http://schemas.microsoft.com/office/drawing/2014/main" id="{00000000-0008-0000-0400-0000A0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en-US" sz="1050">
              <a:solidFill>
                <a:schemeClr val="dk1"/>
              </a:solidFill>
              <a:effectLst/>
              <a:latin typeface="+mn-lt"/>
              <a:ea typeface="+mn-ea"/>
              <a:cs typeface="+mn-cs"/>
            </a:rPr>
            <a:t>扶助費は、類似団体平均を上回る高い水準です。なかでも児童福祉費が高い水準となっており、保育園児童運営委託料などの割合が高く推移している影響により、扶助費の経常経費充当一般財源は約</a:t>
          </a:r>
          <a:r>
            <a:rPr kumimoji="1" lang="en-US" altLang="ja-JP" sz="1050">
              <a:solidFill>
                <a:schemeClr val="dk1"/>
              </a:solidFill>
              <a:effectLst/>
              <a:latin typeface="+mn-lt"/>
              <a:ea typeface="+mn-ea"/>
              <a:cs typeface="+mn-cs"/>
            </a:rPr>
            <a:t>3,700</a:t>
          </a:r>
          <a:r>
            <a:rPr kumimoji="1" lang="ja-JP" altLang="en-US" sz="1050">
              <a:solidFill>
                <a:schemeClr val="dk1"/>
              </a:solidFill>
              <a:effectLst/>
              <a:latin typeface="+mn-lt"/>
              <a:ea typeface="+mn-ea"/>
              <a:cs typeface="+mn-cs"/>
            </a:rPr>
            <a:t>万円増加しました。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solidFill>
                <a:schemeClr val="dk1"/>
              </a:solidFill>
              <a:effectLst/>
              <a:latin typeface="+mn-lt"/>
              <a:ea typeface="+mn-ea"/>
              <a:cs typeface="+mn-cs"/>
            </a:rPr>
            <a:t>　補助金などの特定財源を活用したことにより、経常収支比率は横ばいで推移しましたが、経常経費は今後も増加していくことが見込まれます。引き続き、補助金の制度改正等を注視するとともに、適切な給付に努めます。</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2" name="直線コネクタ 161">
          <a:extLst>
            <a:ext uri="{FF2B5EF4-FFF2-40B4-BE49-F238E27FC236}">
              <a16:creationId xmlns:a16="http://schemas.microsoft.com/office/drawing/2014/main" id="{00000000-0008-0000-0400-0000A2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4" name="扶助費グラフ枠">
          <a:extLst>
            <a:ext uri="{FF2B5EF4-FFF2-40B4-BE49-F238E27FC236}">
              <a16:creationId xmlns:a16="http://schemas.microsoft.com/office/drawing/2014/main" id="{00000000-0008-0000-0400-0000AE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104140</xdr:rowOff>
    </xdr:from>
    <xdr:to>
      <xdr:col>24</xdr:col>
      <xdr:colOff>25400</xdr:colOff>
      <xdr:row>61</xdr:row>
      <xdr:rowOff>60706</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flipV="1">
          <a:off x="4826000" y="9019540"/>
          <a:ext cx="0" cy="1499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32783</xdr:rowOff>
    </xdr:from>
    <xdr:ext cx="762000" cy="259045"/>
    <xdr:sp macro="" textlink="">
      <xdr:nvSpPr>
        <xdr:cNvPr id="176" name="扶助費最小値テキスト">
          <a:extLst>
            <a:ext uri="{FF2B5EF4-FFF2-40B4-BE49-F238E27FC236}">
              <a16:creationId xmlns:a16="http://schemas.microsoft.com/office/drawing/2014/main" id="{00000000-0008-0000-0400-0000B0000000}"/>
            </a:ext>
          </a:extLst>
        </xdr:cNvPr>
        <xdr:cNvSpPr txBox="1"/>
      </xdr:nvSpPr>
      <xdr:spPr>
        <a:xfrm>
          <a:off x="4914900" y="10491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60706</xdr:rowOff>
    </xdr:from>
    <xdr:to>
      <xdr:col>24</xdr:col>
      <xdr:colOff>114300</xdr:colOff>
      <xdr:row>61</xdr:row>
      <xdr:rowOff>60706</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4737100" y="10519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19067</xdr:rowOff>
    </xdr:from>
    <xdr:ext cx="762000" cy="259045"/>
    <xdr:sp macro="" textlink="">
      <xdr:nvSpPr>
        <xdr:cNvPr id="178" name="扶助費最大値テキスト">
          <a:extLst>
            <a:ext uri="{FF2B5EF4-FFF2-40B4-BE49-F238E27FC236}">
              <a16:creationId xmlns:a16="http://schemas.microsoft.com/office/drawing/2014/main" id="{00000000-0008-0000-0400-0000B2000000}"/>
            </a:ext>
          </a:extLst>
        </xdr:cNvPr>
        <xdr:cNvSpPr txBox="1"/>
      </xdr:nvSpPr>
      <xdr:spPr>
        <a:xfrm>
          <a:off x="4914900" y="876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104140</xdr:rowOff>
    </xdr:from>
    <xdr:to>
      <xdr:col>24</xdr:col>
      <xdr:colOff>114300</xdr:colOff>
      <xdr:row>52</xdr:row>
      <xdr:rowOff>104140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4737100" y="9019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117856</xdr:rowOff>
    </xdr:from>
    <xdr:to>
      <xdr:col>24</xdr:col>
      <xdr:colOff>25400</xdr:colOff>
      <xdr:row>58</xdr:row>
      <xdr:rowOff>117856</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3987800" y="1006195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5859</xdr:rowOff>
    </xdr:from>
    <xdr:ext cx="762000" cy="259045"/>
    <xdr:sp macro="" textlink="">
      <xdr:nvSpPr>
        <xdr:cNvPr id="181" name="扶助費平均値テキスト">
          <a:extLst>
            <a:ext uri="{FF2B5EF4-FFF2-40B4-BE49-F238E27FC236}">
              <a16:creationId xmlns:a16="http://schemas.microsoft.com/office/drawing/2014/main" id="{00000000-0008-0000-0400-0000B5000000}"/>
            </a:ext>
          </a:extLst>
        </xdr:cNvPr>
        <xdr:cNvSpPr txBox="1"/>
      </xdr:nvSpPr>
      <xdr:spPr>
        <a:xfrm>
          <a:off x="4914900" y="9435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160782</xdr:rowOff>
    </xdr:from>
    <xdr:to>
      <xdr:col>24</xdr:col>
      <xdr:colOff>76200</xdr:colOff>
      <xdr:row>56</xdr:row>
      <xdr:rowOff>90932</xdr:rowOff>
    </xdr:to>
    <xdr:sp macro="" textlink="">
      <xdr:nvSpPr>
        <xdr:cNvPr id="182" name="フローチャート: 判断 181">
          <a:extLst>
            <a:ext uri="{FF2B5EF4-FFF2-40B4-BE49-F238E27FC236}">
              <a16:creationId xmlns:a16="http://schemas.microsoft.com/office/drawing/2014/main" id="{00000000-0008-0000-0400-0000B6000000}"/>
            </a:ext>
          </a:extLst>
        </xdr:cNvPr>
        <xdr:cNvSpPr/>
      </xdr:nvSpPr>
      <xdr:spPr>
        <a:xfrm>
          <a:off x="4775200" y="9590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108712</xdr:rowOff>
    </xdr:from>
    <xdr:to>
      <xdr:col>19</xdr:col>
      <xdr:colOff>187325</xdr:colOff>
      <xdr:row>58</xdr:row>
      <xdr:rowOff>117856</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3098800" y="1005281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124206</xdr:rowOff>
    </xdr:from>
    <xdr:to>
      <xdr:col>20</xdr:col>
      <xdr:colOff>38100</xdr:colOff>
      <xdr:row>56</xdr:row>
      <xdr:rowOff>54356</xdr:rowOff>
    </xdr:to>
    <xdr:sp macro="" textlink="">
      <xdr:nvSpPr>
        <xdr:cNvPr id="184" name="フローチャート: 判断 183">
          <a:extLst>
            <a:ext uri="{FF2B5EF4-FFF2-40B4-BE49-F238E27FC236}">
              <a16:creationId xmlns:a16="http://schemas.microsoft.com/office/drawing/2014/main" id="{00000000-0008-0000-0400-0000B8000000}"/>
            </a:ext>
          </a:extLst>
        </xdr:cNvPr>
        <xdr:cNvSpPr/>
      </xdr:nvSpPr>
      <xdr:spPr>
        <a:xfrm>
          <a:off x="3937000" y="9553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64533</xdr:rowOff>
    </xdr:from>
    <xdr:ext cx="7366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3606800" y="9322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44704</xdr:rowOff>
    </xdr:from>
    <xdr:to>
      <xdr:col>15</xdr:col>
      <xdr:colOff>98425</xdr:colOff>
      <xdr:row>58</xdr:row>
      <xdr:rowOff>108712</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2209800" y="9988804"/>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69342</xdr:rowOff>
    </xdr:from>
    <xdr:to>
      <xdr:col>15</xdr:col>
      <xdr:colOff>149225</xdr:colOff>
      <xdr:row>55</xdr:row>
      <xdr:rowOff>170942</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3048000" y="9499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9669</xdr:rowOff>
    </xdr:from>
    <xdr:ext cx="762000" cy="259045"/>
    <xdr:sp macro="" textlink="">
      <xdr:nvSpPr>
        <xdr:cNvPr id="188" name="テキスト ボックス 187">
          <a:extLst>
            <a:ext uri="{FF2B5EF4-FFF2-40B4-BE49-F238E27FC236}">
              <a16:creationId xmlns:a16="http://schemas.microsoft.com/office/drawing/2014/main" id="{00000000-0008-0000-0400-0000BC000000}"/>
            </a:ext>
          </a:extLst>
        </xdr:cNvPr>
        <xdr:cNvSpPr txBox="1"/>
      </xdr:nvSpPr>
      <xdr:spPr>
        <a:xfrm>
          <a:off x="2717800" y="9267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44704</xdr:rowOff>
    </xdr:from>
    <xdr:to>
      <xdr:col>11</xdr:col>
      <xdr:colOff>9525</xdr:colOff>
      <xdr:row>58</xdr:row>
      <xdr:rowOff>108712</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1320800" y="9988804"/>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23622</xdr:rowOff>
    </xdr:from>
    <xdr:to>
      <xdr:col>11</xdr:col>
      <xdr:colOff>60325</xdr:colOff>
      <xdr:row>55</xdr:row>
      <xdr:rowOff>125222</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2159000" y="9453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135399</xdr:rowOff>
    </xdr:from>
    <xdr:ext cx="7620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1828800" y="922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69342</xdr:rowOff>
    </xdr:from>
    <xdr:to>
      <xdr:col>6</xdr:col>
      <xdr:colOff>171450</xdr:colOff>
      <xdr:row>55</xdr:row>
      <xdr:rowOff>170942</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1270000" y="9499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9669</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939800" y="9267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67056</xdr:rowOff>
    </xdr:from>
    <xdr:to>
      <xdr:col>24</xdr:col>
      <xdr:colOff>76200</xdr:colOff>
      <xdr:row>58</xdr:row>
      <xdr:rowOff>168656</xdr:rowOff>
    </xdr:to>
    <xdr:sp macro="" textlink="">
      <xdr:nvSpPr>
        <xdr:cNvPr id="199" name="楕円 198">
          <a:extLst>
            <a:ext uri="{FF2B5EF4-FFF2-40B4-BE49-F238E27FC236}">
              <a16:creationId xmlns:a16="http://schemas.microsoft.com/office/drawing/2014/main" id="{00000000-0008-0000-0400-0000C7000000}"/>
            </a:ext>
          </a:extLst>
        </xdr:cNvPr>
        <xdr:cNvSpPr/>
      </xdr:nvSpPr>
      <xdr:spPr>
        <a:xfrm>
          <a:off x="4775200" y="10011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39133</xdr:rowOff>
    </xdr:from>
    <xdr:ext cx="762000" cy="259045"/>
    <xdr:sp macro="" textlink="">
      <xdr:nvSpPr>
        <xdr:cNvPr id="200" name="扶助費該当値テキスト">
          <a:extLst>
            <a:ext uri="{FF2B5EF4-FFF2-40B4-BE49-F238E27FC236}">
              <a16:creationId xmlns:a16="http://schemas.microsoft.com/office/drawing/2014/main" id="{00000000-0008-0000-0400-0000C8000000}"/>
            </a:ext>
          </a:extLst>
        </xdr:cNvPr>
        <xdr:cNvSpPr txBox="1"/>
      </xdr:nvSpPr>
      <xdr:spPr>
        <a:xfrm>
          <a:off x="4914900" y="9983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67056</xdr:rowOff>
    </xdr:from>
    <xdr:to>
      <xdr:col>20</xdr:col>
      <xdr:colOff>38100</xdr:colOff>
      <xdr:row>58</xdr:row>
      <xdr:rowOff>168656</xdr:rowOff>
    </xdr:to>
    <xdr:sp macro="" textlink="">
      <xdr:nvSpPr>
        <xdr:cNvPr id="201" name="楕円 200">
          <a:extLst>
            <a:ext uri="{FF2B5EF4-FFF2-40B4-BE49-F238E27FC236}">
              <a16:creationId xmlns:a16="http://schemas.microsoft.com/office/drawing/2014/main" id="{00000000-0008-0000-0400-0000C9000000}"/>
            </a:ext>
          </a:extLst>
        </xdr:cNvPr>
        <xdr:cNvSpPr/>
      </xdr:nvSpPr>
      <xdr:spPr>
        <a:xfrm>
          <a:off x="3937000" y="10011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153433</xdr:rowOff>
    </xdr:from>
    <xdr:ext cx="7366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3606800" y="100975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57912</xdr:rowOff>
    </xdr:from>
    <xdr:to>
      <xdr:col>15</xdr:col>
      <xdr:colOff>149225</xdr:colOff>
      <xdr:row>58</xdr:row>
      <xdr:rowOff>159512</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3048000" y="10002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144289</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717800" y="10088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165354</xdr:rowOff>
    </xdr:from>
    <xdr:to>
      <xdr:col>11</xdr:col>
      <xdr:colOff>60325</xdr:colOff>
      <xdr:row>58</xdr:row>
      <xdr:rowOff>95504</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2159000" y="9938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80281</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828800" y="10024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57912</xdr:rowOff>
    </xdr:from>
    <xdr:to>
      <xdr:col>6</xdr:col>
      <xdr:colOff>171450</xdr:colOff>
      <xdr:row>58</xdr:row>
      <xdr:rowOff>159512</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1270000" y="10002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144289</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939800" y="10088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09" name="正方形/長方形 208">
          <a:extLst>
            <a:ext uri="{FF2B5EF4-FFF2-40B4-BE49-F238E27FC236}">
              <a16:creationId xmlns:a16="http://schemas.microsoft.com/office/drawing/2014/main" id="{00000000-0008-0000-0400-0000D1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0" name="正方形/長方形 209">
          <a:extLst>
            <a:ext uri="{FF2B5EF4-FFF2-40B4-BE49-F238E27FC236}">
              <a16:creationId xmlns:a16="http://schemas.microsoft.com/office/drawing/2014/main" id="{00000000-0008-0000-0400-0000D2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1" name="正方形/長方形 210">
          <a:extLst>
            <a:ext uri="{FF2B5EF4-FFF2-40B4-BE49-F238E27FC236}">
              <a16:creationId xmlns:a16="http://schemas.microsoft.com/office/drawing/2014/main" id="{00000000-0008-0000-0400-0000D3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2" name="正方形/長方形 211">
          <a:extLst>
            <a:ext uri="{FF2B5EF4-FFF2-40B4-BE49-F238E27FC236}">
              <a16:creationId xmlns:a16="http://schemas.microsoft.com/office/drawing/2014/main" id="{00000000-0008-0000-0400-0000D4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19" name="テキスト ボックス 218">
          <a:extLst>
            <a:ext uri="{FF2B5EF4-FFF2-40B4-BE49-F238E27FC236}">
              <a16:creationId xmlns:a16="http://schemas.microsoft.com/office/drawing/2014/main" id="{00000000-0008-0000-0400-0000DB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950">
              <a:solidFill>
                <a:schemeClr val="dk1"/>
              </a:solidFill>
              <a:effectLst/>
              <a:latin typeface="+mn-lt"/>
              <a:ea typeface="+mn-ea"/>
              <a:cs typeface="+mn-cs"/>
            </a:rPr>
            <a:t>維持補修費の経常収支比率は、各施設の修繕料が減少したため、前年度比で</a:t>
          </a:r>
          <a:r>
            <a:rPr kumimoji="1" lang="en-US" altLang="ja-JP" sz="950">
              <a:solidFill>
                <a:schemeClr val="dk1"/>
              </a:solidFill>
              <a:effectLst/>
              <a:latin typeface="+mn-lt"/>
              <a:ea typeface="+mn-ea"/>
              <a:cs typeface="+mn-cs"/>
            </a:rPr>
            <a:t>0.1</a:t>
          </a:r>
          <a:r>
            <a:rPr kumimoji="1" lang="ja-JP" altLang="ja-JP" sz="950">
              <a:solidFill>
                <a:schemeClr val="dk1"/>
              </a:solidFill>
              <a:effectLst/>
              <a:latin typeface="+mn-lt"/>
              <a:ea typeface="+mn-ea"/>
              <a:cs typeface="+mn-cs"/>
            </a:rPr>
            <a:t>ポイント</a:t>
          </a:r>
          <a:r>
            <a:rPr kumimoji="1" lang="ja-JP" altLang="en-US" sz="950">
              <a:solidFill>
                <a:schemeClr val="dk1"/>
              </a:solidFill>
              <a:effectLst/>
              <a:latin typeface="+mn-lt"/>
              <a:ea typeface="+mn-ea"/>
              <a:cs typeface="+mn-cs"/>
            </a:rPr>
            <a:t>改善</a:t>
          </a:r>
          <a:r>
            <a:rPr kumimoji="1" lang="ja-JP" altLang="ja-JP" sz="950">
              <a:solidFill>
                <a:schemeClr val="dk1"/>
              </a:solidFill>
              <a:effectLst/>
              <a:latin typeface="+mn-lt"/>
              <a:ea typeface="+mn-ea"/>
              <a:cs typeface="+mn-cs"/>
            </a:rPr>
            <a:t>しました。　</a:t>
          </a:r>
          <a:endParaRPr lang="ja-JP" altLang="ja-JP" sz="950">
            <a:effectLst/>
          </a:endParaRPr>
        </a:p>
        <a:p>
          <a:r>
            <a:rPr kumimoji="1" lang="ja-JP" altLang="ja-JP" sz="950">
              <a:solidFill>
                <a:schemeClr val="dk1"/>
              </a:solidFill>
              <a:effectLst/>
              <a:latin typeface="+mn-lt"/>
              <a:ea typeface="+mn-ea"/>
              <a:cs typeface="+mn-cs"/>
            </a:rPr>
            <a:t>　</a:t>
          </a:r>
          <a:r>
            <a:rPr kumimoji="1" lang="ja-JP" altLang="en-US" sz="950">
              <a:solidFill>
                <a:schemeClr val="dk1"/>
              </a:solidFill>
              <a:effectLst/>
              <a:latin typeface="+mn-lt"/>
              <a:ea typeface="+mn-ea"/>
              <a:cs typeface="+mn-cs"/>
            </a:rPr>
            <a:t>また、</a:t>
          </a:r>
          <a:r>
            <a:rPr kumimoji="1" lang="ja-JP" altLang="ja-JP" sz="950">
              <a:solidFill>
                <a:schemeClr val="dk1"/>
              </a:solidFill>
              <a:effectLst/>
              <a:latin typeface="+mn-lt"/>
              <a:ea typeface="+mn-ea"/>
              <a:cs typeface="+mn-cs"/>
            </a:rPr>
            <a:t>繰出金の経常収支比率</a:t>
          </a:r>
          <a:r>
            <a:rPr kumimoji="1" lang="ja-JP" altLang="en-US" sz="950">
              <a:solidFill>
                <a:schemeClr val="dk1"/>
              </a:solidFill>
              <a:effectLst/>
              <a:latin typeface="+mn-lt"/>
              <a:ea typeface="+mn-ea"/>
              <a:cs typeface="+mn-cs"/>
            </a:rPr>
            <a:t>は</a:t>
          </a:r>
          <a:r>
            <a:rPr kumimoji="1" lang="ja-JP" altLang="ja-JP" sz="950">
              <a:solidFill>
                <a:schemeClr val="dk1"/>
              </a:solidFill>
              <a:effectLst/>
              <a:latin typeface="+mn-lt"/>
              <a:ea typeface="+mn-ea"/>
              <a:cs typeface="+mn-cs"/>
            </a:rPr>
            <a:t>、各特別会計への繰出金が約</a:t>
          </a:r>
          <a:r>
            <a:rPr kumimoji="1" lang="en-US" altLang="ja-JP" sz="950">
              <a:solidFill>
                <a:schemeClr val="dk1"/>
              </a:solidFill>
              <a:effectLst/>
              <a:latin typeface="+mn-lt"/>
              <a:ea typeface="+mn-ea"/>
              <a:cs typeface="+mn-cs"/>
            </a:rPr>
            <a:t>2,100</a:t>
          </a:r>
          <a:r>
            <a:rPr kumimoji="1" lang="ja-JP" altLang="ja-JP" sz="950">
              <a:solidFill>
                <a:schemeClr val="dk1"/>
              </a:solidFill>
              <a:effectLst/>
              <a:latin typeface="+mn-lt"/>
              <a:ea typeface="+mn-ea"/>
              <a:cs typeface="+mn-cs"/>
            </a:rPr>
            <a:t>万円増加し</a:t>
          </a:r>
          <a:r>
            <a:rPr kumimoji="1" lang="ja-JP" altLang="en-US" sz="950">
              <a:solidFill>
                <a:schemeClr val="dk1"/>
              </a:solidFill>
              <a:effectLst/>
              <a:latin typeface="+mn-lt"/>
              <a:ea typeface="+mn-ea"/>
              <a:cs typeface="+mn-cs"/>
            </a:rPr>
            <a:t>たものの</a:t>
          </a:r>
          <a:r>
            <a:rPr kumimoji="1" lang="ja-JP" altLang="ja-JP" sz="950">
              <a:solidFill>
                <a:schemeClr val="dk1"/>
              </a:solidFill>
              <a:effectLst/>
              <a:latin typeface="+mn-lt"/>
              <a:ea typeface="+mn-ea"/>
              <a:cs typeface="+mn-cs"/>
            </a:rPr>
            <a:t>、</a:t>
          </a:r>
          <a:r>
            <a:rPr kumimoji="1" lang="ja-JP" altLang="en-US" sz="950">
              <a:solidFill>
                <a:schemeClr val="dk1"/>
              </a:solidFill>
              <a:effectLst/>
              <a:latin typeface="+mn-lt"/>
              <a:ea typeface="+mn-ea"/>
              <a:cs typeface="+mn-cs"/>
            </a:rPr>
            <a:t>市町村総合交付金の充当額の増加などにより、昨年度から</a:t>
          </a:r>
          <a:r>
            <a:rPr kumimoji="1" lang="en-US" altLang="ja-JP" sz="950">
              <a:solidFill>
                <a:schemeClr val="dk1"/>
              </a:solidFill>
              <a:effectLst/>
              <a:latin typeface="+mn-lt"/>
              <a:ea typeface="+mn-ea"/>
              <a:cs typeface="+mn-cs"/>
            </a:rPr>
            <a:t>0.1</a:t>
          </a:r>
          <a:r>
            <a:rPr kumimoji="1" lang="ja-JP" altLang="ja-JP" sz="950">
              <a:solidFill>
                <a:schemeClr val="dk1"/>
              </a:solidFill>
              <a:effectLst/>
              <a:latin typeface="+mn-lt"/>
              <a:ea typeface="+mn-ea"/>
              <a:cs typeface="+mn-cs"/>
            </a:rPr>
            <a:t>ポイント</a:t>
          </a:r>
          <a:r>
            <a:rPr kumimoji="1" lang="ja-JP" altLang="en-US" sz="950">
              <a:solidFill>
                <a:schemeClr val="dk1"/>
              </a:solidFill>
              <a:effectLst/>
              <a:latin typeface="+mn-lt"/>
              <a:ea typeface="+mn-ea"/>
              <a:cs typeface="+mn-cs"/>
            </a:rPr>
            <a:t>改善</a:t>
          </a:r>
          <a:r>
            <a:rPr kumimoji="1" lang="ja-JP" altLang="ja-JP" sz="950">
              <a:solidFill>
                <a:schemeClr val="dk1"/>
              </a:solidFill>
              <a:effectLst/>
              <a:latin typeface="+mn-lt"/>
              <a:ea typeface="+mn-ea"/>
              <a:cs typeface="+mn-cs"/>
            </a:rPr>
            <a:t>しました。</a:t>
          </a:r>
          <a:endParaRPr lang="ja-JP" altLang="ja-JP" sz="950">
            <a:effectLst/>
          </a:endParaRPr>
        </a:p>
        <a:p>
          <a:r>
            <a:rPr kumimoji="1" lang="ja-JP" altLang="ja-JP" sz="950">
              <a:solidFill>
                <a:schemeClr val="dk1"/>
              </a:solidFill>
              <a:effectLst/>
              <a:latin typeface="+mn-lt"/>
              <a:ea typeface="+mn-ea"/>
              <a:cs typeface="+mn-cs"/>
            </a:rPr>
            <a:t>　今後、施設の老朽化</a:t>
          </a:r>
          <a:r>
            <a:rPr kumimoji="1" lang="ja-JP" altLang="en-US" sz="950">
              <a:solidFill>
                <a:schemeClr val="dk1"/>
              </a:solidFill>
              <a:effectLst/>
              <a:latin typeface="+mn-lt"/>
              <a:ea typeface="+mn-ea"/>
              <a:cs typeface="+mn-cs"/>
            </a:rPr>
            <a:t>など</a:t>
          </a:r>
          <a:r>
            <a:rPr kumimoji="1" lang="ja-JP" altLang="ja-JP" sz="950">
              <a:solidFill>
                <a:schemeClr val="dk1"/>
              </a:solidFill>
              <a:effectLst/>
              <a:latin typeface="+mn-lt"/>
              <a:ea typeface="+mn-ea"/>
              <a:cs typeface="+mn-cs"/>
            </a:rPr>
            <a:t>で当該項目は上昇していくと見込まれます。財政運営に影響</a:t>
          </a:r>
          <a:r>
            <a:rPr kumimoji="1" lang="ja-JP" altLang="en-US" sz="950">
              <a:solidFill>
                <a:schemeClr val="dk1"/>
              </a:solidFill>
              <a:effectLst/>
              <a:latin typeface="+mn-lt"/>
              <a:ea typeface="+mn-ea"/>
              <a:cs typeface="+mn-cs"/>
            </a:rPr>
            <a:t>が及ばないよう</a:t>
          </a:r>
          <a:r>
            <a:rPr kumimoji="1" lang="ja-JP" altLang="ja-JP" sz="950">
              <a:solidFill>
                <a:schemeClr val="dk1"/>
              </a:solidFill>
              <a:effectLst/>
              <a:latin typeface="+mn-lt"/>
              <a:ea typeface="+mn-ea"/>
              <a:cs typeface="+mn-cs"/>
            </a:rPr>
            <a:t>、年度間での経費の平準化を図るなど計画的な維持管理に努めます。</a:t>
          </a:r>
          <a:endParaRPr lang="ja-JP" altLang="ja-JP" sz="95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1" name="直線コネクタ 220">
          <a:extLst>
            <a:ext uri="{FF2B5EF4-FFF2-40B4-BE49-F238E27FC236}">
              <a16:creationId xmlns:a16="http://schemas.microsoft.com/office/drawing/2014/main" id="{00000000-0008-0000-0400-0000DD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3" name="直線コネクタ 222">
          <a:extLst>
            <a:ext uri="{FF2B5EF4-FFF2-40B4-BE49-F238E27FC236}">
              <a16:creationId xmlns:a16="http://schemas.microsoft.com/office/drawing/2014/main" id="{00000000-0008-0000-0400-0000DF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5" name="その他グラフ枠">
          <a:extLst>
            <a:ext uri="{FF2B5EF4-FFF2-40B4-BE49-F238E27FC236}">
              <a16:creationId xmlns:a16="http://schemas.microsoft.com/office/drawing/2014/main" id="{00000000-0008-0000-0400-0000EB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82550</xdr:rowOff>
    </xdr:from>
    <xdr:to>
      <xdr:col>82</xdr:col>
      <xdr:colOff>107950</xdr:colOff>
      <xdr:row>61</xdr:row>
      <xdr:rowOff>19050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flipV="1">
          <a:off x="16510000" y="9169400"/>
          <a:ext cx="0" cy="130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162577</xdr:rowOff>
    </xdr:from>
    <xdr:ext cx="762000" cy="259045"/>
    <xdr:sp macro="" textlink="">
      <xdr:nvSpPr>
        <xdr:cNvPr id="237" name="その他最小値テキスト">
          <a:extLst>
            <a:ext uri="{FF2B5EF4-FFF2-40B4-BE49-F238E27FC236}">
              <a16:creationId xmlns:a16="http://schemas.microsoft.com/office/drawing/2014/main" id="{00000000-0008-0000-0400-0000ED000000}"/>
            </a:ext>
          </a:extLst>
        </xdr:cNvPr>
        <xdr:cNvSpPr txBox="1"/>
      </xdr:nvSpPr>
      <xdr:spPr>
        <a:xfrm>
          <a:off x="16598900" y="1044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19050</xdr:rowOff>
    </xdr:from>
    <xdr:to>
      <xdr:col>82</xdr:col>
      <xdr:colOff>196850</xdr:colOff>
      <xdr:row>61</xdr:row>
      <xdr:rowOff>19050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6421100" y="10477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168927</xdr:rowOff>
    </xdr:from>
    <xdr:ext cx="762000" cy="259045"/>
    <xdr:sp macro="" textlink="">
      <xdr:nvSpPr>
        <xdr:cNvPr id="239" name="その他最大値テキスト">
          <a:extLst>
            <a:ext uri="{FF2B5EF4-FFF2-40B4-BE49-F238E27FC236}">
              <a16:creationId xmlns:a16="http://schemas.microsoft.com/office/drawing/2014/main" id="{00000000-0008-0000-0400-0000EF000000}"/>
            </a:ext>
          </a:extLst>
        </xdr:cNvPr>
        <xdr:cNvSpPr txBox="1"/>
      </xdr:nvSpPr>
      <xdr:spPr>
        <a:xfrm>
          <a:off x="16598900" y="891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82550</xdr:rowOff>
    </xdr:from>
    <xdr:to>
      <xdr:col>82</xdr:col>
      <xdr:colOff>196850</xdr:colOff>
      <xdr:row>53</xdr:row>
      <xdr:rowOff>82550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6421100" y="9169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63500</xdr:rowOff>
    </xdr:from>
    <xdr:to>
      <xdr:col>82</xdr:col>
      <xdr:colOff>107950</xdr:colOff>
      <xdr:row>56</xdr:row>
      <xdr:rowOff>76200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flipV="1">
          <a:off x="15671800" y="96647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54627</xdr:rowOff>
    </xdr:from>
    <xdr:ext cx="762000" cy="259045"/>
    <xdr:sp macro="" textlink="">
      <xdr:nvSpPr>
        <xdr:cNvPr id="242" name="その他平均値テキスト">
          <a:extLst>
            <a:ext uri="{FF2B5EF4-FFF2-40B4-BE49-F238E27FC236}">
              <a16:creationId xmlns:a16="http://schemas.microsoft.com/office/drawing/2014/main" id="{00000000-0008-0000-0400-0000F2000000}"/>
            </a:ext>
          </a:extLst>
        </xdr:cNvPr>
        <xdr:cNvSpPr txBox="1"/>
      </xdr:nvSpPr>
      <xdr:spPr>
        <a:xfrm>
          <a:off x="16598900" y="9827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82550</xdr:rowOff>
    </xdr:from>
    <xdr:to>
      <xdr:col>82</xdr:col>
      <xdr:colOff>158750</xdr:colOff>
      <xdr:row>58</xdr:row>
      <xdr:rowOff>12700</xdr:rowOff>
    </xdr:to>
    <xdr:sp macro="" textlink="">
      <xdr:nvSpPr>
        <xdr:cNvPr id="243" name="フローチャート: 判断 242">
          <a:extLst>
            <a:ext uri="{FF2B5EF4-FFF2-40B4-BE49-F238E27FC236}">
              <a16:creationId xmlns:a16="http://schemas.microsoft.com/office/drawing/2014/main" id="{00000000-0008-0000-0400-0000F3000000}"/>
            </a:ext>
          </a:extLst>
        </xdr:cNvPr>
        <xdr:cNvSpPr/>
      </xdr:nvSpPr>
      <xdr:spPr>
        <a:xfrm>
          <a:off x="164592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25400</xdr:rowOff>
    </xdr:from>
    <xdr:to>
      <xdr:col>78</xdr:col>
      <xdr:colOff>69850</xdr:colOff>
      <xdr:row>56</xdr:row>
      <xdr:rowOff>76200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4782800" y="96266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158750</xdr:rowOff>
    </xdr:from>
    <xdr:to>
      <xdr:col>78</xdr:col>
      <xdr:colOff>120650</xdr:colOff>
      <xdr:row>58</xdr:row>
      <xdr:rowOff>88900</xdr:rowOff>
    </xdr:to>
    <xdr:sp macro="" textlink="">
      <xdr:nvSpPr>
        <xdr:cNvPr id="245" name="フローチャート: 判断 244">
          <a:extLst>
            <a:ext uri="{FF2B5EF4-FFF2-40B4-BE49-F238E27FC236}">
              <a16:creationId xmlns:a16="http://schemas.microsoft.com/office/drawing/2014/main" id="{00000000-0008-0000-0400-0000F5000000}"/>
            </a:ext>
          </a:extLst>
        </xdr:cNvPr>
        <xdr:cNvSpPr/>
      </xdr:nvSpPr>
      <xdr:spPr>
        <a:xfrm>
          <a:off x="15621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73677</xdr:rowOff>
    </xdr:from>
    <xdr:ext cx="7366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5290800" y="10017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95250</xdr:rowOff>
    </xdr:from>
    <xdr:to>
      <xdr:col>73</xdr:col>
      <xdr:colOff>180975</xdr:colOff>
      <xdr:row>56</xdr:row>
      <xdr:rowOff>25400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3893800" y="95250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133350</xdr:rowOff>
    </xdr:from>
    <xdr:to>
      <xdr:col>74</xdr:col>
      <xdr:colOff>31750</xdr:colOff>
      <xdr:row>58</xdr:row>
      <xdr:rowOff>63500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4732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48277</xdr:rowOff>
    </xdr:from>
    <xdr:ext cx="7620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4401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95250</xdr:rowOff>
    </xdr:from>
    <xdr:to>
      <xdr:col>69</xdr:col>
      <xdr:colOff>92075</xdr:colOff>
      <xdr:row>56</xdr:row>
      <xdr:rowOff>12700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3004800" y="95250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57150</xdr:rowOff>
    </xdr:from>
    <xdr:to>
      <xdr:col>69</xdr:col>
      <xdr:colOff>142875</xdr:colOff>
      <xdr:row>57</xdr:row>
      <xdr:rowOff>158750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3843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143527</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35128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111777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26238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12700</xdr:rowOff>
    </xdr:from>
    <xdr:to>
      <xdr:col>82</xdr:col>
      <xdr:colOff>158750</xdr:colOff>
      <xdr:row>56</xdr:row>
      <xdr:rowOff>114300</xdr:rowOff>
    </xdr:to>
    <xdr:sp macro="" textlink="">
      <xdr:nvSpPr>
        <xdr:cNvPr id="260" name="楕円 259">
          <a:extLst>
            <a:ext uri="{FF2B5EF4-FFF2-40B4-BE49-F238E27FC236}">
              <a16:creationId xmlns:a16="http://schemas.microsoft.com/office/drawing/2014/main" id="{00000000-0008-0000-0400-000004010000}"/>
            </a:ext>
          </a:extLst>
        </xdr:cNvPr>
        <xdr:cNvSpPr/>
      </xdr:nvSpPr>
      <xdr:spPr>
        <a:xfrm>
          <a:off x="16459200" y="961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29227</xdr:rowOff>
    </xdr:from>
    <xdr:ext cx="762000" cy="259045"/>
    <xdr:sp macro="" textlink="">
      <xdr:nvSpPr>
        <xdr:cNvPr id="261" name="その他該当値テキスト">
          <a:extLst>
            <a:ext uri="{FF2B5EF4-FFF2-40B4-BE49-F238E27FC236}">
              <a16:creationId xmlns:a16="http://schemas.microsoft.com/office/drawing/2014/main" id="{00000000-0008-0000-0400-000005010000}"/>
            </a:ext>
          </a:extLst>
        </xdr:cNvPr>
        <xdr:cNvSpPr txBox="1"/>
      </xdr:nvSpPr>
      <xdr:spPr>
        <a:xfrm>
          <a:off x="165989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25400</xdr:rowOff>
    </xdr:from>
    <xdr:to>
      <xdr:col>78</xdr:col>
      <xdr:colOff>120650</xdr:colOff>
      <xdr:row>56</xdr:row>
      <xdr:rowOff>127000</xdr:rowOff>
    </xdr:to>
    <xdr:sp macro="" textlink="">
      <xdr:nvSpPr>
        <xdr:cNvPr id="262" name="楕円 261">
          <a:extLst>
            <a:ext uri="{FF2B5EF4-FFF2-40B4-BE49-F238E27FC236}">
              <a16:creationId xmlns:a16="http://schemas.microsoft.com/office/drawing/2014/main" id="{00000000-0008-0000-0400-000006010000}"/>
            </a:ext>
          </a:extLst>
        </xdr:cNvPr>
        <xdr:cNvSpPr/>
      </xdr:nvSpPr>
      <xdr:spPr>
        <a:xfrm>
          <a:off x="15621000" y="962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137177</xdr:rowOff>
    </xdr:from>
    <xdr:ext cx="7366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5290800" y="9395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146050</xdr:rowOff>
    </xdr:from>
    <xdr:to>
      <xdr:col>74</xdr:col>
      <xdr:colOff>31750</xdr:colOff>
      <xdr:row>56</xdr:row>
      <xdr:rowOff>76200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4732000" y="957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86377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401800" y="934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44450</xdr:rowOff>
    </xdr:from>
    <xdr:to>
      <xdr:col>69</xdr:col>
      <xdr:colOff>142875</xdr:colOff>
      <xdr:row>55</xdr:row>
      <xdr:rowOff>146050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3843000" y="947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156227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3512800" y="924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133350</xdr:rowOff>
    </xdr:from>
    <xdr:to>
      <xdr:col>65</xdr:col>
      <xdr:colOff>53975</xdr:colOff>
      <xdr:row>56</xdr:row>
      <xdr:rowOff>63500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2954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73677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623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0" name="正方形/長方形 269">
          <a:extLst>
            <a:ext uri="{FF2B5EF4-FFF2-40B4-BE49-F238E27FC236}">
              <a16:creationId xmlns:a16="http://schemas.microsoft.com/office/drawing/2014/main" id="{00000000-0008-0000-0400-00000E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1" name="正方形/長方形 270">
          <a:extLst>
            <a:ext uri="{FF2B5EF4-FFF2-40B4-BE49-F238E27FC236}">
              <a16:creationId xmlns:a16="http://schemas.microsoft.com/office/drawing/2014/main" id="{00000000-0008-0000-0400-00000F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補助費等に係る経常収支比率は、東京消防庁への事務委託料が主な要因となり、類似団体平均より高い水準にあります</a:t>
          </a:r>
          <a:r>
            <a:rPr kumimoji="1" lang="ja-JP" altLang="en-US"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年度は、</a:t>
          </a:r>
          <a:r>
            <a:rPr kumimoji="1" lang="ja-JP" altLang="en-US" sz="1100">
              <a:solidFill>
                <a:schemeClr val="dk1"/>
              </a:solidFill>
              <a:effectLst/>
              <a:latin typeface="+mn-lt"/>
              <a:ea typeface="+mn-ea"/>
              <a:cs typeface="+mn-cs"/>
            </a:rPr>
            <a:t>学校給食無償化に伴う負担金の新設や、保育・教育施設への補助金等の増額により、経常収支比率は</a:t>
          </a:r>
          <a:r>
            <a:rPr kumimoji="1" lang="ja-JP" altLang="ja-JP" sz="1100">
              <a:solidFill>
                <a:schemeClr val="dk1"/>
              </a:solidFill>
              <a:effectLst/>
              <a:latin typeface="+mn-lt"/>
              <a:ea typeface="+mn-ea"/>
              <a:cs typeface="+mn-cs"/>
            </a:rPr>
            <a:t>前年度比で</a:t>
          </a:r>
          <a:r>
            <a:rPr kumimoji="1" lang="en-US" altLang="ja-JP" sz="1100">
              <a:solidFill>
                <a:schemeClr val="dk1"/>
              </a:solidFill>
              <a:effectLst/>
              <a:latin typeface="+mn-lt"/>
              <a:ea typeface="+mn-ea"/>
              <a:cs typeface="+mn-cs"/>
            </a:rPr>
            <a:t>0.3</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悪化</a:t>
          </a:r>
          <a:r>
            <a:rPr kumimoji="1" lang="ja-JP" altLang="ja-JP" sz="1100">
              <a:solidFill>
                <a:schemeClr val="dk1"/>
              </a:solidFill>
              <a:effectLst/>
              <a:latin typeface="+mn-lt"/>
              <a:ea typeface="+mn-ea"/>
              <a:cs typeface="+mn-cs"/>
            </a:rPr>
            <a:t>しました。</a:t>
          </a:r>
          <a:endParaRPr lang="ja-JP" altLang="ja-JP" sz="1400">
            <a:effectLst/>
          </a:endParaRPr>
        </a:p>
        <a:p>
          <a:r>
            <a:rPr kumimoji="1" lang="ja-JP" altLang="ja-JP" sz="1100">
              <a:solidFill>
                <a:schemeClr val="dk1"/>
              </a:solidFill>
              <a:effectLst/>
              <a:latin typeface="+mn-lt"/>
              <a:ea typeface="+mn-ea"/>
              <a:cs typeface="+mn-cs"/>
            </a:rPr>
            <a:t>　今後も補助金等の制度の在り方や整理統合等を検証し、補助費等の抑制に努めます。</a:t>
          </a:r>
          <a:endParaRPr lang="ja-JP" altLang="ja-JP" sz="1400">
            <a:effectLst/>
          </a:endParaRP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oneCellAnchor>
    <xdr:from>
      <xdr:col>62</xdr:col>
      <xdr:colOff>6350</xdr:colOff>
      <xdr:row>29</xdr:row>
      <xdr:rowOff>107950</xdr:rowOff>
    </xdr:from>
    <xdr:ext cx="298543" cy="225703"/>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2" name="直線コネクタ 281">
          <a:extLst>
            <a:ext uri="{FF2B5EF4-FFF2-40B4-BE49-F238E27FC236}">
              <a16:creationId xmlns:a16="http://schemas.microsoft.com/office/drawing/2014/main" id="{00000000-0008-0000-0400-00001A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84" name="直線コネクタ 283">
          <a:extLst>
            <a:ext uri="{FF2B5EF4-FFF2-40B4-BE49-F238E27FC236}">
              <a16:creationId xmlns:a16="http://schemas.microsoft.com/office/drawing/2014/main" id="{00000000-0008-0000-0400-00001C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a:extLst>
            <a:ext uri="{FF2B5EF4-FFF2-40B4-BE49-F238E27FC236}">
              <a16:creationId xmlns:a16="http://schemas.microsoft.com/office/drawing/2014/main" id="{00000000-0008-0000-0400-00002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149860</xdr:rowOff>
    </xdr:from>
    <xdr:to>
      <xdr:col>82</xdr:col>
      <xdr:colOff>107950</xdr:colOff>
      <xdr:row>41</xdr:row>
      <xdr:rowOff>100330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flipV="1">
          <a:off x="16510000" y="5636260"/>
          <a:ext cx="0" cy="1493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72407</xdr:rowOff>
    </xdr:from>
    <xdr:ext cx="762000" cy="259045"/>
    <xdr:sp macro="" textlink="">
      <xdr:nvSpPr>
        <xdr:cNvPr id="298" name="補助費等最小値テキスト">
          <a:extLst>
            <a:ext uri="{FF2B5EF4-FFF2-40B4-BE49-F238E27FC236}">
              <a16:creationId xmlns:a16="http://schemas.microsoft.com/office/drawing/2014/main" id="{00000000-0008-0000-0400-00002A010000}"/>
            </a:ext>
          </a:extLst>
        </xdr:cNvPr>
        <xdr:cNvSpPr txBox="1"/>
      </xdr:nvSpPr>
      <xdr:spPr>
        <a:xfrm>
          <a:off x="16598900" y="710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100330</xdr:rowOff>
    </xdr:from>
    <xdr:to>
      <xdr:col>82</xdr:col>
      <xdr:colOff>196850</xdr:colOff>
      <xdr:row>41</xdr:row>
      <xdr:rowOff>100330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712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64787</xdr:rowOff>
    </xdr:from>
    <xdr:ext cx="762000" cy="259045"/>
    <xdr:sp macro="" textlink="">
      <xdr:nvSpPr>
        <xdr:cNvPr id="300" name="補助費等最大値テキスト">
          <a:extLst>
            <a:ext uri="{FF2B5EF4-FFF2-40B4-BE49-F238E27FC236}">
              <a16:creationId xmlns:a16="http://schemas.microsoft.com/office/drawing/2014/main" id="{00000000-0008-0000-0400-00002C010000}"/>
            </a:ext>
          </a:extLst>
        </xdr:cNvPr>
        <xdr:cNvSpPr txBox="1"/>
      </xdr:nvSpPr>
      <xdr:spPr>
        <a:xfrm>
          <a:off x="16598900" y="5379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149860</xdr:rowOff>
    </xdr:from>
    <xdr:to>
      <xdr:col>82</xdr:col>
      <xdr:colOff>196850</xdr:colOff>
      <xdr:row>32</xdr:row>
      <xdr:rowOff>149860</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5636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54610</xdr:rowOff>
    </xdr:from>
    <xdr:to>
      <xdr:col>82</xdr:col>
      <xdr:colOff>107950</xdr:colOff>
      <xdr:row>37</xdr:row>
      <xdr:rowOff>77470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5671800" y="639826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153687</xdr:rowOff>
    </xdr:from>
    <xdr:ext cx="762000" cy="259045"/>
    <xdr:sp macro="" textlink="">
      <xdr:nvSpPr>
        <xdr:cNvPr id="303" name="補助費等平均値テキスト">
          <a:extLst>
            <a:ext uri="{FF2B5EF4-FFF2-40B4-BE49-F238E27FC236}">
              <a16:creationId xmlns:a16="http://schemas.microsoft.com/office/drawing/2014/main" id="{00000000-0008-0000-0400-00002F010000}"/>
            </a:ext>
          </a:extLst>
        </xdr:cNvPr>
        <xdr:cNvSpPr txBox="1"/>
      </xdr:nvSpPr>
      <xdr:spPr>
        <a:xfrm>
          <a:off x="16598900" y="6154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137160</xdr:rowOff>
    </xdr:from>
    <xdr:to>
      <xdr:col>82</xdr:col>
      <xdr:colOff>158750</xdr:colOff>
      <xdr:row>37</xdr:row>
      <xdr:rowOff>67310</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64592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54610</xdr:rowOff>
    </xdr:from>
    <xdr:to>
      <xdr:col>78</xdr:col>
      <xdr:colOff>69850</xdr:colOff>
      <xdr:row>37</xdr:row>
      <xdr:rowOff>62230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4782800" y="63982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129540</xdr:rowOff>
    </xdr:from>
    <xdr:to>
      <xdr:col>78</xdr:col>
      <xdr:colOff>120650</xdr:colOff>
      <xdr:row>37</xdr:row>
      <xdr:rowOff>59690</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5621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69867</xdr:rowOff>
    </xdr:from>
    <xdr:ext cx="7366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5290800" y="6070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134620</xdr:rowOff>
    </xdr:from>
    <xdr:to>
      <xdr:col>73</xdr:col>
      <xdr:colOff>180975</xdr:colOff>
      <xdr:row>37</xdr:row>
      <xdr:rowOff>62230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3893800" y="630682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91440</xdr:rowOff>
    </xdr:from>
    <xdr:to>
      <xdr:col>74</xdr:col>
      <xdr:colOff>31750</xdr:colOff>
      <xdr:row>37</xdr:row>
      <xdr:rowOff>21590</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4732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31767</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4401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134620</xdr:rowOff>
    </xdr:from>
    <xdr:to>
      <xdr:col>69</xdr:col>
      <xdr:colOff>92075</xdr:colOff>
      <xdr:row>38</xdr:row>
      <xdr:rowOff>5080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3004800" y="6306820"/>
          <a:ext cx="889000" cy="213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53340</xdr:rowOff>
    </xdr:from>
    <xdr:to>
      <xdr:col>69</xdr:col>
      <xdr:colOff>142875</xdr:colOff>
      <xdr:row>36</xdr:row>
      <xdr:rowOff>154940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3843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165117</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3512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114300</xdr:rowOff>
    </xdr:from>
    <xdr:to>
      <xdr:col>65</xdr:col>
      <xdr:colOff>53975</xdr:colOff>
      <xdr:row>37</xdr:row>
      <xdr:rowOff>44450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2954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54627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2623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26670</xdr:rowOff>
    </xdr:from>
    <xdr:to>
      <xdr:col>82</xdr:col>
      <xdr:colOff>158750</xdr:colOff>
      <xdr:row>37</xdr:row>
      <xdr:rowOff>128270</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6459200" y="637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170197</xdr:rowOff>
    </xdr:from>
    <xdr:ext cx="762000" cy="259045"/>
    <xdr:sp macro="" textlink="">
      <xdr:nvSpPr>
        <xdr:cNvPr id="322" name="補助費等該当値テキスト">
          <a:extLst>
            <a:ext uri="{FF2B5EF4-FFF2-40B4-BE49-F238E27FC236}">
              <a16:creationId xmlns:a16="http://schemas.microsoft.com/office/drawing/2014/main" id="{00000000-0008-0000-0400-000042010000}"/>
            </a:ext>
          </a:extLst>
        </xdr:cNvPr>
        <xdr:cNvSpPr txBox="1"/>
      </xdr:nvSpPr>
      <xdr:spPr>
        <a:xfrm>
          <a:off x="16598900" y="634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3810</xdr:rowOff>
    </xdr:from>
    <xdr:to>
      <xdr:col>78</xdr:col>
      <xdr:colOff>120650</xdr:colOff>
      <xdr:row>37</xdr:row>
      <xdr:rowOff>105410</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5621000" y="634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90187</xdr:rowOff>
    </xdr:from>
    <xdr:ext cx="7366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290800" y="6433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11430</xdr:rowOff>
    </xdr:from>
    <xdr:to>
      <xdr:col>74</xdr:col>
      <xdr:colOff>31750</xdr:colOff>
      <xdr:row>37</xdr:row>
      <xdr:rowOff>113030</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4732000" y="635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97807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644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83820</xdr:rowOff>
    </xdr:from>
    <xdr:to>
      <xdr:col>69</xdr:col>
      <xdr:colOff>142875</xdr:colOff>
      <xdr:row>37</xdr:row>
      <xdr:rowOff>13970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38430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170197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512800" y="634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125730</xdr:rowOff>
    </xdr:from>
    <xdr:to>
      <xdr:col>65</xdr:col>
      <xdr:colOff>53975</xdr:colOff>
      <xdr:row>38</xdr:row>
      <xdr:rowOff>55880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2954000" y="646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40657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623800" y="655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公債費に係る経常収支比率は、令和</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年度に起債した箱根ケ崎駅西土地区画整理事業債の元金償還が開始</a:t>
          </a:r>
          <a:r>
            <a:rPr kumimoji="1" lang="ja-JP" altLang="en-US" sz="1100">
              <a:solidFill>
                <a:schemeClr val="dk1"/>
              </a:solidFill>
              <a:effectLst/>
              <a:latin typeface="+mn-lt"/>
              <a:ea typeface="+mn-ea"/>
              <a:cs typeface="+mn-cs"/>
            </a:rPr>
            <a:t>されたものの</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一般会計では平成</a:t>
          </a:r>
          <a:r>
            <a:rPr kumimoji="1" lang="en-US" altLang="ja-JP" sz="1100">
              <a:solidFill>
                <a:schemeClr val="dk1"/>
              </a:solidFill>
              <a:effectLst/>
              <a:latin typeface="+mn-lt"/>
              <a:ea typeface="+mn-ea"/>
              <a:cs typeface="+mn-cs"/>
            </a:rPr>
            <a:t>15</a:t>
          </a:r>
          <a:r>
            <a:rPr kumimoji="1" lang="ja-JP" altLang="en-US" sz="1100">
              <a:solidFill>
                <a:schemeClr val="dk1"/>
              </a:solidFill>
              <a:effectLst/>
              <a:latin typeface="+mn-lt"/>
              <a:ea typeface="+mn-ea"/>
              <a:cs typeface="+mn-cs"/>
            </a:rPr>
            <a:t>年度に起債した地方債の償還が終了したことにより、</a:t>
          </a:r>
          <a:r>
            <a:rPr kumimoji="1" lang="ja-JP" altLang="ja-JP" sz="1100">
              <a:solidFill>
                <a:schemeClr val="dk1"/>
              </a:solidFill>
              <a:effectLst/>
              <a:latin typeface="+mn-lt"/>
              <a:ea typeface="+mn-ea"/>
              <a:cs typeface="+mn-cs"/>
            </a:rPr>
            <a:t>前年度比で</a:t>
          </a:r>
          <a:r>
            <a:rPr kumimoji="1" lang="en-US" altLang="ja-JP" sz="1100">
              <a:solidFill>
                <a:schemeClr val="dk1"/>
              </a:solidFill>
              <a:effectLst/>
              <a:latin typeface="+mn-lt"/>
              <a:ea typeface="+mn-ea"/>
              <a:cs typeface="+mn-cs"/>
            </a:rPr>
            <a:t>0.3</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改善</a:t>
          </a:r>
          <a:r>
            <a:rPr kumimoji="1" lang="ja-JP" altLang="ja-JP" sz="1100">
              <a:solidFill>
                <a:schemeClr val="dk1"/>
              </a:solidFill>
              <a:effectLst/>
              <a:latin typeface="+mn-lt"/>
              <a:ea typeface="+mn-ea"/>
              <a:cs typeface="+mn-cs"/>
            </a:rPr>
            <a:t>しました。</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公債費の経常収支比率は、</a:t>
          </a:r>
          <a:r>
            <a:rPr kumimoji="1" lang="ja-JP" altLang="ja-JP" sz="1100">
              <a:solidFill>
                <a:schemeClr val="dk1"/>
              </a:solidFill>
              <a:effectLst/>
              <a:latin typeface="+mn-lt"/>
              <a:ea typeface="+mn-ea"/>
              <a:cs typeface="+mn-cs"/>
            </a:rPr>
            <a:t>類似団体と比較して大幅に平均を下回っており、良好な水準を保っています。今後も引き続き、地方債に依存しない財政運営を念頭に、公債費の抑制に努めます。</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4" name="公債費グラフ枠">
          <a:extLst>
            <a:ext uri="{FF2B5EF4-FFF2-40B4-BE49-F238E27FC236}">
              <a16:creationId xmlns:a16="http://schemas.microsoft.com/office/drawing/2014/main" id="{00000000-0008-0000-0400-000062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147574</xdr:rowOff>
    </xdr:from>
    <xdr:to>
      <xdr:col>24</xdr:col>
      <xdr:colOff>25400</xdr:colOff>
      <xdr:row>80</xdr:row>
      <xdr:rowOff>40132</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flipV="1">
          <a:off x="4826000" y="12663424"/>
          <a:ext cx="0" cy="1092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12209</xdr:rowOff>
    </xdr:from>
    <xdr:ext cx="762000" cy="259045"/>
    <xdr:sp macro="" textlink="">
      <xdr:nvSpPr>
        <xdr:cNvPr id="356" name="公債費最小値テキスト">
          <a:extLst>
            <a:ext uri="{FF2B5EF4-FFF2-40B4-BE49-F238E27FC236}">
              <a16:creationId xmlns:a16="http://schemas.microsoft.com/office/drawing/2014/main" id="{00000000-0008-0000-0400-000064010000}"/>
            </a:ext>
          </a:extLst>
        </xdr:cNvPr>
        <xdr:cNvSpPr txBox="1"/>
      </xdr:nvSpPr>
      <xdr:spPr>
        <a:xfrm>
          <a:off x="4914900" y="13728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40132</xdr:rowOff>
    </xdr:from>
    <xdr:to>
      <xdr:col>24</xdr:col>
      <xdr:colOff>114300</xdr:colOff>
      <xdr:row>80</xdr:row>
      <xdr:rowOff>40132</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4737100" y="13756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62501</xdr:rowOff>
    </xdr:from>
    <xdr:ext cx="762000" cy="259045"/>
    <xdr:sp macro="" textlink="">
      <xdr:nvSpPr>
        <xdr:cNvPr id="358" name="公債費最大値テキスト">
          <a:extLst>
            <a:ext uri="{FF2B5EF4-FFF2-40B4-BE49-F238E27FC236}">
              <a16:creationId xmlns:a16="http://schemas.microsoft.com/office/drawing/2014/main" id="{00000000-0008-0000-0400-000066010000}"/>
            </a:ext>
          </a:extLst>
        </xdr:cNvPr>
        <xdr:cNvSpPr txBox="1"/>
      </xdr:nvSpPr>
      <xdr:spPr>
        <a:xfrm>
          <a:off x="4914900" y="12406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147574</xdr:rowOff>
    </xdr:from>
    <xdr:to>
      <xdr:col>24</xdr:col>
      <xdr:colOff>114300</xdr:colOff>
      <xdr:row>73</xdr:row>
      <xdr:rowOff>147574</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2663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65278</xdr:rowOff>
    </xdr:from>
    <xdr:to>
      <xdr:col>24</xdr:col>
      <xdr:colOff>25400</xdr:colOff>
      <xdr:row>75</xdr:row>
      <xdr:rowOff>78994</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flipV="1">
          <a:off x="3987800" y="12924028"/>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57421</xdr:rowOff>
    </xdr:from>
    <xdr:ext cx="762000" cy="259045"/>
    <xdr:sp macro="" textlink="">
      <xdr:nvSpPr>
        <xdr:cNvPr id="361" name="公債費平均値テキスト">
          <a:extLst>
            <a:ext uri="{FF2B5EF4-FFF2-40B4-BE49-F238E27FC236}">
              <a16:creationId xmlns:a16="http://schemas.microsoft.com/office/drawing/2014/main" id="{00000000-0008-0000-0400-000069010000}"/>
            </a:ext>
          </a:extLst>
        </xdr:cNvPr>
        <xdr:cNvSpPr txBox="1"/>
      </xdr:nvSpPr>
      <xdr:spPr>
        <a:xfrm>
          <a:off x="4914900" y="13087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85344</xdr:rowOff>
    </xdr:from>
    <xdr:to>
      <xdr:col>24</xdr:col>
      <xdr:colOff>76200</xdr:colOff>
      <xdr:row>77</xdr:row>
      <xdr:rowOff>15494</xdr:rowOff>
    </xdr:to>
    <xdr:sp macro="" textlink="">
      <xdr:nvSpPr>
        <xdr:cNvPr id="362" name="フローチャート: 判断 361">
          <a:extLst>
            <a:ext uri="{FF2B5EF4-FFF2-40B4-BE49-F238E27FC236}">
              <a16:creationId xmlns:a16="http://schemas.microsoft.com/office/drawing/2014/main" id="{00000000-0008-0000-0400-00006A010000}"/>
            </a:ext>
          </a:extLst>
        </xdr:cNvPr>
        <xdr:cNvSpPr/>
      </xdr:nvSpPr>
      <xdr:spPr>
        <a:xfrm>
          <a:off x="47752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56134</xdr:rowOff>
    </xdr:from>
    <xdr:to>
      <xdr:col>19</xdr:col>
      <xdr:colOff>187325</xdr:colOff>
      <xdr:row>75</xdr:row>
      <xdr:rowOff>78994</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3098800" y="12914884"/>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103632</xdr:rowOff>
    </xdr:from>
    <xdr:to>
      <xdr:col>20</xdr:col>
      <xdr:colOff>38100</xdr:colOff>
      <xdr:row>77</xdr:row>
      <xdr:rowOff>33782</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3937000" y="1313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18559</xdr:rowOff>
    </xdr:from>
    <xdr:ext cx="7366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3606800" y="13220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24130</xdr:rowOff>
    </xdr:from>
    <xdr:to>
      <xdr:col>15</xdr:col>
      <xdr:colOff>98425</xdr:colOff>
      <xdr:row>75</xdr:row>
      <xdr:rowOff>56134</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2209800" y="1288288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108204</xdr:rowOff>
    </xdr:from>
    <xdr:to>
      <xdr:col>15</xdr:col>
      <xdr:colOff>149225</xdr:colOff>
      <xdr:row>77</xdr:row>
      <xdr:rowOff>38354</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3048000" y="13138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23131</xdr:rowOff>
    </xdr:from>
    <xdr:ext cx="762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717800" y="1322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14986</xdr:rowOff>
    </xdr:from>
    <xdr:to>
      <xdr:col>11</xdr:col>
      <xdr:colOff>9525</xdr:colOff>
      <xdr:row>75</xdr:row>
      <xdr:rowOff>24130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1320800" y="1287373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80772</xdr:rowOff>
    </xdr:from>
    <xdr:to>
      <xdr:col>11</xdr:col>
      <xdr:colOff>60325</xdr:colOff>
      <xdr:row>77</xdr:row>
      <xdr:rowOff>10922</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2159000" y="1311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167149</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1828800" y="1319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112776</xdr:rowOff>
    </xdr:from>
    <xdr:to>
      <xdr:col>6</xdr:col>
      <xdr:colOff>171450</xdr:colOff>
      <xdr:row>77</xdr:row>
      <xdr:rowOff>42926</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1270000" y="13142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27703</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939800" y="13229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14478</xdr:rowOff>
    </xdr:from>
    <xdr:to>
      <xdr:col>24</xdr:col>
      <xdr:colOff>76200</xdr:colOff>
      <xdr:row>75</xdr:row>
      <xdr:rowOff>116078</xdr:rowOff>
    </xdr:to>
    <xdr:sp macro="" textlink="">
      <xdr:nvSpPr>
        <xdr:cNvPr id="379" name="楕円 378">
          <a:extLst>
            <a:ext uri="{FF2B5EF4-FFF2-40B4-BE49-F238E27FC236}">
              <a16:creationId xmlns:a16="http://schemas.microsoft.com/office/drawing/2014/main" id="{00000000-0008-0000-0400-00007B010000}"/>
            </a:ext>
          </a:extLst>
        </xdr:cNvPr>
        <xdr:cNvSpPr/>
      </xdr:nvSpPr>
      <xdr:spPr>
        <a:xfrm>
          <a:off x="4775200" y="12873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31005</xdr:rowOff>
    </xdr:from>
    <xdr:ext cx="762000" cy="259045"/>
    <xdr:sp macro="" textlink="">
      <xdr:nvSpPr>
        <xdr:cNvPr id="380" name="公債費該当値テキスト">
          <a:extLst>
            <a:ext uri="{FF2B5EF4-FFF2-40B4-BE49-F238E27FC236}">
              <a16:creationId xmlns:a16="http://schemas.microsoft.com/office/drawing/2014/main" id="{00000000-0008-0000-0400-00007C010000}"/>
            </a:ext>
          </a:extLst>
        </xdr:cNvPr>
        <xdr:cNvSpPr txBox="1"/>
      </xdr:nvSpPr>
      <xdr:spPr>
        <a:xfrm>
          <a:off x="4914900" y="12718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28194</xdr:rowOff>
    </xdr:from>
    <xdr:to>
      <xdr:col>20</xdr:col>
      <xdr:colOff>38100</xdr:colOff>
      <xdr:row>75</xdr:row>
      <xdr:rowOff>129794</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3937000" y="12886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139971</xdr:rowOff>
    </xdr:from>
    <xdr:ext cx="7366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606800" y="126558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5334</xdr:rowOff>
    </xdr:from>
    <xdr:to>
      <xdr:col>15</xdr:col>
      <xdr:colOff>149225</xdr:colOff>
      <xdr:row>75</xdr:row>
      <xdr:rowOff>106934</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048000" y="12864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117111</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717800" y="12632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144780</xdr:rowOff>
    </xdr:from>
    <xdr:to>
      <xdr:col>11</xdr:col>
      <xdr:colOff>60325</xdr:colOff>
      <xdr:row>75</xdr:row>
      <xdr:rowOff>74930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2159000" y="1283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85107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828800" y="1260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135636</xdr:rowOff>
    </xdr:from>
    <xdr:to>
      <xdr:col>6</xdr:col>
      <xdr:colOff>171450</xdr:colOff>
      <xdr:row>75</xdr:row>
      <xdr:rowOff>65786</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1270000" y="12822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75963</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939800" y="12591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mn-lt"/>
              <a:ea typeface="+mn-ea"/>
              <a:cs typeface="+mn-cs"/>
            </a:rPr>
            <a:t>　令和</a:t>
          </a:r>
          <a:r>
            <a:rPr kumimoji="1" lang="en-US" altLang="ja-JP" sz="1000" b="0" i="0" u="none" strike="noStrike" kern="0" cap="none" spc="0" normalizeH="0" baseline="0" noProof="0">
              <a:ln>
                <a:noFill/>
              </a:ln>
              <a:solidFill>
                <a:prstClr val="black"/>
              </a:solidFill>
              <a:effectLst/>
              <a:uLnTx/>
              <a:uFillTx/>
              <a:latin typeface="+mn-lt"/>
              <a:ea typeface="+mn-ea"/>
              <a:cs typeface="+mn-cs"/>
            </a:rPr>
            <a:t>6</a:t>
          </a:r>
          <a:r>
            <a:rPr kumimoji="1" lang="ja-JP" altLang="en-US" sz="1000" b="0" i="0" u="none" strike="noStrike" kern="0" cap="none" spc="0" normalizeH="0" baseline="0" noProof="0">
              <a:ln>
                <a:noFill/>
              </a:ln>
              <a:solidFill>
                <a:prstClr val="black"/>
              </a:solidFill>
              <a:effectLst/>
              <a:uLnTx/>
              <a:uFillTx/>
              <a:latin typeface="+mn-lt"/>
              <a:ea typeface="+mn-ea"/>
              <a:cs typeface="+mn-cs"/>
            </a:rPr>
            <a:t>年度の公債費を除く経常経費充当一般財源は、昨年度から約</a:t>
          </a:r>
          <a:r>
            <a:rPr kumimoji="1" lang="en-US" altLang="ja-JP" sz="1000" b="0" i="0" u="none" strike="noStrike" kern="0" cap="none" spc="0" normalizeH="0" baseline="0" noProof="0">
              <a:ln>
                <a:noFill/>
              </a:ln>
              <a:solidFill>
                <a:prstClr val="black"/>
              </a:solidFill>
              <a:effectLst/>
              <a:uLnTx/>
              <a:uFillTx/>
              <a:latin typeface="+mn-lt"/>
              <a:ea typeface="+mn-ea"/>
              <a:cs typeface="+mn-cs"/>
            </a:rPr>
            <a:t>3</a:t>
          </a:r>
          <a:r>
            <a:rPr kumimoji="1" lang="ja-JP" altLang="en-US" sz="1000" b="0" i="0" u="none" strike="noStrike" kern="0" cap="none" spc="0" normalizeH="0" baseline="0" noProof="0">
              <a:ln>
                <a:noFill/>
              </a:ln>
              <a:solidFill>
                <a:prstClr val="black"/>
              </a:solidFill>
              <a:effectLst/>
              <a:uLnTx/>
              <a:uFillTx/>
              <a:latin typeface="+mn-lt"/>
              <a:ea typeface="+mn-ea"/>
              <a:cs typeface="+mn-cs"/>
            </a:rPr>
            <a:t>億</a:t>
          </a:r>
          <a:r>
            <a:rPr kumimoji="1" lang="en-US" altLang="ja-JP" sz="1000" b="0" i="0" u="none" strike="noStrike" kern="0" cap="none" spc="0" normalizeH="0" baseline="0" noProof="0">
              <a:ln>
                <a:noFill/>
              </a:ln>
              <a:solidFill>
                <a:prstClr val="black"/>
              </a:solidFill>
              <a:effectLst/>
              <a:uLnTx/>
              <a:uFillTx/>
              <a:latin typeface="+mn-lt"/>
              <a:ea typeface="+mn-ea"/>
              <a:cs typeface="+mn-cs"/>
            </a:rPr>
            <a:t>9,500</a:t>
          </a:r>
          <a:r>
            <a:rPr kumimoji="1" lang="ja-JP" altLang="en-US" sz="1000" b="0" i="0" u="none" strike="noStrike" kern="0" cap="none" spc="0" normalizeH="0" baseline="0" noProof="0">
              <a:ln>
                <a:noFill/>
              </a:ln>
              <a:solidFill>
                <a:prstClr val="black"/>
              </a:solidFill>
              <a:effectLst/>
              <a:uLnTx/>
              <a:uFillTx/>
              <a:latin typeface="+mn-lt"/>
              <a:ea typeface="+mn-ea"/>
              <a:cs typeface="+mn-cs"/>
            </a:rPr>
            <a:t>万円の増額となったため、経常収支比率は</a:t>
          </a:r>
          <a:r>
            <a:rPr kumimoji="1" lang="en-US" altLang="ja-JP" sz="1000" b="0" i="0" u="none" strike="noStrike" kern="0" cap="none" spc="0" normalizeH="0" baseline="0" noProof="0">
              <a:ln>
                <a:noFill/>
              </a:ln>
              <a:solidFill>
                <a:prstClr val="black"/>
              </a:solidFill>
              <a:effectLst/>
              <a:uLnTx/>
              <a:uFillTx/>
              <a:latin typeface="+mn-lt"/>
              <a:ea typeface="+mn-ea"/>
              <a:cs typeface="+mn-cs"/>
            </a:rPr>
            <a:t>2.1</a:t>
          </a:r>
          <a:r>
            <a:rPr kumimoji="1" lang="ja-JP" altLang="en-US" sz="1000" b="0" i="0" u="none" strike="noStrike" kern="0" cap="none" spc="0" normalizeH="0" baseline="0" noProof="0">
              <a:ln>
                <a:noFill/>
              </a:ln>
              <a:solidFill>
                <a:prstClr val="black"/>
              </a:solidFill>
              <a:effectLst/>
              <a:uLnTx/>
              <a:uFillTx/>
              <a:latin typeface="+mn-lt"/>
              <a:ea typeface="+mn-ea"/>
              <a:cs typeface="+mn-cs"/>
            </a:rPr>
            <a:t>ポイント悪化しました。この増額分の約</a:t>
          </a:r>
          <a:r>
            <a:rPr kumimoji="1" lang="en-US" altLang="ja-JP" sz="1000" b="0" i="0" u="none" strike="noStrike" kern="0" cap="none" spc="0" normalizeH="0" baseline="0" noProof="0">
              <a:ln>
                <a:noFill/>
              </a:ln>
              <a:solidFill>
                <a:prstClr val="black"/>
              </a:solidFill>
              <a:effectLst/>
              <a:uLnTx/>
              <a:uFillTx/>
              <a:latin typeface="+mn-lt"/>
              <a:ea typeface="+mn-ea"/>
              <a:cs typeface="+mn-cs"/>
            </a:rPr>
            <a:t>7</a:t>
          </a:r>
          <a:r>
            <a:rPr kumimoji="1" lang="ja-JP" altLang="en-US" sz="1000" b="0" i="0" u="none" strike="noStrike" kern="0" cap="none" spc="0" normalizeH="0" baseline="0" noProof="0">
              <a:ln>
                <a:noFill/>
              </a:ln>
              <a:solidFill>
                <a:prstClr val="black"/>
              </a:solidFill>
              <a:effectLst/>
              <a:uLnTx/>
              <a:uFillTx/>
              <a:latin typeface="+mn-lt"/>
              <a:ea typeface="+mn-ea"/>
              <a:cs typeface="+mn-cs"/>
            </a:rPr>
            <a:t>割が人件費と物件費で占められており、その主な要因は近年の物価高騰の影響や人件費の上昇によるものです。</a:t>
          </a:r>
          <a:br>
            <a:rPr kumimoji="1" lang="ja-JP" altLang="en-US" sz="1000" b="0" i="0" u="none" strike="noStrike" kern="0" cap="none" spc="0" normalizeH="0" baseline="0" noProof="0">
              <a:ln>
                <a:noFill/>
              </a:ln>
              <a:solidFill>
                <a:prstClr val="black"/>
              </a:solidFill>
              <a:effectLst/>
              <a:uLnTx/>
              <a:uFillTx/>
              <a:latin typeface="+mn-lt"/>
              <a:ea typeface="+mn-ea"/>
              <a:cs typeface="+mn-cs"/>
            </a:rPr>
          </a:br>
          <a:r>
            <a:rPr kumimoji="1" lang="ja-JP" altLang="en-US" sz="1000" b="0" i="0" u="none" strike="noStrike" kern="0" cap="none" spc="0" normalizeH="0" baseline="0" noProof="0">
              <a:ln>
                <a:noFill/>
              </a:ln>
              <a:solidFill>
                <a:prstClr val="black"/>
              </a:solidFill>
              <a:effectLst/>
              <a:uLnTx/>
              <a:uFillTx/>
              <a:latin typeface="+mn-lt"/>
              <a:ea typeface="+mn-ea"/>
              <a:cs typeface="+mn-cs"/>
            </a:rPr>
            <a:t>　義務的経費の増加に対応しつつ、東京都平均を下回る水準を目指すためには、各種事業の見直しや施設の統廃合を見据えた計画的な維持管理などにより、経常的な歳出の削減に取り組むことが課題となります。</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1" name="直線コネクタ 400">
          <a:extLst>
            <a:ext uri="{FF2B5EF4-FFF2-40B4-BE49-F238E27FC236}">
              <a16:creationId xmlns:a16="http://schemas.microsoft.com/office/drawing/2014/main" id="{00000000-0008-0000-0400-000091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5" name="公債費以外グラフ枠">
          <a:extLst>
            <a:ext uri="{FF2B5EF4-FFF2-40B4-BE49-F238E27FC236}">
              <a16:creationId xmlns:a16="http://schemas.microsoft.com/office/drawing/2014/main" id="{00000000-0008-0000-0400-00009F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31750</xdr:rowOff>
    </xdr:from>
    <xdr:to>
      <xdr:col>82</xdr:col>
      <xdr:colOff>107950</xdr:colOff>
      <xdr:row>81</xdr:row>
      <xdr:rowOff>77470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flipV="1">
          <a:off x="16510000" y="1254760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49547</xdr:rowOff>
    </xdr:from>
    <xdr:ext cx="762000" cy="259045"/>
    <xdr:sp macro="" textlink="">
      <xdr:nvSpPr>
        <xdr:cNvPr id="417" name="公債費以外最小値テキスト">
          <a:extLst>
            <a:ext uri="{FF2B5EF4-FFF2-40B4-BE49-F238E27FC236}">
              <a16:creationId xmlns:a16="http://schemas.microsoft.com/office/drawing/2014/main" id="{00000000-0008-0000-0400-0000A1010000}"/>
            </a:ext>
          </a:extLst>
        </xdr:cNvPr>
        <xdr:cNvSpPr txBox="1"/>
      </xdr:nvSpPr>
      <xdr:spPr>
        <a:xfrm>
          <a:off x="16598900" y="13936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77470</xdr:rowOff>
    </xdr:from>
    <xdr:to>
      <xdr:col>82</xdr:col>
      <xdr:colOff>196850</xdr:colOff>
      <xdr:row>81</xdr:row>
      <xdr:rowOff>77470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6421100" y="13964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118127</xdr:rowOff>
    </xdr:from>
    <xdr:ext cx="762000" cy="259045"/>
    <xdr:sp macro="" textlink="">
      <xdr:nvSpPr>
        <xdr:cNvPr id="419" name="公債費以外最大値テキスト">
          <a:extLst>
            <a:ext uri="{FF2B5EF4-FFF2-40B4-BE49-F238E27FC236}">
              <a16:creationId xmlns:a16="http://schemas.microsoft.com/office/drawing/2014/main" id="{00000000-0008-0000-0400-0000A3010000}"/>
            </a:ext>
          </a:extLst>
        </xdr:cNvPr>
        <xdr:cNvSpPr txBox="1"/>
      </xdr:nvSpPr>
      <xdr:spPr>
        <a:xfrm>
          <a:off x="16598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31750</xdr:rowOff>
    </xdr:from>
    <xdr:to>
      <xdr:col>82</xdr:col>
      <xdr:colOff>196850</xdr:colOff>
      <xdr:row>73</xdr:row>
      <xdr:rowOff>31750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69850</xdr:rowOff>
    </xdr:from>
    <xdr:to>
      <xdr:col>82</xdr:col>
      <xdr:colOff>107950</xdr:colOff>
      <xdr:row>78</xdr:row>
      <xdr:rowOff>149861</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5671800" y="13442950"/>
          <a:ext cx="838200" cy="80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153688</xdr:rowOff>
    </xdr:from>
    <xdr:ext cx="762000" cy="259045"/>
    <xdr:sp macro="" textlink="">
      <xdr:nvSpPr>
        <xdr:cNvPr id="422" name="公債費以外平均値テキスト">
          <a:extLst>
            <a:ext uri="{FF2B5EF4-FFF2-40B4-BE49-F238E27FC236}">
              <a16:creationId xmlns:a16="http://schemas.microsoft.com/office/drawing/2014/main" id="{00000000-0008-0000-0400-0000A6010000}"/>
            </a:ext>
          </a:extLst>
        </xdr:cNvPr>
        <xdr:cNvSpPr txBox="1"/>
      </xdr:nvSpPr>
      <xdr:spPr>
        <a:xfrm>
          <a:off x="16598900" y="130124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137161</xdr:rowOff>
    </xdr:from>
    <xdr:to>
      <xdr:col>82</xdr:col>
      <xdr:colOff>158750</xdr:colOff>
      <xdr:row>77</xdr:row>
      <xdr:rowOff>67311</xdr:rowOff>
    </xdr:to>
    <xdr:sp macro="" textlink="">
      <xdr:nvSpPr>
        <xdr:cNvPr id="423" name="フローチャート: 判断 422">
          <a:extLst>
            <a:ext uri="{FF2B5EF4-FFF2-40B4-BE49-F238E27FC236}">
              <a16:creationId xmlns:a16="http://schemas.microsoft.com/office/drawing/2014/main" id="{00000000-0008-0000-0400-0000A7010000}"/>
            </a:ext>
          </a:extLst>
        </xdr:cNvPr>
        <xdr:cNvSpPr/>
      </xdr:nvSpPr>
      <xdr:spPr>
        <a:xfrm>
          <a:off x="164592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8889</xdr:rowOff>
    </xdr:from>
    <xdr:to>
      <xdr:col>78</xdr:col>
      <xdr:colOff>69850</xdr:colOff>
      <xdr:row>78</xdr:row>
      <xdr:rowOff>69850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4782800" y="13381989"/>
          <a:ext cx="8890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114300</xdr:rowOff>
    </xdr:from>
    <xdr:to>
      <xdr:col>78</xdr:col>
      <xdr:colOff>120650</xdr:colOff>
      <xdr:row>77</xdr:row>
      <xdr:rowOff>44450</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5621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54627</xdr:rowOff>
    </xdr:from>
    <xdr:ext cx="7366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5290800" y="1291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20320</xdr:rowOff>
    </xdr:from>
    <xdr:to>
      <xdr:col>73</xdr:col>
      <xdr:colOff>180975</xdr:colOff>
      <xdr:row>78</xdr:row>
      <xdr:rowOff>8889</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3893800" y="13221970"/>
          <a:ext cx="889000" cy="160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41911</xdr:rowOff>
    </xdr:from>
    <xdr:to>
      <xdr:col>74</xdr:col>
      <xdr:colOff>31750</xdr:colOff>
      <xdr:row>76</xdr:row>
      <xdr:rowOff>143511</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47320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153687</xdr:rowOff>
    </xdr:from>
    <xdr:ext cx="7620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4401800" y="12840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20320</xdr:rowOff>
    </xdr:from>
    <xdr:to>
      <xdr:col>69</xdr:col>
      <xdr:colOff>92075</xdr:colOff>
      <xdr:row>78</xdr:row>
      <xdr:rowOff>77470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3004800" y="1322197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83820</xdr:rowOff>
    </xdr:from>
    <xdr:to>
      <xdr:col>69</xdr:col>
      <xdr:colOff>142875</xdr:colOff>
      <xdr:row>76</xdr:row>
      <xdr:rowOff>13970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3843000" y="1294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24147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3512800" y="12711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87630</xdr:rowOff>
    </xdr:from>
    <xdr:to>
      <xdr:col>65</xdr:col>
      <xdr:colOff>53975</xdr:colOff>
      <xdr:row>77</xdr:row>
      <xdr:rowOff>17780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2954000" y="1311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27957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2623800" y="12886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99061</xdr:rowOff>
    </xdr:from>
    <xdr:to>
      <xdr:col>82</xdr:col>
      <xdr:colOff>158750</xdr:colOff>
      <xdr:row>79</xdr:row>
      <xdr:rowOff>29211</xdr:rowOff>
    </xdr:to>
    <xdr:sp macro="" textlink="">
      <xdr:nvSpPr>
        <xdr:cNvPr id="440" name="楕円 439">
          <a:extLst>
            <a:ext uri="{FF2B5EF4-FFF2-40B4-BE49-F238E27FC236}">
              <a16:creationId xmlns:a16="http://schemas.microsoft.com/office/drawing/2014/main" id="{00000000-0008-0000-0400-0000B8010000}"/>
            </a:ext>
          </a:extLst>
        </xdr:cNvPr>
        <xdr:cNvSpPr/>
      </xdr:nvSpPr>
      <xdr:spPr>
        <a:xfrm>
          <a:off x="16459200" y="1347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71138</xdr:rowOff>
    </xdr:from>
    <xdr:ext cx="762000" cy="259045"/>
    <xdr:sp macro="" textlink="">
      <xdr:nvSpPr>
        <xdr:cNvPr id="441" name="公債費以外該当値テキスト">
          <a:extLst>
            <a:ext uri="{FF2B5EF4-FFF2-40B4-BE49-F238E27FC236}">
              <a16:creationId xmlns:a16="http://schemas.microsoft.com/office/drawing/2014/main" id="{00000000-0008-0000-0400-0000B9010000}"/>
            </a:ext>
          </a:extLst>
        </xdr:cNvPr>
        <xdr:cNvSpPr txBox="1"/>
      </xdr:nvSpPr>
      <xdr:spPr>
        <a:xfrm>
          <a:off x="165989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19050</xdr:rowOff>
    </xdr:from>
    <xdr:to>
      <xdr:col>78</xdr:col>
      <xdr:colOff>120650</xdr:colOff>
      <xdr:row>78</xdr:row>
      <xdr:rowOff>120650</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5621000" y="1339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105427</xdr:rowOff>
    </xdr:from>
    <xdr:ext cx="7366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290800" y="13478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129539</xdr:rowOff>
    </xdr:from>
    <xdr:to>
      <xdr:col>74</xdr:col>
      <xdr:colOff>31750</xdr:colOff>
      <xdr:row>78</xdr:row>
      <xdr:rowOff>59689</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4732000" y="13331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44466</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401800" y="13417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140970</xdr:rowOff>
    </xdr:from>
    <xdr:to>
      <xdr:col>69</xdr:col>
      <xdr:colOff>142875</xdr:colOff>
      <xdr:row>77</xdr:row>
      <xdr:rowOff>71120</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3843000" y="13171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55897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5128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26670</xdr:rowOff>
    </xdr:from>
    <xdr:to>
      <xdr:col>65</xdr:col>
      <xdr:colOff>53975</xdr:colOff>
      <xdr:row>78</xdr:row>
      <xdr:rowOff>128270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2954000" y="13399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113047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623800" y="13486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東京都瑞穂町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13</xdr:row>
      <xdr:rowOff>13754</xdr:rowOff>
    </xdr:from>
    <xdr:to>
      <xdr:col>29</xdr:col>
      <xdr:colOff>127000</xdr:colOff>
      <xdr:row>20</xdr:row>
      <xdr:rowOff>147561</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90229"/>
          <a:ext cx="0" cy="133395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119638</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96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147561</xdr:rowOff>
    </xdr:from>
    <xdr:to>
      <xdr:col>30</xdr:col>
      <xdr:colOff>25400</xdr:colOff>
      <xdr:row>20</xdr:row>
      <xdr:rowOff>147561</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62418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100131</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2033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159,667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13</xdr:row>
      <xdr:rowOff>13754</xdr:rowOff>
    </xdr:from>
    <xdr:to>
      <xdr:col>30</xdr:col>
      <xdr:colOff>25400</xdr:colOff>
      <xdr:row>13</xdr:row>
      <xdr:rowOff>13754</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9022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95517</xdr:rowOff>
    </xdr:from>
    <xdr:to>
      <xdr:col>29</xdr:col>
      <xdr:colOff>127000</xdr:colOff>
      <xdr:row>18</xdr:row>
      <xdr:rowOff>158267</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229242"/>
          <a:ext cx="647700" cy="627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80293</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321401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98285</xdr:rowOff>
    </xdr:from>
    <xdr:to>
      <xdr:col>29</xdr:col>
      <xdr:colOff>177800</xdr:colOff>
      <xdr:row>19</xdr:row>
      <xdr:rowOff>28435</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2320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158267</xdr:rowOff>
    </xdr:from>
    <xdr:to>
      <xdr:col>26</xdr:col>
      <xdr:colOff>50800</xdr:colOff>
      <xdr:row>19</xdr:row>
      <xdr:rowOff>8293</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291992"/>
          <a:ext cx="698500" cy="214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160452</xdr:rowOff>
    </xdr:from>
    <xdr:to>
      <xdr:col>26</xdr:col>
      <xdr:colOff>101600</xdr:colOff>
      <xdr:row>19</xdr:row>
      <xdr:rowOff>90602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2941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75379</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3805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8293</xdr:rowOff>
    </xdr:from>
    <xdr:to>
      <xdr:col>22</xdr:col>
      <xdr:colOff>114300</xdr:colOff>
      <xdr:row>19</xdr:row>
      <xdr:rowOff>24092</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313468"/>
          <a:ext cx="698500" cy="157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19</xdr:row>
      <xdr:rowOff>22873</xdr:rowOff>
    </xdr:from>
    <xdr:to>
      <xdr:col>22</xdr:col>
      <xdr:colOff>165100</xdr:colOff>
      <xdr:row>19</xdr:row>
      <xdr:rowOff>124473</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3280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109250</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414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24092</xdr:rowOff>
    </xdr:from>
    <xdr:to>
      <xdr:col>18</xdr:col>
      <xdr:colOff>177800</xdr:colOff>
      <xdr:row>19</xdr:row>
      <xdr:rowOff>42050</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329267"/>
          <a:ext cx="698500" cy="179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35281</xdr:rowOff>
    </xdr:from>
    <xdr:to>
      <xdr:col>19</xdr:col>
      <xdr:colOff>38100</xdr:colOff>
      <xdr:row>19</xdr:row>
      <xdr:rowOff>136881</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3404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121658</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426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56426</xdr:rowOff>
    </xdr:from>
    <xdr:to>
      <xdr:col>15</xdr:col>
      <xdr:colOff>101600</xdr:colOff>
      <xdr:row>19</xdr:row>
      <xdr:rowOff>158026</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3616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142803</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447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44717</xdr:rowOff>
    </xdr:from>
    <xdr:to>
      <xdr:col>29</xdr:col>
      <xdr:colOff>177800</xdr:colOff>
      <xdr:row>18</xdr:row>
      <xdr:rowOff>146317</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1784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61244</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23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107467</xdr:rowOff>
    </xdr:from>
    <xdr:to>
      <xdr:col>26</xdr:col>
      <xdr:colOff>101600</xdr:colOff>
      <xdr:row>19</xdr:row>
      <xdr:rowOff>37617</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2411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47794</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010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128943</xdr:rowOff>
    </xdr:from>
    <xdr:to>
      <xdr:col>22</xdr:col>
      <xdr:colOff>165100</xdr:colOff>
      <xdr:row>19</xdr:row>
      <xdr:rowOff>59093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2626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69270</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031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144742</xdr:rowOff>
    </xdr:from>
    <xdr:to>
      <xdr:col>19</xdr:col>
      <xdr:colOff>38100</xdr:colOff>
      <xdr:row>19</xdr:row>
      <xdr:rowOff>74892</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2784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85069</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047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162700</xdr:rowOff>
    </xdr:from>
    <xdr:to>
      <xdr:col>15</xdr:col>
      <xdr:colOff>101600</xdr:colOff>
      <xdr:row>19</xdr:row>
      <xdr:rowOff>92850</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2964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103027</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065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53505</xdr:rowOff>
    </xdr:from>
    <xdr:to>
      <xdr:col>29</xdr:col>
      <xdr:colOff>127000</xdr:colOff>
      <xdr:row>37</xdr:row>
      <xdr:rowOff>36726</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5978055"/>
          <a:ext cx="0" cy="118337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8803</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133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36726</xdr:rowOff>
    </xdr:from>
    <xdr:to>
      <xdr:col>30</xdr:col>
      <xdr:colOff>25400</xdr:colOff>
      <xdr:row>37</xdr:row>
      <xdr:rowOff>36726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16142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311332</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721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53505</xdr:rowOff>
    </xdr:from>
    <xdr:to>
      <xdr:col>30</xdr:col>
      <xdr:colOff>25400</xdr:colOff>
      <xdr:row>33</xdr:row>
      <xdr:rowOff>53505</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597805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290152</xdr:rowOff>
    </xdr:from>
    <xdr:to>
      <xdr:col>29</xdr:col>
      <xdr:colOff>127000</xdr:colOff>
      <xdr:row>35</xdr:row>
      <xdr:rowOff>338066</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6900502"/>
          <a:ext cx="647700" cy="479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194111</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4615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6134</xdr:rowOff>
    </xdr:from>
    <xdr:to>
      <xdr:col>29</xdr:col>
      <xdr:colOff>177800</xdr:colOff>
      <xdr:row>35</xdr:row>
      <xdr:rowOff>107734</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6164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338066</xdr:rowOff>
    </xdr:from>
    <xdr:to>
      <xdr:col>26</xdr:col>
      <xdr:colOff>50800</xdr:colOff>
      <xdr:row>36</xdr:row>
      <xdr:rowOff>43493</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6948416"/>
          <a:ext cx="698500" cy="483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18364</xdr:rowOff>
    </xdr:from>
    <xdr:to>
      <xdr:col>26</xdr:col>
      <xdr:colOff>101600</xdr:colOff>
      <xdr:row>35</xdr:row>
      <xdr:rowOff>119964</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6287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130141</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3975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22804</xdr:rowOff>
    </xdr:from>
    <xdr:to>
      <xdr:col>22</xdr:col>
      <xdr:colOff>114300</xdr:colOff>
      <xdr:row>36</xdr:row>
      <xdr:rowOff>43493</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3606800" y="6976054"/>
          <a:ext cx="698500" cy="206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28308</xdr:rowOff>
    </xdr:from>
    <xdr:to>
      <xdr:col>22</xdr:col>
      <xdr:colOff>165100</xdr:colOff>
      <xdr:row>35</xdr:row>
      <xdr:rowOff>129908</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6638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140085</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407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22804</xdr:rowOff>
    </xdr:from>
    <xdr:to>
      <xdr:col>18</xdr:col>
      <xdr:colOff>177800</xdr:colOff>
      <xdr:row>36</xdr:row>
      <xdr:rowOff>24953</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6976054"/>
          <a:ext cx="698500" cy="21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56060</xdr:rowOff>
    </xdr:from>
    <xdr:to>
      <xdr:col>19</xdr:col>
      <xdr:colOff>38100</xdr:colOff>
      <xdr:row>35</xdr:row>
      <xdr:rowOff>157660</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66664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167838</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435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71354</xdr:rowOff>
    </xdr:from>
    <xdr:to>
      <xdr:col>15</xdr:col>
      <xdr:colOff>101600</xdr:colOff>
      <xdr:row>35</xdr:row>
      <xdr:rowOff>172954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66817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183131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450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239352</xdr:rowOff>
    </xdr:from>
    <xdr:to>
      <xdr:col>29</xdr:col>
      <xdr:colOff>177800</xdr:colOff>
      <xdr:row>35</xdr:row>
      <xdr:rowOff>340952</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8497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211429</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821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287266</xdr:rowOff>
    </xdr:from>
    <xdr:to>
      <xdr:col>26</xdr:col>
      <xdr:colOff>101600</xdr:colOff>
      <xdr:row>36</xdr:row>
      <xdr:rowOff>45966</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68976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30743</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6983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335593</xdr:rowOff>
    </xdr:from>
    <xdr:to>
      <xdr:col>22</xdr:col>
      <xdr:colOff>165100</xdr:colOff>
      <xdr:row>36</xdr:row>
      <xdr:rowOff>94293</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69459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79070</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032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314904</xdr:rowOff>
    </xdr:from>
    <xdr:to>
      <xdr:col>19</xdr:col>
      <xdr:colOff>38100</xdr:colOff>
      <xdr:row>36</xdr:row>
      <xdr:rowOff>73604</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69252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58381</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011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317053</xdr:rowOff>
    </xdr:from>
    <xdr:to>
      <xdr:col>15</xdr:col>
      <xdr:colOff>101600</xdr:colOff>
      <xdr:row>36</xdr:row>
      <xdr:rowOff>75753</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69274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60530</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013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東京都瑞穂町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32,013
30,921
16.85
16,871,142
16,389,443
458,829
7,630,178
6,763,585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73096</xdr:rowOff>
    </xdr:from>
    <xdr:to>
      <xdr:col>24</xdr:col>
      <xdr:colOff>62865</xdr:colOff>
      <xdr:row>38</xdr:row>
      <xdr:rowOff>141366</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16596"/>
          <a:ext cx="1270" cy="1439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145193</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60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141366</xdr:rowOff>
    </xdr:from>
    <xdr:to>
      <xdr:col>24</xdr:col>
      <xdr:colOff>152400</xdr:colOff>
      <xdr:row>38</xdr:row>
      <xdr:rowOff>141366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56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19773</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91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73096</xdr:rowOff>
    </xdr:from>
    <xdr:to>
      <xdr:col>24</xdr:col>
      <xdr:colOff>152400</xdr:colOff>
      <xdr:row>30</xdr:row>
      <xdr:rowOff>73096</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16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155735</xdr:rowOff>
    </xdr:from>
    <xdr:to>
      <xdr:col>24</xdr:col>
      <xdr:colOff>63500</xdr:colOff>
      <xdr:row>36</xdr:row>
      <xdr:rowOff>57437</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156485"/>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16872</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1890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38445</xdr:rowOff>
    </xdr:from>
    <xdr:to>
      <xdr:col>24</xdr:col>
      <xdr:colOff>114300</xdr:colOff>
      <xdr:row>36</xdr:row>
      <xdr:rowOff>140045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210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57437</xdr:rowOff>
    </xdr:from>
    <xdr:to>
      <xdr:col>19</xdr:col>
      <xdr:colOff>177800</xdr:colOff>
      <xdr:row>36</xdr:row>
      <xdr:rowOff>73961</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229637"/>
          <a:ext cx="889000" cy="16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117508</xdr:rowOff>
    </xdr:from>
    <xdr:to>
      <xdr:col>20</xdr:col>
      <xdr:colOff>38100</xdr:colOff>
      <xdr:row>37</xdr:row>
      <xdr:rowOff>47658</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289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38785</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382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73961</xdr:rowOff>
    </xdr:from>
    <xdr:to>
      <xdr:col>15</xdr:col>
      <xdr:colOff>50800</xdr:colOff>
      <xdr:row>36</xdr:row>
      <xdr:rowOff>95466</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246161"/>
          <a:ext cx="889000" cy="21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145185</xdr:rowOff>
    </xdr:from>
    <xdr:to>
      <xdr:col>15</xdr:col>
      <xdr:colOff>101600</xdr:colOff>
      <xdr:row>37</xdr:row>
      <xdr:rowOff>75335</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1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66462</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10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95466</xdr:rowOff>
    </xdr:from>
    <xdr:to>
      <xdr:col>10</xdr:col>
      <xdr:colOff>114300</xdr:colOff>
      <xdr:row>36</xdr:row>
      <xdr:rowOff>116742</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267666"/>
          <a:ext cx="889000" cy="21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152989</xdr:rowOff>
    </xdr:from>
    <xdr:to>
      <xdr:col>10</xdr:col>
      <xdr:colOff>165100</xdr:colOff>
      <xdr:row>37</xdr:row>
      <xdr:rowOff>83139</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25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74266</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17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4302</xdr:rowOff>
    </xdr:from>
    <xdr:to>
      <xdr:col>6</xdr:col>
      <xdr:colOff>38100</xdr:colOff>
      <xdr:row>37</xdr:row>
      <xdr:rowOff>105902</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4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97029</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40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104935</xdr:rowOff>
    </xdr:from>
    <xdr:to>
      <xdr:col>24</xdr:col>
      <xdr:colOff>114300</xdr:colOff>
      <xdr:row>36</xdr:row>
      <xdr:rowOff>35085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105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127812</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957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6637</xdr:rowOff>
    </xdr:from>
    <xdr:to>
      <xdr:col>20</xdr:col>
      <xdr:colOff>38100</xdr:colOff>
      <xdr:row>36</xdr:row>
      <xdr:rowOff>108237</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178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124764</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954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23161</xdr:rowOff>
    </xdr:from>
    <xdr:to>
      <xdr:col>15</xdr:col>
      <xdr:colOff>101600</xdr:colOff>
      <xdr:row>36</xdr:row>
      <xdr:rowOff>124761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195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141288</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970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44666</xdr:rowOff>
    </xdr:from>
    <xdr:to>
      <xdr:col>10</xdr:col>
      <xdr:colOff>165100</xdr:colOff>
      <xdr:row>36</xdr:row>
      <xdr:rowOff>146266</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216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162793</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992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65942</xdr:rowOff>
    </xdr:from>
    <xdr:to>
      <xdr:col>6</xdr:col>
      <xdr:colOff>38100</xdr:colOff>
      <xdr:row>36</xdr:row>
      <xdr:rowOff>167542</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238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12619</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013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126002</xdr:rowOff>
    </xdr:from>
    <xdr:to>
      <xdr:col>24</xdr:col>
      <xdr:colOff>62865</xdr:colOff>
      <xdr:row>59</xdr:row>
      <xdr:rowOff>19612</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698502"/>
          <a:ext cx="1270" cy="1436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23439</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38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19612</xdr:rowOff>
    </xdr:from>
    <xdr:to>
      <xdr:col>24</xdr:col>
      <xdr:colOff>152400</xdr:colOff>
      <xdr:row>59</xdr:row>
      <xdr:rowOff>19612</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35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72679</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73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126002</xdr:rowOff>
    </xdr:from>
    <xdr:to>
      <xdr:col>24</xdr:col>
      <xdr:colOff>152400</xdr:colOff>
      <xdr:row>50</xdr:row>
      <xdr:rowOff>126002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698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121193</xdr:rowOff>
    </xdr:from>
    <xdr:to>
      <xdr:col>24</xdr:col>
      <xdr:colOff>63500</xdr:colOff>
      <xdr:row>57</xdr:row>
      <xdr:rowOff>7587</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722393"/>
          <a:ext cx="838200" cy="57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22595</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7952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44168</xdr:rowOff>
    </xdr:from>
    <xdr:to>
      <xdr:col>24</xdr:col>
      <xdr:colOff>114300</xdr:colOff>
      <xdr:row>57</xdr:row>
      <xdr:rowOff>145768</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816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126020</xdr:rowOff>
    </xdr:from>
    <xdr:to>
      <xdr:col>19</xdr:col>
      <xdr:colOff>177800</xdr:colOff>
      <xdr:row>57</xdr:row>
      <xdr:rowOff>7587</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727220"/>
          <a:ext cx="889000" cy="53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63324</xdr:rowOff>
    </xdr:from>
    <xdr:to>
      <xdr:col>20</xdr:col>
      <xdr:colOff>38100</xdr:colOff>
      <xdr:row>57</xdr:row>
      <xdr:rowOff>164924</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835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156051</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928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73845</xdr:rowOff>
    </xdr:from>
    <xdr:to>
      <xdr:col>15</xdr:col>
      <xdr:colOff>50800</xdr:colOff>
      <xdr:row>56</xdr:row>
      <xdr:rowOff>126020</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019300" y="9675045"/>
          <a:ext cx="889000" cy="52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42376</xdr:rowOff>
    </xdr:from>
    <xdr:to>
      <xdr:col>15</xdr:col>
      <xdr:colOff>101600</xdr:colOff>
      <xdr:row>57</xdr:row>
      <xdr:rowOff>143976</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815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135103</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907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73845</xdr:rowOff>
    </xdr:from>
    <xdr:to>
      <xdr:col>10</xdr:col>
      <xdr:colOff>114300</xdr:colOff>
      <xdr:row>56</xdr:row>
      <xdr:rowOff>155903</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675045"/>
          <a:ext cx="889000" cy="82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85882</xdr:rowOff>
    </xdr:from>
    <xdr:to>
      <xdr:col>10</xdr:col>
      <xdr:colOff>165100</xdr:colOff>
      <xdr:row>58</xdr:row>
      <xdr:rowOff>16032</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58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7159</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951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137254</xdr:rowOff>
    </xdr:from>
    <xdr:to>
      <xdr:col>6</xdr:col>
      <xdr:colOff>38100</xdr:colOff>
      <xdr:row>58</xdr:row>
      <xdr:rowOff>67404</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909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58531</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10002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70393</xdr:rowOff>
    </xdr:from>
    <xdr:to>
      <xdr:col>24</xdr:col>
      <xdr:colOff>114300</xdr:colOff>
      <xdr:row>57</xdr:row>
      <xdr:rowOff>543</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671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93270</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523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128237</xdr:rowOff>
    </xdr:from>
    <xdr:to>
      <xdr:col>20</xdr:col>
      <xdr:colOff>38100</xdr:colOff>
      <xdr:row>57</xdr:row>
      <xdr:rowOff>58387</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729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74914</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504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75220</xdr:rowOff>
    </xdr:from>
    <xdr:to>
      <xdr:col>15</xdr:col>
      <xdr:colOff>101600</xdr:colOff>
      <xdr:row>57</xdr:row>
      <xdr:rowOff>5370</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67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21897</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451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23045</xdr:rowOff>
    </xdr:from>
    <xdr:to>
      <xdr:col>10</xdr:col>
      <xdr:colOff>165100</xdr:colOff>
      <xdr:row>56</xdr:row>
      <xdr:rowOff>124645</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624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141172</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399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105103</xdr:rowOff>
    </xdr:from>
    <xdr:to>
      <xdr:col>6</xdr:col>
      <xdr:colOff>38100</xdr:colOff>
      <xdr:row>57</xdr:row>
      <xdr:rowOff>35253</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706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51780</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481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00000000-0008-0000-06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2311</xdr:rowOff>
    </xdr:from>
    <xdr:to>
      <xdr:col>24</xdr:col>
      <xdr:colOff>62865</xdr:colOff>
      <xdr:row>78</xdr:row>
      <xdr:rowOff>117526</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flipV="1">
          <a:off x="4633595" y="12346711"/>
          <a:ext cx="1270" cy="1143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121353</xdr:rowOff>
    </xdr:from>
    <xdr:ext cx="378565" cy="259045"/>
    <xdr:sp macro="" textlink="">
      <xdr:nvSpPr>
        <xdr:cNvPr id="170" name="維持補修費最小値テキスト">
          <a:extLst>
            <a:ext uri="{FF2B5EF4-FFF2-40B4-BE49-F238E27FC236}">
              <a16:creationId xmlns:a16="http://schemas.microsoft.com/office/drawing/2014/main" id="{00000000-0008-0000-0600-0000AA000000}"/>
            </a:ext>
          </a:extLst>
        </xdr:cNvPr>
        <xdr:cNvSpPr txBox="1"/>
      </xdr:nvSpPr>
      <xdr:spPr>
        <a:xfrm>
          <a:off x="4686300" y="134944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117526</xdr:rowOff>
    </xdr:from>
    <xdr:to>
      <xdr:col>24</xdr:col>
      <xdr:colOff>152400</xdr:colOff>
      <xdr:row>78</xdr:row>
      <xdr:rowOff>117526</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3490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120438</xdr:rowOff>
    </xdr:from>
    <xdr:ext cx="534377" cy="259045"/>
    <xdr:sp macro="" textlink="">
      <xdr:nvSpPr>
        <xdr:cNvPr id="172" name="維持補修費最大値テキスト">
          <a:extLst>
            <a:ext uri="{FF2B5EF4-FFF2-40B4-BE49-F238E27FC236}">
              <a16:creationId xmlns:a16="http://schemas.microsoft.com/office/drawing/2014/main" id="{00000000-0008-0000-0600-0000AC000000}"/>
            </a:ext>
          </a:extLst>
        </xdr:cNvPr>
        <xdr:cNvSpPr txBox="1"/>
      </xdr:nvSpPr>
      <xdr:spPr>
        <a:xfrm>
          <a:off x="4686300" y="12121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2311</xdr:rowOff>
    </xdr:from>
    <xdr:to>
      <xdr:col>24</xdr:col>
      <xdr:colOff>152400</xdr:colOff>
      <xdr:row>72</xdr:row>
      <xdr:rowOff>2311</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2346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63440</xdr:rowOff>
    </xdr:from>
    <xdr:to>
      <xdr:col>24</xdr:col>
      <xdr:colOff>63500</xdr:colOff>
      <xdr:row>78</xdr:row>
      <xdr:rowOff>71166</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3797300" y="13436540"/>
          <a:ext cx="838200" cy="7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85031</xdr:rowOff>
    </xdr:from>
    <xdr:ext cx="469744" cy="259045"/>
    <xdr:sp macro="" textlink="">
      <xdr:nvSpPr>
        <xdr:cNvPr id="175" name="維持補修費平均値テキスト">
          <a:extLst>
            <a:ext uri="{FF2B5EF4-FFF2-40B4-BE49-F238E27FC236}">
              <a16:creationId xmlns:a16="http://schemas.microsoft.com/office/drawing/2014/main" id="{00000000-0008-0000-0600-0000AF000000}"/>
            </a:ext>
          </a:extLst>
        </xdr:cNvPr>
        <xdr:cNvSpPr txBox="1"/>
      </xdr:nvSpPr>
      <xdr:spPr>
        <a:xfrm>
          <a:off x="4686300" y="131152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62154</xdr:rowOff>
    </xdr:from>
    <xdr:to>
      <xdr:col>24</xdr:col>
      <xdr:colOff>114300</xdr:colOff>
      <xdr:row>77</xdr:row>
      <xdr:rowOff>163754</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4584700" y="13263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46431</xdr:rowOff>
    </xdr:from>
    <xdr:to>
      <xdr:col>19</xdr:col>
      <xdr:colOff>177800</xdr:colOff>
      <xdr:row>78</xdr:row>
      <xdr:rowOff>63440</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2908300" y="13419531"/>
          <a:ext cx="889000" cy="17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65263</xdr:rowOff>
    </xdr:from>
    <xdr:to>
      <xdr:col>20</xdr:col>
      <xdr:colOff>38100</xdr:colOff>
      <xdr:row>77</xdr:row>
      <xdr:rowOff>166863</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3746500" y="13266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11940</xdr:rowOff>
    </xdr:from>
    <xdr:ext cx="469744"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3562428" y="13042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46431</xdr:rowOff>
    </xdr:from>
    <xdr:to>
      <xdr:col>15</xdr:col>
      <xdr:colOff>50800</xdr:colOff>
      <xdr:row>78</xdr:row>
      <xdr:rowOff>63667</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2019300" y="13419531"/>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68692</xdr:rowOff>
    </xdr:from>
    <xdr:to>
      <xdr:col>15</xdr:col>
      <xdr:colOff>101600</xdr:colOff>
      <xdr:row>77</xdr:row>
      <xdr:rowOff>170292</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2857500" y="13270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15369</xdr:rowOff>
    </xdr:from>
    <xdr:ext cx="469744"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2673428" y="13045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60055</xdr:rowOff>
    </xdr:from>
    <xdr:to>
      <xdr:col>10</xdr:col>
      <xdr:colOff>114300</xdr:colOff>
      <xdr:row>78</xdr:row>
      <xdr:rowOff>63667</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1130300" y="13433155"/>
          <a:ext cx="889000" cy="3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73492</xdr:rowOff>
    </xdr:from>
    <xdr:to>
      <xdr:col>10</xdr:col>
      <xdr:colOff>165100</xdr:colOff>
      <xdr:row>78</xdr:row>
      <xdr:rowOff>3642</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968500" y="13275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20169</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784428" y="13050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74819</xdr:rowOff>
    </xdr:from>
    <xdr:to>
      <xdr:col>6</xdr:col>
      <xdr:colOff>38100</xdr:colOff>
      <xdr:row>78</xdr:row>
      <xdr:rowOff>4969</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079500" y="13276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21496</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895428" y="13051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20366</xdr:rowOff>
    </xdr:from>
    <xdr:to>
      <xdr:col>24</xdr:col>
      <xdr:colOff>114300</xdr:colOff>
      <xdr:row>78</xdr:row>
      <xdr:rowOff>121966</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4584700" y="13393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106743</xdr:rowOff>
    </xdr:from>
    <xdr:ext cx="469744" cy="259045"/>
    <xdr:sp macro="" textlink="">
      <xdr:nvSpPr>
        <xdr:cNvPr id="194" name="維持補修費該当値テキスト">
          <a:extLst>
            <a:ext uri="{FF2B5EF4-FFF2-40B4-BE49-F238E27FC236}">
              <a16:creationId xmlns:a16="http://schemas.microsoft.com/office/drawing/2014/main" id="{00000000-0008-0000-0600-0000C2000000}"/>
            </a:ext>
          </a:extLst>
        </xdr:cNvPr>
        <xdr:cNvSpPr txBox="1"/>
      </xdr:nvSpPr>
      <xdr:spPr>
        <a:xfrm>
          <a:off x="4686300" y="13308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12640</xdr:rowOff>
    </xdr:from>
    <xdr:to>
      <xdr:col>20</xdr:col>
      <xdr:colOff>38100</xdr:colOff>
      <xdr:row>78</xdr:row>
      <xdr:rowOff>114240</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3746500" y="13385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105367</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3562428" y="1347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167081</xdr:rowOff>
    </xdr:from>
    <xdr:to>
      <xdr:col>15</xdr:col>
      <xdr:colOff>101600</xdr:colOff>
      <xdr:row>78</xdr:row>
      <xdr:rowOff>97231</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2857500" y="13368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88358</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673428" y="13461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12867</xdr:rowOff>
    </xdr:from>
    <xdr:to>
      <xdr:col>10</xdr:col>
      <xdr:colOff>165100</xdr:colOff>
      <xdr:row>78</xdr:row>
      <xdr:rowOff>114467</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968500" y="13385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105594</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1784428" y="13478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9255</xdr:rowOff>
    </xdr:from>
    <xdr:to>
      <xdr:col>6</xdr:col>
      <xdr:colOff>38100</xdr:colOff>
      <xdr:row>78</xdr:row>
      <xdr:rowOff>110855</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079500" y="13382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101982</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895428" y="13475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65982</xdr:rowOff>
    </xdr:from>
    <xdr:to>
      <xdr:col>24</xdr:col>
      <xdr:colOff>62865</xdr:colOff>
      <xdr:row>99</xdr:row>
      <xdr:rowOff>144413</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667932"/>
          <a:ext cx="1270" cy="1450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148240</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7121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144413</xdr:rowOff>
    </xdr:from>
    <xdr:to>
      <xdr:col>24</xdr:col>
      <xdr:colOff>152400</xdr:colOff>
      <xdr:row>99</xdr:row>
      <xdr:rowOff>144413</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7117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12659</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443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65982</xdr:rowOff>
    </xdr:from>
    <xdr:to>
      <xdr:col>24</xdr:col>
      <xdr:colOff>152400</xdr:colOff>
      <xdr:row>91</xdr:row>
      <xdr:rowOff>65982</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667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32421</xdr:rowOff>
    </xdr:from>
    <xdr:to>
      <xdr:col>24</xdr:col>
      <xdr:colOff>63500</xdr:colOff>
      <xdr:row>95</xdr:row>
      <xdr:rowOff>117418</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3797300" y="16320171"/>
          <a:ext cx="838200" cy="84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13606</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4728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35179</xdr:rowOff>
    </xdr:from>
    <xdr:to>
      <xdr:col>24</xdr:col>
      <xdr:colOff>114300</xdr:colOff>
      <xdr:row>96</xdr:row>
      <xdr:rowOff>136779</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494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117418</xdr:rowOff>
    </xdr:from>
    <xdr:to>
      <xdr:col>19</xdr:col>
      <xdr:colOff>177800</xdr:colOff>
      <xdr:row>96</xdr:row>
      <xdr:rowOff>42904</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908300" y="16405168"/>
          <a:ext cx="889000" cy="96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155085</xdr:rowOff>
    </xdr:from>
    <xdr:to>
      <xdr:col>20</xdr:col>
      <xdr:colOff>38100</xdr:colOff>
      <xdr:row>97</xdr:row>
      <xdr:rowOff>85235</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614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76362</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530111" y="16707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9779</xdr:rowOff>
    </xdr:from>
    <xdr:to>
      <xdr:col>15</xdr:col>
      <xdr:colOff>50800</xdr:colOff>
      <xdr:row>96</xdr:row>
      <xdr:rowOff>42904</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a:off x="2019300" y="16468979"/>
          <a:ext cx="889000" cy="33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78395</xdr:rowOff>
    </xdr:from>
    <xdr:to>
      <xdr:col>15</xdr:col>
      <xdr:colOff>101600</xdr:colOff>
      <xdr:row>98</xdr:row>
      <xdr:rowOff>8545</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70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171122</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41111" y="16801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9779</xdr:rowOff>
    </xdr:from>
    <xdr:to>
      <xdr:col>10</xdr:col>
      <xdr:colOff>114300</xdr:colOff>
      <xdr:row>97</xdr:row>
      <xdr:rowOff>8648</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468979"/>
          <a:ext cx="889000" cy="170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117889</xdr:rowOff>
    </xdr:from>
    <xdr:to>
      <xdr:col>10</xdr:col>
      <xdr:colOff>165100</xdr:colOff>
      <xdr:row>97</xdr:row>
      <xdr:rowOff>48039</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577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39166</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19795" y="16669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46544</xdr:rowOff>
    </xdr:from>
    <xdr:to>
      <xdr:col>6</xdr:col>
      <xdr:colOff>38100</xdr:colOff>
      <xdr:row>98</xdr:row>
      <xdr:rowOff>148144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848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139271</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63111" y="16941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153071</xdr:rowOff>
    </xdr:from>
    <xdr:to>
      <xdr:col>24</xdr:col>
      <xdr:colOff>114300</xdr:colOff>
      <xdr:row>95</xdr:row>
      <xdr:rowOff>83221</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269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4498</xdr:rowOff>
    </xdr:from>
    <xdr:ext cx="599010"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120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66618</xdr:rowOff>
    </xdr:from>
    <xdr:to>
      <xdr:col>20</xdr:col>
      <xdr:colOff>38100</xdr:colOff>
      <xdr:row>95</xdr:row>
      <xdr:rowOff>168218</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354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13295</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497795" y="16129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163554</xdr:rowOff>
    </xdr:from>
    <xdr:to>
      <xdr:col>15</xdr:col>
      <xdr:colOff>101600</xdr:colOff>
      <xdr:row>96</xdr:row>
      <xdr:rowOff>93704</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45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110231</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08795" y="16226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130429</xdr:rowOff>
    </xdr:from>
    <xdr:to>
      <xdr:col>10</xdr:col>
      <xdr:colOff>165100</xdr:colOff>
      <xdr:row>96</xdr:row>
      <xdr:rowOff>60579</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418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77106</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19795" y="16193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129298</xdr:rowOff>
    </xdr:from>
    <xdr:to>
      <xdr:col>6</xdr:col>
      <xdr:colOff>38100</xdr:colOff>
      <xdr:row>97</xdr:row>
      <xdr:rowOff>59448</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588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75975</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63111" y="16363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補助費等グラフ枠">
          <a:extLst>
            <a:ext uri="{FF2B5EF4-FFF2-40B4-BE49-F238E27FC236}">
              <a16:creationId xmlns:a16="http://schemas.microsoft.com/office/drawing/2014/main" id="{00000000-0008-0000-06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27349</xdr:rowOff>
    </xdr:from>
    <xdr:to>
      <xdr:col>54</xdr:col>
      <xdr:colOff>189865</xdr:colOff>
      <xdr:row>39</xdr:row>
      <xdr:rowOff>169701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10475595" y="5342299"/>
          <a:ext cx="1270" cy="1513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40</xdr:row>
      <xdr:rowOff>2078</xdr:rowOff>
    </xdr:from>
    <xdr:ext cx="534377" cy="259045"/>
    <xdr:sp macro="" textlink="">
      <xdr:nvSpPr>
        <xdr:cNvPr id="290" name="補助費等最小値テキスト">
          <a:extLst>
            <a:ext uri="{FF2B5EF4-FFF2-40B4-BE49-F238E27FC236}">
              <a16:creationId xmlns:a16="http://schemas.microsoft.com/office/drawing/2014/main" id="{00000000-0008-0000-0600-000022010000}"/>
            </a:ext>
          </a:extLst>
        </xdr:cNvPr>
        <xdr:cNvSpPr txBox="1"/>
      </xdr:nvSpPr>
      <xdr:spPr>
        <a:xfrm>
          <a:off x="10528300" y="6860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169701</xdr:rowOff>
    </xdr:from>
    <xdr:to>
      <xdr:col>55</xdr:col>
      <xdr:colOff>88900</xdr:colOff>
      <xdr:row>39</xdr:row>
      <xdr:rowOff>169701</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6856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145476</xdr:rowOff>
    </xdr:from>
    <xdr:ext cx="599010" cy="259045"/>
    <xdr:sp macro="" textlink="">
      <xdr:nvSpPr>
        <xdr:cNvPr id="292" name="補助費等最大値テキスト">
          <a:extLst>
            <a:ext uri="{FF2B5EF4-FFF2-40B4-BE49-F238E27FC236}">
              <a16:creationId xmlns:a16="http://schemas.microsoft.com/office/drawing/2014/main" id="{00000000-0008-0000-0600-000024010000}"/>
            </a:ext>
          </a:extLst>
        </xdr:cNvPr>
        <xdr:cNvSpPr txBox="1"/>
      </xdr:nvSpPr>
      <xdr:spPr>
        <a:xfrm>
          <a:off x="10528300" y="5117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27349</xdr:rowOff>
    </xdr:from>
    <xdr:to>
      <xdr:col>55</xdr:col>
      <xdr:colOff>88900</xdr:colOff>
      <xdr:row>31</xdr:row>
      <xdr:rowOff>27349</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5342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132309</xdr:rowOff>
    </xdr:from>
    <xdr:to>
      <xdr:col>55</xdr:col>
      <xdr:colOff>0</xdr:colOff>
      <xdr:row>36</xdr:row>
      <xdr:rowOff>133136</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9639300" y="6304509"/>
          <a:ext cx="838200" cy="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39732</xdr:rowOff>
    </xdr:from>
    <xdr:ext cx="534377" cy="259045"/>
    <xdr:sp macro="" textlink="">
      <xdr:nvSpPr>
        <xdr:cNvPr id="295" name="補助費等平均値テキスト">
          <a:extLst>
            <a:ext uri="{FF2B5EF4-FFF2-40B4-BE49-F238E27FC236}">
              <a16:creationId xmlns:a16="http://schemas.microsoft.com/office/drawing/2014/main" id="{00000000-0008-0000-0600-000027010000}"/>
            </a:ext>
          </a:extLst>
        </xdr:cNvPr>
        <xdr:cNvSpPr txBox="1"/>
      </xdr:nvSpPr>
      <xdr:spPr>
        <a:xfrm>
          <a:off x="10528300" y="63833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61305</xdr:rowOff>
    </xdr:from>
    <xdr:to>
      <xdr:col>55</xdr:col>
      <xdr:colOff>50800</xdr:colOff>
      <xdr:row>37</xdr:row>
      <xdr:rowOff>162905</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10426700" y="6404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131568</xdr:rowOff>
    </xdr:from>
    <xdr:to>
      <xdr:col>50</xdr:col>
      <xdr:colOff>114300</xdr:colOff>
      <xdr:row>36</xdr:row>
      <xdr:rowOff>132309</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8750300" y="6303768"/>
          <a:ext cx="889000" cy="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81530</xdr:rowOff>
    </xdr:from>
    <xdr:to>
      <xdr:col>50</xdr:col>
      <xdr:colOff>165100</xdr:colOff>
      <xdr:row>38</xdr:row>
      <xdr:rowOff>11680</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9588500" y="6425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2808</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9372111" y="6517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131568</xdr:rowOff>
    </xdr:from>
    <xdr:to>
      <xdr:col>45</xdr:col>
      <xdr:colOff>177800</xdr:colOff>
      <xdr:row>36</xdr:row>
      <xdr:rowOff>147788</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7861300" y="6303768"/>
          <a:ext cx="889000" cy="16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82097</xdr:rowOff>
    </xdr:from>
    <xdr:to>
      <xdr:col>46</xdr:col>
      <xdr:colOff>38100</xdr:colOff>
      <xdr:row>38</xdr:row>
      <xdr:rowOff>12247</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8699500" y="6425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3374</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483111" y="6518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111898</xdr:rowOff>
    </xdr:from>
    <xdr:to>
      <xdr:col>41</xdr:col>
      <xdr:colOff>50800</xdr:colOff>
      <xdr:row>36</xdr:row>
      <xdr:rowOff>147788</xdr:rowOff>
    </xdr:to>
    <xdr:cxnSp macro="">
      <xdr:nvCxnSpPr>
        <xdr:cNvPr id="303" name="直線コネクタ 302">
          <a:extLst>
            <a:ext uri="{FF2B5EF4-FFF2-40B4-BE49-F238E27FC236}">
              <a16:creationId xmlns:a16="http://schemas.microsoft.com/office/drawing/2014/main" id="{00000000-0008-0000-0600-00002F010000}"/>
            </a:ext>
          </a:extLst>
        </xdr:cNvPr>
        <xdr:cNvCxnSpPr/>
      </xdr:nvCxnSpPr>
      <xdr:spPr>
        <a:xfrm>
          <a:off x="6972300" y="5255398"/>
          <a:ext cx="889000" cy="1064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124235</xdr:rowOff>
    </xdr:from>
    <xdr:to>
      <xdr:col>41</xdr:col>
      <xdr:colOff>101600</xdr:colOff>
      <xdr:row>38</xdr:row>
      <xdr:rowOff>54385</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7810500" y="6467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45512</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594111" y="6560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66443</xdr:rowOff>
    </xdr:from>
    <xdr:to>
      <xdr:col>36</xdr:col>
      <xdr:colOff>165100</xdr:colOff>
      <xdr:row>31</xdr:row>
      <xdr:rowOff>168043</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6921500" y="5381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159170</xdr:rowOff>
    </xdr:from>
    <xdr:ext cx="59901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672795" y="5474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82336</xdr:rowOff>
    </xdr:from>
    <xdr:to>
      <xdr:col>55</xdr:col>
      <xdr:colOff>50800</xdr:colOff>
      <xdr:row>37</xdr:row>
      <xdr:rowOff>12486</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10426700" y="6254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105213</xdr:rowOff>
    </xdr:from>
    <xdr:ext cx="534377" cy="259045"/>
    <xdr:sp macro="" textlink="">
      <xdr:nvSpPr>
        <xdr:cNvPr id="314" name="補助費等該当値テキスト">
          <a:extLst>
            <a:ext uri="{FF2B5EF4-FFF2-40B4-BE49-F238E27FC236}">
              <a16:creationId xmlns:a16="http://schemas.microsoft.com/office/drawing/2014/main" id="{00000000-0008-0000-0600-00003A010000}"/>
            </a:ext>
          </a:extLst>
        </xdr:cNvPr>
        <xdr:cNvSpPr txBox="1"/>
      </xdr:nvSpPr>
      <xdr:spPr>
        <a:xfrm>
          <a:off x="10528300" y="6105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81509</xdr:rowOff>
    </xdr:from>
    <xdr:to>
      <xdr:col>50</xdr:col>
      <xdr:colOff>165100</xdr:colOff>
      <xdr:row>37</xdr:row>
      <xdr:rowOff>11659</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9588500" y="6253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28186</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9372111" y="6028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80768</xdr:rowOff>
    </xdr:from>
    <xdr:to>
      <xdr:col>46</xdr:col>
      <xdr:colOff>38100</xdr:colOff>
      <xdr:row>37</xdr:row>
      <xdr:rowOff>10918</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8699500" y="6252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27445</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8483111" y="6028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96988</xdr:rowOff>
    </xdr:from>
    <xdr:to>
      <xdr:col>41</xdr:col>
      <xdr:colOff>101600</xdr:colOff>
      <xdr:row>37</xdr:row>
      <xdr:rowOff>27138</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7810500" y="6269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43665</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7594111" y="6044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61098</xdr:rowOff>
    </xdr:from>
    <xdr:to>
      <xdr:col>36</xdr:col>
      <xdr:colOff>165100</xdr:colOff>
      <xdr:row>30</xdr:row>
      <xdr:rowOff>162698</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6921500" y="5204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7775</xdr:rowOff>
    </xdr:from>
    <xdr:ext cx="599010"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672795" y="4979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169607</xdr:rowOff>
    </xdr:from>
    <xdr:to>
      <xdr:col>54</xdr:col>
      <xdr:colOff>189865</xdr:colOff>
      <xdr:row>57</xdr:row>
      <xdr:rowOff>129362</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742107"/>
          <a:ext cx="1270" cy="11599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133189</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9905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129362</xdr:rowOff>
    </xdr:from>
    <xdr:to>
      <xdr:col>55</xdr:col>
      <xdr:colOff>88900</xdr:colOff>
      <xdr:row>57</xdr:row>
      <xdr:rowOff>129362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9902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116284</xdr:rowOff>
    </xdr:from>
    <xdr:ext cx="599010"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17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169607</xdr:rowOff>
    </xdr:from>
    <xdr:to>
      <xdr:col>55</xdr:col>
      <xdr:colOff>88900</xdr:colOff>
      <xdr:row>50</xdr:row>
      <xdr:rowOff>169607</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742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53598</xdr:rowOff>
    </xdr:from>
    <xdr:to>
      <xdr:col>55</xdr:col>
      <xdr:colOff>0</xdr:colOff>
      <xdr:row>57</xdr:row>
      <xdr:rowOff>15828</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9654798"/>
          <a:ext cx="838200" cy="133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155218</xdr:rowOff>
    </xdr:from>
    <xdr:ext cx="534377"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584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5341</xdr:rowOff>
    </xdr:from>
    <xdr:to>
      <xdr:col>55</xdr:col>
      <xdr:colOff>50800</xdr:colOff>
      <xdr:row>56</xdr:row>
      <xdr:rowOff>106941</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60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93962</xdr:rowOff>
    </xdr:from>
    <xdr:to>
      <xdr:col>50</xdr:col>
      <xdr:colOff>114300</xdr:colOff>
      <xdr:row>57</xdr:row>
      <xdr:rowOff>15828</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8750300" y="9695162"/>
          <a:ext cx="889000" cy="93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58810</xdr:rowOff>
    </xdr:from>
    <xdr:to>
      <xdr:col>50</xdr:col>
      <xdr:colOff>165100</xdr:colOff>
      <xdr:row>56</xdr:row>
      <xdr:rowOff>160410</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66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5487</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72111" y="9435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164400</xdr:rowOff>
    </xdr:from>
    <xdr:to>
      <xdr:col>45</xdr:col>
      <xdr:colOff>177800</xdr:colOff>
      <xdr:row>56</xdr:row>
      <xdr:rowOff>93962</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7861300" y="9594150"/>
          <a:ext cx="889000" cy="101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69338</xdr:rowOff>
    </xdr:from>
    <xdr:to>
      <xdr:col>46</xdr:col>
      <xdr:colOff>38100</xdr:colOff>
      <xdr:row>56</xdr:row>
      <xdr:rowOff>170938</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670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162065</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83111" y="9763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118303</xdr:rowOff>
    </xdr:from>
    <xdr:to>
      <xdr:col>41</xdr:col>
      <xdr:colOff>50800</xdr:colOff>
      <xdr:row>55</xdr:row>
      <xdr:rowOff>164400</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6972300" y="9548053"/>
          <a:ext cx="889000" cy="46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47975</xdr:rowOff>
    </xdr:from>
    <xdr:to>
      <xdr:col>41</xdr:col>
      <xdr:colOff>101600</xdr:colOff>
      <xdr:row>56</xdr:row>
      <xdr:rowOff>149575</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649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140702</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94111" y="9741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19931</xdr:rowOff>
    </xdr:from>
    <xdr:to>
      <xdr:col>36</xdr:col>
      <xdr:colOff>165100</xdr:colOff>
      <xdr:row>56</xdr:row>
      <xdr:rowOff>121531</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621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112658</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05111" y="9713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2798</xdr:rowOff>
    </xdr:from>
    <xdr:to>
      <xdr:col>55</xdr:col>
      <xdr:colOff>50800</xdr:colOff>
      <xdr:row>56</xdr:row>
      <xdr:rowOff>104398</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603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25675</xdr:rowOff>
    </xdr:from>
    <xdr:ext cx="534377"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455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136478</xdr:rowOff>
    </xdr:from>
    <xdr:to>
      <xdr:col>50</xdr:col>
      <xdr:colOff>165100</xdr:colOff>
      <xdr:row>57</xdr:row>
      <xdr:rowOff>66628</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737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57755</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72111" y="9830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43162</xdr:rowOff>
    </xdr:from>
    <xdr:to>
      <xdr:col>46</xdr:col>
      <xdr:colOff>38100</xdr:colOff>
      <xdr:row>56</xdr:row>
      <xdr:rowOff>144762</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9644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161289</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83111" y="9419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113600</xdr:rowOff>
    </xdr:from>
    <xdr:to>
      <xdr:col>41</xdr:col>
      <xdr:colOff>101600</xdr:colOff>
      <xdr:row>56</xdr:row>
      <xdr:rowOff>43750</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54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60277</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94111" y="9318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67503</xdr:rowOff>
    </xdr:from>
    <xdr:to>
      <xdr:col>36</xdr:col>
      <xdr:colOff>165100</xdr:colOff>
      <xdr:row>55</xdr:row>
      <xdr:rowOff>169103</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497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14180</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05111" y="9272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37306</xdr:rowOff>
    </xdr:from>
    <xdr:to>
      <xdr:col>54</xdr:col>
      <xdr:colOff>189865</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210256"/>
          <a:ext cx="1270" cy="1378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155433</xdr:rowOff>
    </xdr:from>
    <xdr:ext cx="534377"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985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37306</xdr:rowOff>
    </xdr:from>
    <xdr:to>
      <xdr:col>55</xdr:col>
      <xdr:colOff>88900</xdr:colOff>
      <xdr:row>71</xdr:row>
      <xdr:rowOff>37306</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210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25952</xdr:rowOff>
    </xdr:from>
    <xdr:to>
      <xdr:col>55</xdr:col>
      <xdr:colOff>0</xdr:colOff>
      <xdr:row>79</xdr:row>
      <xdr:rowOff>29668</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9639300" y="13570502"/>
          <a:ext cx="838200" cy="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166831</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1970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143954</xdr:rowOff>
    </xdr:from>
    <xdr:to>
      <xdr:col>55</xdr:col>
      <xdr:colOff>50800</xdr:colOff>
      <xdr:row>78</xdr:row>
      <xdr:rowOff>74104</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345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152369</xdr:rowOff>
    </xdr:from>
    <xdr:to>
      <xdr:col>50</xdr:col>
      <xdr:colOff>114300</xdr:colOff>
      <xdr:row>79</xdr:row>
      <xdr:rowOff>29668</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8750300" y="13525469"/>
          <a:ext cx="889000" cy="48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1632</xdr:rowOff>
    </xdr:from>
    <xdr:to>
      <xdr:col>50</xdr:col>
      <xdr:colOff>165100</xdr:colOff>
      <xdr:row>78</xdr:row>
      <xdr:rowOff>103232</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374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119759</xdr:rowOff>
    </xdr:from>
    <xdr:ext cx="469744"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404428" y="13149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152369</xdr:rowOff>
    </xdr:from>
    <xdr:to>
      <xdr:col>45</xdr:col>
      <xdr:colOff>177800</xdr:colOff>
      <xdr:row>79</xdr:row>
      <xdr:rowOff>11340</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7861300" y="13525469"/>
          <a:ext cx="889000" cy="30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142621</xdr:rowOff>
    </xdr:from>
    <xdr:to>
      <xdr:col>46</xdr:col>
      <xdr:colOff>38100</xdr:colOff>
      <xdr:row>78</xdr:row>
      <xdr:rowOff>72771</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344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89298</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11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11340</xdr:rowOff>
    </xdr:from>
    <xdr:to>
      <xdr:col>41</xdr:col>
      <xdr:colOff>50800</xdr:colOff>
      <xdr:row>79</xdr:row>
      <xdr:rowOff>41287</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6972300" y="13555890"/>
          <a:ext cx="889000" cy="29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116294</xdr:rowOff>
    </xdr:from>
    <xdr:to>
      <xdr:col>41</xdr:col>
      <xdr:colOff>101600</xdr:colOff>
      <xdr:row>78</xdr:row>
      <xdr:rowOff>46444</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317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62971</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3093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79127</xdr:rowOff>
    </xdr:from>
    <xdr:to>
      <xdr:col>36</xdr:col>
      <xdr:colOff>165100</xdr:colOff>
      <xdr:row>78</xdr:row>
      <xdr:rowOff>9277</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280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25804</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05111" y="13056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146602</xdr:rowOff>
    </xdr:from>
    <xdr:to>
      <xdr:col>55</xdr:col>
      <xdr:colOff>50800</xdr:colOff>
      <xdr:row>79</xdr:row>
      <xdr:rowOff>76752</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519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61529</xdr:rowOff>
    </xdr:from>
    <xdr:ext cx="378565"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4346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150318</xdr:rowOff>
    </xdr:from>
    <xdr:to>
      <xdr:col>50</xdr:col>
      <xdr:colOff>165100</xdr:colOff>
      <xdr:row>79</xdr:row>
      <xdr:rowOff>80468</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523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71595</xdr:rowOff>
    </xdr:from>
    <xdr:ext cx="378565"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50017" y="136161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101569</xdr:rowOff>
    </xdr:from>
    <xdr:to>
      <xdr:col>46</xdr:col>
      <xdr:colOff>38100</xdr:colOff>
      <xdr:row>79</xdr:row>
      <xdr:rowOff>31719</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474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22846</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15428" y="13567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131990</xdr:rowOff>
    </xdr:from>
    <xdr:to>
      <xdr:col>41</xdr:col>
      <xdr:colOff>101600</xdr:colOff>
      <xdr:row>79</xdr:row>
      <xdr:rowOff>62140</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505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53267</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626428" y="13597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161937</xdr:rowOff>
    </xdr:from>
    <xdr:to>
      <xdr:col>36</xdr:col>
      <xdr:colOff>165100</xdr:colOff>
      <xdr:row>79</xdr:row>
      <xdr:rowOff>92087</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535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83214</xdr:rowOff>
    </xdr:from>
    <xdr:ext cx="378565"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83017" y="136277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11173</xdr:rowOff>
    </xdr:from>
    <xdr:to>
      <xdr:col>54</xdr:col>
      <xdr:colOff>189865</xdr:colOff>
      <xdr:row>98</xdr:row>
      <xdr:rowOff>153005</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10475595" y="15441673"/>
          <a:ext cx="1270" cy="15134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156832</xdr:rowOff>
    </xdr:from>
    <xdr:ext cx="469744" cy="259045"/>
    <xdr:sp macro="" textlink="">
      <xdr:nvSpPr>
        <xdr:cNvPr id="457" name="普通建設事業費 （ うち更新整備　）最小値テキスト">
          <a:extLst>
            <a:ext uri="{FF2B5EF4-FFF2-40B4-BE49-F238E27FC236}">
              <a16:creationId xmlns:a16="http://schemas.microsoft.com/office/drawing/2014/main" id="{00000000-0008-0000-0600-0000C9010000}"/>
            </a:ext>
          </a:extLst>
        </xdr:cNvPr>
        <xdr:cNvSpPr txBox="1"/>
      </xdr:nvSpPr>
      <xdr:spPr>
        <a:xfrm>
          <a:off x="10528300" y="16958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153005</xdr:rowOff>
    </xdr:from>
    <xdr:to>
      <xdr:col>55</xdr:col>
      <xdr:colOff>88900</xdr:colOff>
      <xdr:row>98</xdr:row>
      <xdr:rowOff>153005</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6955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129300</xdr:rowOff>
    </xdr:from>
    <xdr:ext cx="599010" cy="259045"/>
    <xdr:sp macro="" textlink="">
      <xdr:nvSpPr>
        <xdr:cNvPr id="459" name="普通建設事業費 （ うち更新整備　）最大値テキスト">
          <a:extLst>
            <a:ext uri="{FF2B5EF4-FFF2-40B4-BE49-F238E27FC236}">
              <a16:creationId xmlns:a16="http://schemas.microsoft.com/office/drawing/2014/main" id="{00000000-0008-0000-0600-0000CB010000}"/>
            </a:ext>
          </a:extLst>
        </xdr:cNvPr>
        <xdr:cNvSpPr txBox="1"/>
      </xdr:nvSpPr>
      <xdr:spPr>
        <a:xfrm>
          <a:off x="10528300" y="15216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11173</xdr:rowOff>
    </xdr:from>
    <xdr:to>
      <xdr:col>55</xdr:col>
      <xdr:colOff>88900</xdr:colOff>
      <xdr:row>90</xdr:row>
      <xdr:rowOff>11173</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5441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31397</xdr:rowOff>
    </xdr:from>
    <xdr:to>
      <xdr:col>55</xdr:col>
      <xdr:colOff>0</xdr:colOff>
      <xdr:row>98</xdr:row>
      <xdr:rowOff>44915</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9639300" y="16662047"/>
          <a:ext cx="838200" cy="184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49709</xdr:rowOff>
    </xdr:from>
    <xdr:ext cx="534377" cy="259045"/>
    <xdr:sp macro="" textlink="">
      <xdr:nvSpPr>
        <xdr:cNvPr id="462" name="普通建設事業費 （ うち更新整備　）平均値テキスト">
          <a:extLst>
            <a:ext uri="{FF2B5EF4-FFF2-40B4-BE49-F238E27FC236}">
              <a16:creationId xmlns:a16="http://schemas.microsoft.com/office/drawing/2014/main" id="{00000000-0008-0000-0600-0000CE010000}"/>
            </a:ext>
          </a:extLst>
        </xdr:cNvPr>
        <xdr:cNvSpPr txBox="1"/>
      </xdr:nvSpPr>
      <xdr:spPr>
        <a:xfrm>
          <a:off x="10528300" y="16680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71282</xdr:rowOff>
    </xdr:from>
    <xdr:to>
      <xdr:col>55</xdr:col>
      <xdr:colOff>50800</xdr:colOff>
      <xdr:row>98</xdr:row>
      <xdr:rowOff>1432</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10426700" y="1670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159245</xdr:rowOff>
    </xdr:from>
    <xdr:to>
      <xdr:col>50</xdr:col>
      <xdr:colOff>114300</xdr:colOff>
      <xdr:row>98</xdr:row>
      <xdr:rowOff>44915</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8750300" y="16789895"/>
          <a:ext cx="889000" cy="57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116294</xdr:rowOff>
    </xdr:from>
    <xdr:to>
      <xdr:col>50</xdr:col>
      <xdr:colOff>165100</xdr:colOff>
      <xdr:row>98</xdr:row>
      <xdr:rowOff>46444</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9588500" y="16746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62971</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372111" y="16522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139967</xdr:rowOff>
    </xdr:from>
    <xdr:to>
      <xdr:col>45</xdr:col>
      <xdr:colOff>177800</xdr:colOff>
      <xdr:row>97</xdr:row>
      <xdr:rowOff>159245</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7861300" y="16599167"/>
          <a:ext cx="889000" cy="190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139436</xdr:rowOff>
    </xdr:from>
    <xdr:to>
      <xdr:col>46</xdr:col>
      <xdr:colOff>38100</xdr:colOff>
      <xdr:row>98</xdr:row>
      <xdr:rowOff>69586</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8699500" y="16770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60713</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483111" y="16862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63767</xdr:rowOff>
    </xdr:from>
    <xdr:to>
      <xdr:col>41</xdr:col>
      <xdr:colOff>50800</xdr:colOff>
      <xdr:row>96</xdr:row>
      <xdr:rowOff>139967</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6972300" y="16522967"/>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136723</xdr:rowOff>
    </xdr:from>
    <xdr:to>
      <xdr:col>41</xdr:col>
      <xdr:colOff>101600</xdr:colOff>
      <xdr:row>98</xdr:row>
      <xdr:rowOff>66873</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7810500" y="16767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58000</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594111" y="16860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114412</xdr:rowOff>
    </xdr:from>
    <xdr:to>
      <xdr:col>36</xdr:col>
      <xdr:colOff>165100</xdr:colOff>
      <xdr:row>98</xdr:row>
      <xdr:rowOff>44562</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6921500" y="16745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35689</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05111" y="16837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152047</xdr:rowOff>
    </xdr:from>
    <xdr:to>
      <xdr:col>55</xdr:col>
      <xdr:colOff>50800</xdr:colOff>
      <xdr:row>97</xdr:row>
      <xdr:rowOff>82197</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10426700" y="16611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3474</xdr:rowOff>
    </xdr:from>
    <xdr:ext cx="534377" cy="259045"/>
    <xdr:sp macro="" textlink="">
      <xdr:nvSpPr>
        <xdr:cNvPr id="481" name="普通建設事業費 （ うち更新整備　）該当値テキスト">
          <a:extLst>
            <a:ext uri="{FF2B5EF4-FFF2-40B4-BE49-F238E27FC236}">
              <a16:creationId xmlns:a16="http://schemas.microsoft.com/office/drawing/2014/main" id="{00000000-0008-0000-0600-0000E1010000}"/>
            </a:ext>
          </a:extLst>
        </xdr:cNvPr>
        <xdr:cNvSpPr txBox="1"/>
      </xdr:nvSpPr>
      <xdr:spPr>
        <a:xfrm>
          <a:off x="10528300" y="16462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165565</xdr:rowOff>
    </xdr:from>
    <xdr:to>
      <xdr:col>50</xdr:col>
      <xdr:colOff>165100</xdr:colOff>
      <xdr:row>98</xdr:row>
      <xdr:rowOff>95715</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9588500" y="16796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86842</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372111" y="16888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108445</xdr:rowOff>
    </xdr:from>
    <xdr:to>
      <xdr:col>46</xdr:col>
      <xdr:colOff>38100</xdr:colOff>
      <xdr:row>98</xdr:row>
      <xdr:rowOff>38595</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8699500" y="1673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55122</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483111" y="16514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89167</xdr:rowOff>
    </xdr:from>
    <xdr:to>
      <xdr:col>41</xdr:col>
      <xdr:colOff>101600</xdr:colOff>
      <xdr:row>97</xdr:row>
      <xdr:rowOff>19317</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7810500" y="16548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35844</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594111" y="16323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12967</xdr:rowOff>
    </xdr:from>
    <xdr:to>
      <xdr:col>36</xdr:col>
      <xdr:colOff>165100</xdr:colOff>
      <xdr:row>96</xdr:row>
      <xdr:rowOff>114567</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6921500" y="16472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131094</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05111" y="16247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13558</xdr:rowOff>
    </xdr:from>
    <xdr:to>
      <xdr:col>85</xdr:col>
      <xdr:colOff>126364</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6317595" y="5499958"/>
          <a:ext cx="1269" cy="1154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159305</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67440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131685</xdr:rowOff>
    </xdr:from>
    <xdr:ext cx="534377"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5275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50,518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13558</xdr:rowOff>
    </xdr:from>
    <xdr:to>
      <xdr:col>86</xdr:col>
      <xdr:colOff>25400</xdr:colOff>
      <xdr:row>32</xdr:row>
      <xdr:rowOff>13558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5499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76755</xdr:rowOff>
    </xdr:from>
    <xdr:ext cx="469744"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4204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53878</xdr:rowOff>
    </xdr:from>
    <xdr:to>
      <xdr:col>85</xdr:col>
      <xdr:colOff>177800</xdr:colOff>
      <xdr:row>38</xdr:row>
      <xdr:rowOff>155478</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56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64577</xdr:rowOff>
    </xdr:from>
    <xdr:to>
      <xdr:col>81</xdr:col>
      <xdr:colOff>101600</xdr:colOff>
      <xdr:row>38</xdr:row>
      <xdr:rowOff>166177</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579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11254</xdr:rowOff>
    </xdr:from>
    <xdr:ext cx="469744"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46428" y="6354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48986</xdr:rowOff>
    </xdr:from>
    <xdr:to>
      <xdr:col>76</xdr:col>
      <xdr:colOff>165100</xdr:colOff>
      <xdr:row>38</xdr:row>
      <xdr:rowOff>150586</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564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167114</xdr:rowOff>
    </xdr:from>
    <xdr:ext cx="469744"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357428" y="6339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38243</xdr:rowOff>
    </xdr:from>
    <xdr:to>
      <xdr:col>72</xdr:col>
      <xdr:colOff>38100</xdr:colOff>
      <xdr:row>38</xdr:row>
      <xdr:rowOff>139843</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553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156369</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468428" y="6328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51090</xdr:rowOff>
    </xdr:from>
    <xdr:to>
      <xdr:col>67</xdr:col>
      <xdr:colOff>101600</xdr:colOff>
      <xdr:row>38</xdr:row>
      <xdr:rowOff>152690</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56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169217</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579428" y="634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32305</xdr:rowOff>
    </xdr:from>
    <xdr:ext cx="249299"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54740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id="{00000000-0008-0000-0600-000031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id="{00000000-0008-0000-0600-000033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id="{00000000-0008-0000-0600-000036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id="{00000000-0008-0000-0600-000049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65367</xdr:rowOff>
    </xdr:from>
    <xdr:to>
      <xdr:col>85</xdr:col>
      <xdr:colOff>126364</xdr:colOff>
      <xdr:row>78</xdr:row>
      <xdr:rowOff>147016</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238317"/>
          <a:ext cx="1269" cy="1281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150843</xdr:rowOff>
    </xdr:from>
    <xdr:ext cx="469744"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523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147016</xdr:rowOff>
    </xdr:from>
    <xdr:to>
      <xdr:col>86</xdr:col>
      <xdr:colOff>25400</xdr:colOff>
      <xdr:row>78</xdr:row>
      <xdr:rowOff>147016</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520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12044</xdr:rowOff>
    </xdr:from>
    <xdr:ext cx="599010"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2013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65367</xdr:rowOff>
    </xdr:from>
    <xdr:to>
      <xdr:col>86</xdr:col>
      <xdr:colOff>25400</xdr:colOff>
      <xdr:row>71</xdr:row>
      <xdr:rowOff>65367</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238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129439</xdr:rowOff>
    </xdr:from>
    <xdr:to>
      <xdr:col>85</xdr:col>
      <xdr:colOff>127000</xdr:colOff>
      <xdr:row>77</xdr:row>
      <xdr:rowOff>132651</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5481300" y="13331089"/>
          <a:ext cx="838200" cy="3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98239</xdr:rowOff>
    </xdr:from>
    <xdr:ext cx="534377"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29569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75361</xdr:rowOff>
    </xdr:from>
    <xdr:to>
      <xdr:col>85</xdr:col>
      <xdr:colOff>177800</xdr:colOff>
      <xdr:row>77</xdr:row>
      <xdr:rowOff>5511</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10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129439</xdr:rowOff>
    </xdr:from>
    <xdr:to>
      <xdr:col>81</xdr:col>
      <xdr:colOff>50800</xdr:colOff>
      <xdr:row>77</xdr:row>
      <xdr:rowOff>148476</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4592300" y="13331089"/>
          <a:ext cx="889000" cy="19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74918</xdr:rowOff>
    </xdr:from>
    <xdr:to>
      <xdr:col>81</xdr:col>
      <xdr:colOff>101600</xdr:colOff>
      <xdr:row>77</xdr:row>
      <xdr:rowOff>5068</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105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21594</xdr:rowOff>
    </xdr:from>
    <xdr:ext cx="534377"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214111" y="12880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148476</xdr:rowOff>
    </xdr:from>
    <xdr:to>
      <xdr:col>76</xdr:col>
      <xdr:colOff>114300</xdr:colOff>
      <xdr:row>77</xdr:row>
      <xdr:rowOff>171183</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3703300" y="13350126"/>
          <a:ext cx="889000" cy="22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82335</xdr:rowOff>
    </xdr:from>
    <xdr:to>
      <xdr:col>76</xdr:col>
      <xdr:colOff>165100</xdr:colOff>
      <xdr:row>77</xdr:row>
      <xdr:rowOff>12485</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112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29011</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325111" y="12887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171183</xdr:rowOff>
    </xdr:from>
    <xdr:to>
      <xdr:col>71</xdr:col>
      <xdr:colOff>177800</xdr:colOff>
      <xdr:row>78</xdr:row>
      <xdr:rowOff>14669</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2814300" y="13372833"/>
          <a:ext cx="889000" cy="14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94971</xdr:rowOff>
    </xdr:from>
    <xdr:to>
      <xdr:col>72</xdr:col>
      <xdr:colOff>38100</xdr:colOff>
      <xdr:row>77</xdr:row>
      <xdr:rowOff>25121</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125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41648</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36111" y="12900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111544</xdr:rowOff>
    </xdr:from>
    <xdr:to>
      <xdr:col>67</xdr:col>
      <xdr:colOff>101600</xdr:colOff>
      <xdr:row>77</xdr:row>
      <xdr:rowOff>41694</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141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58221</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47111" y="12916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81851</xdr:rowOff>
    </xdr:from>
    <xdr:to>
      <xdr:col>85</xdr:col>
      <xdr:colOff>177800</xdr:colOff>
      <xdr:row>78</xdr:row>
      <xdr:rowOff>12001</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3283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60278</xdr:rowOff>
    </xdr:from>
    <xdr:ext cx="534377"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3261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78639</xdr:rowOff>
    </xdr:from>
    <xdr:to>
      <xdr:col>81</xdr:col>
      <xdr:colOff>101600</xdr:colOff>
      <xdr:row>78</xdr:row>
      <xdr:rowOff>8789</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3280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171366</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14111" y="13373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97676</xdr:rowOff>
    </xdr:from>
    <xdr:to>
      <xdr:col>76</xdr:col>
      <xdr:colOff>165100</xdr:colOff>
      <xdr:row>78</xdr:row>
      <xdr:rowOff>27826</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3299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18953</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325111" y="13392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120383</xdr:rowOff>
    </xdr:from>
    <xdr:to>
      <xdr:col>72</xdr:col>
      <xdr:colOff>38100</xdr:colOff>
      <xdr:row>78</xdr:row>
      <xdr:rowOff>50533</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332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41660</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36111" y="13414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135319</xdr:rowOff>
    </xdr:from>
    <xdr:to>
      <xdr:col>67</xdr:col>
      <xdr:colOff>101600</xdr:colOff>
      <xdr:row>78</xdr:row>
      <xdr:rowOff>65469</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3336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56596</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47111" y="13429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83835</xdr:rowOff>
    </xdr:from>
    <xdr:to>
      <xdr:col>85</xdr:col>
      <xdr:colOff>126364</xdr:colOff>
      <xdr:row>98</xdr:row>
      <xdr:rowOff>138750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6317595" y="15857235"/>
          <a:ext cx="1269" cy="10836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142577</xdr:rowOff>
    </xdr:from>
    <xdr:ext cx="378565" cy="259045"/>
    <xdr:sp macro="" textlink="">
      <xdr:nvSpPr>
        <xdr:cNvPr id="673" name="積立金最小値テキスト">
          <a:extLst>
            <a:ext uri="{FF2B5EF4-FFF2-40B4-BE49-F238E27FC236}">
              <a16:creationId xmlns:a16="http://schemas.microsoft.com/office/drawing/2014/main" id="{00000000-0008-0000-0600-0000A1020000}"/>
            </a:ext>
          </a:extLst>
        </xdr:cNvPr>
        <xdr:cNvSpPr txBox="1"/>
      </xdr:nvSpPr>
      <xdr:spPr>
        <a:xfrm>
          <a:off x="16370300" y="169446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138750</xdr:rowOff>
    </xdr:from>
    <xdr:to>
      <xdr:col>86</xdr:col>
      <xdr:colOff>25400</xdr:colOff>
      <xdr:row>98</xdr:row>
      <xdr:rowOff>138750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6940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30512</xdr:rowOff>
    </xdr:from>
    <xdr:ext cx="599010" cy="259045"/>
    <xdr:sp macro="" textlink="">
      <xdr:nvSpPr>
        <xdr:cNvPr id="675" name="積立金最大値テキスト">
          <a:extLst>
            <a:ext uri="{FF2B5EF4-FFF2-40B4-BE49-F238E27FC236}">
              <a16:creationId xmlns:a16="http://schemas.microsoft.com/office/drawing/2014/main" id="{00000000-0008-0000-0600-0000A3020000}"/>
            </a:ext>
          </a:extLst>
        </xdr:cNvPr>
        <xdr:cNvSpPr txBox="1"/>
      </xdr:nvSpPr>
      <xdr:spPr>
        <a:xfrm>
          <a:off x="16370300" y="15632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83835</xdr:rowOff>
    </xdr:from>
    <xdr:to>
      <xdr:col>86</xdr:col>
      <xdr:colOff>25400</xdr:colOff>
      <xdr:row>92</xdr:row>
      <xdr:rowOff>83835</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5857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36044</xdr:rowOff>
    </xdr:from>
    <xdr:to>
      <xdr:col>85</xdr:col>
      <xdr:colOff>127000</xdr:colOff>
      <xdr:row>98</xdr:row>
      <xdr:rowOff>51022</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5481300" y="16838144"/>
          <a:ext cx="838200" cy="14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11537</xdr:rowOff>
    </xdr:from>
    <xdr:ext cx="534377" cy="259045"/>
    <xdr:sp macro="" textlink="">
      <xdr:nvSpPr>
        <xdr:cNvPr id="678" name="積立金平均値テキスト">
          <a:extLst>
            <a:ext uri="{FF2B5EF4-FFF2-40B4-BE49-F238E27FC236}">
              <a16:creationId xmlns:a16="http://schemas.microsoft.com/office/drawing/2014/main" id="{00000000-0008-0000-0600-0000A6020000}"/>
            </a:ext>
          </a:extLst>
        </xdr:cNvPr>
        <xdr:cNvSpPr txBox="1"/>
      </xdr:nvSpPr>
      <xdr:spPr>
        <a:xfrm>
          <a:off x="16370300" y="166421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160110</xdr:rowOff>
    </xdr:from>
    <xdr:to>
      <xdr:col>85</xdr:col>
      <xdr:colOff>177800</xdr:colOff>
      <xdr:row>98</xdr:row>
      <xdr:rowOff>90260</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6268700" y="1679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13805</xdr:rowOff>
    </xdr:from>
    <xdr:to>
      <xdr:col>81</xdr:col>
      <xdr:colOff>50800</xdr:colOff>
      <xdr:row>98</xdr:row>
      <xdr:rowOff>36044</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4592300" y="16815905"/>
          <a:ext cx="889000" cy="22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159491</xdr:rowOff>
    </xdr:from>
    <xdr:to>
      <xdr:col>81</xdr:col>
      <xdr:colOff>101600</xdr:colOff>
      <xdr:row>98</xdr:row>
      <xdr:rowOff>89641</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5430500" y="16790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80768</xdr:rowOff>
    </xdr:from>
    <xdr:ext cx="534377"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214111" y="16882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141332</xdr:rowOff>
    </xdr:from>
    <xdr:to>
      <xdr:col>76</xdr:col>
      <xdr:colOff>114300</xdr:colOff>
      <xdr:row>98</xdr:row>
      <xdr:rowOff>13805</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3703300" y="16771982"/>
          <a:ext cx="889000" cy="43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150467</xdr:rowOff>
    </xdr:from>
    <xdr:to>
      <xdr:col>76</xdr:col>
      <xdr:colOff>165100</xdr:colOff>
      <xdr:row>98</xdr:row>
      <xdr:rowOff>80617</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4541500" y="16781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71744</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4325111" y="16873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141332</xdr:rowOff>
    </xdr:from>
    <xdr:to>
      <xdr:col>71</xdr:col>
      <xdr:colOff>177800</xdr:colOff>
      <xdr:row>98</xdr:row>
      <xdr:rowOff>45842</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2814300" y="16771982"/>
          <a:ext cx="889000" cy="75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136554</xdr:rowOff>
    </xdr:from>
    <xdr:to>
      <xdr:col>72</xdr:col>
      <xdr:colOff>38100</xdr:colOff>
      <xdr:row>98</xdr:row>
      <xdr:rowOff>66704</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3652500" y="16767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57831</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3436111" y="16859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12264</xdr:rowOff>
    </xdr:from>
    <xdr:to>
      <xdr:col>67</xdr:col>
      <xdr:colOff>101600</xdr:colOff>
      <xdr:row>98</xdr:row>
      <xdr:rowOff>113864</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2763500" y="1681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104991</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547111" y="16907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222</xdr:rowOff>
    </xdr:from>
    <xdr:to>
      <xdr:col>85</xdr:col>
      <xdr:colOff>177800</xdr:colOff>
      <xdr:row>98</xdr:row>
      <xdr:rowOff>101822</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6268700" y="16802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138536</xdr:rowOff>
    </xdr:from>
    <xdr:ext cx="534377" cy="259045"/>
    <xdr:sp macro="" textlink="">
      <xdr:nvSpPr>
        <xdr:cNvPr id="697" name="積立金該当値テキスト">
          <a:extLst>
            <a:ext uri="{FF2B5EF4-FFF2-40B4-BE49-F238E27FC236}">
              <a16:creationId xmlns:a16="http://schemas.microsoft.com/office/drawing/2014/main" id="{00000000-0008-0000-0600-0000B9020000}"/>
            </a:ext>
          </a:extLst>
        </xdr:cNvPr>
        <xdr:cNvSpPr txBox="1"/>
      </xdr:nvSpPr>
      <xdr:spPr>
        <a:xfrm>
          <a:off x="16370300" y="16769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156694</xdr:rowOff>
    </xdr:from>
    <xdr:to>
      <xdr:col>81</xdr:col>
      <xdr:colOff>101600</xdr:colOff>
      <xdr:row>98</xdr:row>
      <xdr:rowOff>86844</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5430500" y="16787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103371</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14111" y="16562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134455</xdr:rowOff>
    </xdr:from>
    <xdr:to>
      <xdr:col>76</xdr:col>
      <xdr:colOff>165100</xdr:colOff>
      <xdr:row>98</xdr:row>
      <xdr:rowOff>64605</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4541500" y="16765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81132</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325111" y="16540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90532</xdr:rowOff>
    </xdr:from>
    <xdr:to>
      <xdr:col>72</xdr:col>
      <xdr:colOff>38100</xdr:colOff>
      <xdr:row>98</xdr:row>
      <xdr:rowOff>20682</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3652500" y="16721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37209</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36111" y="16496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166492</xdr:rowOff>
    </xdr:from>
    <xdr:to>
      <xdr:col>67</xdr:col>
      <xdr:colOff>101600</xdr:colOff>
      <xdr:row>98</xdr:row>
      <xdr:rowOff>96642</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2763500" y="16797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113169</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47111" y="16572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97683</xdr:rowOff>
    </xdr:from>
    <xdr:to>
      <xdr:col>116</xdr:col>
      <xdr:colOff>62864</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flipV="1">
          <a:off x="22159595" y="5412633"/>
          <a:ext cx="1269" cy="12421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8" name="投資及び出資金最小値テキスト">
          <a:extLst>
            <a:ext uri="{FF2B5EF4-FFF2-40B4-BE49-F238E27FC236}">
              <a16:creationId xmlns:a16="http://schemas.microsoft.com/office/drawing/2014/main" id="{00000000-0008-0000-0600-0000D8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44360</xdr:rowOff>
    </xdr:from>
    <xdr:ext cx="534377" cy="259045"/>
    <xdr:sp macro="" textlink="">
      <xdr:nvSpPr>
        <xdr:cNvPr id="730" name="投資及び出資金最大値テキスト">
          <a:extLst>
            <a:ext uri="{FF2B5EF4-FFF2-40B4-BE49-F238E27FC236}">
              <a16:creationId xmlns:a16="http://schemas.microsoft.com/office/drawing/2014/main" id="{00000000-0008-0000-0600-0000DA020000}"/>
            </a:ext>
          </a:extLst>
        </xdr:cNvPr>
        <xdr:cNvSpPr txBox="1"/>
      </xdr:nvSpPr>
      <xdr:spPr>
        <a:xfrm>
          <a:off x="22212300" y="5187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97683</xdr:rowOff>
    </xdr:from>
    <xdr:to>
      <xdr:col>116</xdr:col>
      <xdr:colOff>152400</xdr:colOff>
      <xdr:row>31</xdr:row>
      <xdr:rowOff>97683</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5412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88357</xdr:rowOff>
    </xdr:from>
    <xdr:to>
      <xdr:col>116</xdr:col>
      <xdr:colOff>63500</xdr:colOff>
      <xdr:row>38</xdr:row>
      <xdr:rowOff>127356</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1323300" y="6603457"/>
          <a:ext cx="838200" cy="38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3603</xdr:rowOff>
    </xdr:from>
    <xdr:ext cx="469744" cy="259045"/>
    <xdr:sp macro="" textlink="">
      <xdr:nvSpPr>
        <xdr:cNvPr id="733" name="投資及び出資金平均値テキスト">
          <a:extLst>
            <a:ext uri="{FF2B5EF4-FFF2-40B4-BE49-F238E27FC236}">
              <a16:creationId xmlns:a16="http://schemas.microsoft.com/office/drawing/2014/main" id="{00000000-0008-0000-0600-0000DD020000}"/>
            </a:ext>
          </a:extLst>
        </xdr:cNvPr>
        <xdr:cNvSpPr txBox="1"/>
      </xdr:nvSpPr>
      <xdr:spPr>
        <a:xfrm>
          <a:off x="22212300" y="63472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152176</xdr:rowOff>
    </xdr:from>
    <xdr:to>
      <xdr:col>116</xdr:col>
      <xdr:colOff>114300</xdr:colOff>
      <xdr:row>38</xdr:row>
      <xdr:rowOff>82327</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2110700" y="649582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82824</xdr:rowOff>
    </xdr:from>
    <xdr:to>
      <xdr:col>111</xdr:col>
      <xdr:colOff>177800</xdr:colOff>
      <xdr:row>38</xdr:row>
      <xdr:rowOff>88357</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0434300" y="6597924"/>
          <a:ext cx="889000" cy="5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160726</xdr:rowOff>
    </xdr:from>
    <xdr:to>
      <xdr:col>112</xdr:col>
      <xdr:colOff>38100</xdr:colOff>
      <xdr:row>38</xdr:row>
      <xdr:rowOff>90876</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1272500" y="6504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107403</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1088428" y="6279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92791</xdr:rowOff>
    </xdr:from>
    <xdr:to>
      <xdr:col>107</xdr:col>
      <xdr:colOff>50800</xdr:colOff>
      <xdr:row>38</xdr:row>
      <xdr:rowOff>82824</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9545300" y="6436441"/>
          <a:ext cx="889000" cy="161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166167</xdr:rowOff>
    </xdr:from>
    <xdr:to>
      <xdr:col>107</xdr:col>
      <xdr:colOff>101600</xdr:colOff>
      <xdr:row>38</xdr:row>
      <xdr:rowOff>96317</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0383500" y="6509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112844</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0199428" y="6285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50500</xdr:rowOff>
    </xdr:from>
    <xdr:to>
      <xdr:col>102</xdr:col>
      <xdr:colOff>114300</xdr:colOff>
      <xdr:row>37</xdr:row>
      <xdr:rowOff>92791</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656300" y="6394150"/>
          <a:ext cx="889000" cy="42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5552</xdr:rowOff>
    </xdr:from>
    <xdr:to>
      <xdr:col>102</xdr:col>
      <xdr:colOff>165100</xdr:colOff>
      <xdr:row>38</xdr:row>
      <xdr:rowOff>107152</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9494500" y="6520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98279</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10428" y="6613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5644</xdr:rowOff>
    </xdr:from>
    <xdr:to>
      <xdr:col>98</xdr:col>
      <xdr:colOff>38100</xdr:colOff>
      <xdr:row>38</xdr:row>
      <xdr:rowOff>107244</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8605500" y="6520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98371</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21428" y="661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76556</xdr:rowOff>
    </xdr:from>
    <xdr:to>
      <xdr:col>116</xdr:col>
      <xdr:colOff>114300</xdr:colOff>
      <xdr:row>39</xdr:row>
      <xdr:rowOff>6706</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2110700" y="6591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162933</xdr:rowOff>
    </xdr:from>
    <xdr:ext cx="378565" cy="259045"/>
    <xdr:sp macro="" textlink="">
      <xdr:nvSpPr>
        <xdr:cNvPr id="752" name="投資及び出資金該当値テキスト">
          <a:extLst>
            <a:ext uri="{FF2B5EF4-FFF2-40B4-BE49-F238E27FC236}">
              <a16:creationId xmlns:a16="http://schemas.microsoft.com/office/drawing/2014/main" id="{00000000-0008-0000-0600-0000F0020000}"/>
            </a:ext>
          </a:extLst>
        </xdr:cNvPr>
        <xdr:cNvSpPr txBox="1"/>
      </xdr:nvSpPr>
      <xdr:spPr>
        <a:xfrm>
          <a:off x="22212300" y="65065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37557</xdr:rowOff>
    </xdr:from>
    <xdr:to>
      <xdr:col>112</xdr:col>
      <xdr:colOff>38100</xdr:colOff>
      <xdr:row>38</xdr:row>
      <xdr:rowOff>139157</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1272500" y="6552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130284</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088428" y="6645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32024</xdr:rowOff>
    </xdr:from>
    <xdr:to>
      <xdr:col>107</xdr:col>
      <xdr:colOff>101600</xdr:colOff>
      <xdr:row>38</xdr:row>
      <xdr:rowOff>133624</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0383500" y="6547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124751</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199428" y="6639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41991</xdr:rowOff>
    </xdr:from>
    <xdr:to>
      <xdr:col>102</xdr:col>
      <xdr:colOff>165100</xdr:colOff>
      <xdr:row>37</xdr:row>
      <xdr:rowOff>143591</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9494500" y="6385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160118</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10428" y="6160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171150</xdr:rowOff>
    </xdr:from>
    <xdr:to>
      <xdr:col>98</xdr:col>
      <xdr:colOff>38100</xdr:colOff>
      <xdr:row>37</xdr:row>
      <xdr:rowOff>101300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8605500" y="634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117827</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21428" y="611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54627</xdr:rowOff>
    </xdr:from>
    <xdr:ext cx="46717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820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1" name="貸付金グラフ枠">
          <a:extLst>
            <a:ext uri="{FF2B5EF4-FFF2-40B4-BE49-F238E27FC236}">
              <a16:creationId xmlns:a16="http://schemas.microsoft.com/office/drawing/2014/main" id="{00000000-0008-0000-0600-00000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54478</xdr:rowOff>
    </xdr:from>
    <xdr:to>
      <xdr:col>116</xdr:col>
      <xdr:colOff>62864</xdr:colOff>
      <xdr:row>58</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flipV="1">
          <a:off x="22159595" y="8626978"/>
          <a:ext cx="1269" cy="14568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3" name="貸付金最小値テキスト">
          <a:extLst>
            <a:ext uri="{FF2B5EF4-FFF2-40B4-BE49-F238E27FC236}">
              <a16:creationId xmlns:a16="http://schemas.microsoft.com/office/drawing/2014/main" id="{00000000-0008-0000-0600-00000F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1155</xdr:rowOff>
    </xdr:from>
    <xdr:ext cx="534377" cy="259045"/>
    <xdr:sp macro="" textlink="">
      <xdr:nvSpPr>
        <xdr:cNvPr id="785" name="貸付金最大値テキスト">
          <a:extLst>
            <a:ext uri="{FF2B5EF4-FFF2-40B4-BE49-F238E27FC236}">
              <a16:creationId xmlns:a16="http://schemas.microsoft.com/office/drawing/2014/main" id="{00000000-0008-0000-0600-000011030000}"/>
            </a:ext>
          </a:extLst>
        </xdr:cNvPr>
        <xdr:cNvSpPr txBox="1"/>
      </xdr:nvSpPr>
      <xdr:spPr>
        <a:xfrm>
          <a:off x="22212300" y="8402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54478</xdr:rowOff>
    </xdr:from>
    <xdr:to>
      <xdr:col>116</xdr:col>
      <xdr:colOff>152400</xdr:colOff>
      <xdr:row>50</xdr:row>
      <xdr:rowOff>54478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8626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29115</xdr:rowOff>
    </xdr:from>
    <xdr:ext cx="378565" cy="259045"/>
    <xdr:sp macro="" textlink="">
      <xdr:nvSpPr>
        <xdr:cNvPr id="788" name="貸付金平均値テキスト">
          <a:extLst>
            <a:ext uri="{FF2B5EF4-FFF2-40B4-BE49-F238E27FC236}">
              <a16:creationId xmlns:a16="http://schemas.microsoft.com/office/drawing/2014/main" id="{00000000-0008-0000-0600-000014030000}"/>
            </a:ext>
          </a:extLst>
        </xdr:cNvPr>
        <xdr:cNvSpPr txBox="1"/>
      </xdr:nvSpPr>
      <xdr:spPr>
        <a:xfrm>
          <a:off x="22212300" y="980176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6238</xdr:rowOff>
    </xdr:from>
    <xdr:to>
      <xdr:col>116</xdr:col>
      <xdr:colOff>114300</xdr:colOff>
      <xdr:row>58</xdr:row>
      <xdr:rowOff>107838</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2110700" y="995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3678</xdr:rowOff>
    </xdr:from>
    <xdr:to>
      <xdr:col>112</xdr:col>
      <xdr:colOff>38100</xdr:colOff>
      <xdr:row>58</xdr:row>
      <xdr:rowOff>105278</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1272500" y="9947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56</xdr:row>
      <xdr:rowOff>121805</xdr:rowOff>
    </xdr:from>
    <xdr:ext cx="378565"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1134017" y="97230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569</xdr:rowOff>
    </xdr:from>
    <xdr:to>
      <xdr:col>107</xdr:col>
      <xdr:colOff>101600</xdr:colOff>
      <xdr:row>58</xdr:row>
      <xdr:rowOff>102169</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20383500" y="9944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56</xdr:row>
      <xdr:rowOff>118696</xdr:rowOff>
    </xdr:from>
    <xdr:ext cx="378565"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20245017" y="97198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160772</xdr:rowOff>
    </xdr:from>
    <xdr:to>
      <xdr:col>102</xdr:col>
      <xdr:colOff>165100</xdr:colOff>
      <xdr:row>58</xdr:row>
      <xdr:rowOff>90922</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19494500" y="9933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107449</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9310428" y="9708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128036</xdr:rowOff>
    </xdr:from>
    <xdr:to>
      <xdr:col>98</xdr:col>
      <xdr:colOff>38100</xdr:colOff>
      <xdr:row>58</xdr:row>
      <xdr:rowOff>58186</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8605500" y="9900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74713</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8421428" y="9675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3827</xdr:rowOff>
    </xdr:from>
    <xdr:ext cx="249299" cy="259045"/>
    <xdr:sp macro="" textlink="">
      <xdr:nvSpPr>
        <xdr:cNvPr id="807" name="貸付金該当値テキスト">
          <a:extLst>
            <a:ext uri="{FF2B5EF4-FFF2-40B4-BE49-F238E27FC236}">
              <a16:creationId xmlns:a16="http://schemas.microsoft.com/office/drawing/2014/main" id="{00000000-0008-0000-0600-000027030000}"/>
            </a:ext>
          </a:extLst>
        </xdr:cNvPr>
        <xdr:cNvSpPr txBox="1"/>
      </xdr:nvSpPr>
      <xdr:spPr>
        <a:xfrm>
          <a:off x="22212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1" name="繰出金グラフ枠">
          <a:extLst>
            <a:ext uri="{FF2B5EF4-FFF2-40B4-BE49-F238E27FC236}">
              <a16:creationId xmlns:a16="http://schemas.microsoft.com/office/drawing/2014/main" id="{00000000-0008-0000-0600-000049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49142</xdr:rowOff>
    </xdr:from>
    <xdr:to>
      <xdr:col>116</xdr:col>
      <xdr:colOff>62864</xdr:colOff>
      <xdr:row>78</xdr:row>
      <xdr:rowOff>101099</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flipV="1">
          <a:off x="22159595" y="12222092"/>
          <a:ext cx="1269" cy="12521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104926</xdr:rowOff>
    </xdr:from>
    <xdr:ext cx="534377" cy="259045"/>
    <xdr:sp macro="" textlink="">
      <xdr:nvSpPr>
        <xdr:cNvPr id="843" name="繰出金最小値テキスト">
          <a:extLst>
            <a:ext uri="{FF2B5EF4-FFF2-40B4-BE49-F238E27FC236}">
              <a16:creationId xmlns:a16="http://schemas.microsoft.com/office/drawing/2014/main" id="{00000000-0008-0000-0600-00004B030000}"/>
            </a:ext>
          </a:extLst>
        </xdr:cNvPr>
        <xdr:cNvSpPr txBox="1"/>
      </xdr:nvSpPr>
      <xdr:spPr>
        <a:xfrm>
          <a:off x="22212300" y="13478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101099</xdr:rowOff>
    </xdr:from>
    <xdr:to>
      <xdr:col>116</xdr:col>
      <xdr:colOff>152400</xdr:colOff>
      <xdr:row>78</xdr:row>
      <xdr:rowOff>101099</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2072600" y="13474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167269</xdr:rowOff>
    </xdr:from>
    <xdr:ext cx="534377" cy="259045"/>
    <xdr:sp macro="" textlink="">
      <xdr:nvSpPr>
        <xdr:cNvPr id="845" name="繰出金最大値テキスト">
          <a:extLst>
            <a:ext uri="{FF2B5EF4-FFF2-40B4-BE49-F238E27FC236}">
              <a16:creationId xmlns:a16="http://schemas.microsoft.com/office/drawing/2014/main" id="{00000000-0008-0000-0600-00004D030000}"/>
            </a:ext>
          </a:extLst>
        </xdr:cNvPr>
        <xdr:cNvSpPr txBox="1"/>
      </xdr:nvSpPr>
      <xdr:spPr>
        <a:xfrm>
          <a:off x="22212300" y="11997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63,523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49142</xdr:rowOff>
    </xdr:from>
    <xdr:to>
      <xdr:col>116</xdr:col>
      <xdr:colOff>152400</xdr:colOff>
      <xdr:row>71</xdr:row>
      <xdr:rowOff>49142</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2072600" y="12222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154135</xdr:rowOff>
    </xdr:from>
    <xdr:to>
      <xdr:col>116</xdr:col>
      <xdr:colOff>63500</xdr:colOff>
      <xdr:row>74</xdr:row>
      <xdr:rowOff>158445</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1323300" y="12841435"/>
          <a:ext cx="838200" cy="4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117260</xdr:rowOff>
    </xdr:from>
    <xdr:ext cx="534377" cy="259045"/>
    <xdr:sp macro="" textlink="">
      <xdr:nvSpPr>
        <xdr:cNvPr id="848" name="繰出金平均値テキスト">
          <a:extLst>
            <a:ext uri="{FF2B5EF4-FFF2-40B4-BE49-F238E27FC236}">
              <a16:creationId xmlns:a16="http://schemas.microsoft.com/office/drawing/2014/main" id="{00000000-0008-0000-0600-000050030000}"/>
            </a:ext>
          </a:extLst>
        </xdr:cNvPr>
        <xdr:cNvSpPr txBox="1"/>
      </xdr:nvSpPr>
      <xdr:spPr>
        <a:xfrm>
          <a:off x="22212300" y="129760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138833</xdr:rowOff>
    </xdr:from>
    <xdr:to>
      <xdr:col>116</xdr:col>
      <xdr:colOff>114300</xdr:colOff>
      <xdr:row>76</xdr:row>
      <xdr:rowOff>68982</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22110700" y="1299758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154135</xdr:rowOff>
    </xdr:from>
    <xdr:to>
      <xdr:col>111</xdr:col>
      <xdr:colOff>177800</xdr:colOff>
      <xdr:row>75</xdr:row>
      <xdr:rowOff>122424</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0434300" y="12841435"/>
          <a:ext cx="889000" cy="139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103629</xdr:rowOff>
    </xdr:from>
    <xdr:to>
      <xdr:col>112</xdr:col>
      <xdr:colOff>38100</xdr:colOff>
      <xdr:row>76</xdr:row>
      <xdr:rowOff>33778</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1272500" y="1296237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24905</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21056111" y="13055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122424</xdr:rowOff>
    </xdr:from>
    <xdr:to>
      <xdr:col>107</xdr:col>
      <xdr:colOff>50800</xdr:colOff>
      <xdr:row>76</xdr:row>
      <xdr:rowOff>39083</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19545300" y="12981174"/>
          <a:ext cx="889000" cy="88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154769</xdr:rowOff>
    </xdr:from>
    <xdr:to>
      <xdr:col>107</xdr:col>
      <xdr:colOff>101600</xdr:colOff>
      <xdr:row>76</xdr:row>
      <xdr:rowOff>84919</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20383500" y="13013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76046</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0167111" y="13106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7863</xdr:rowOff>
    </xdr:from>
    <xdr:to>
      <xdr:col>102</xdr:col>
      <xdr:colOff>114300</xdr:colOff>
      <xdr:row>76</xdr:row>
      <xdr:rowOff>39083</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18656300" y="13038063"/>
          <a:ext cx="889000" cy="31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13463</xdr:rowOff>
    </xdr:from>
    <xdr:to>
      <xdr:col>102</xdr:col>
      <xdr:colOff>165100</xdr:colOff>
      <xdr:row>76</xdr:row>
      <xdr:rowOff>115063</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19494500" y="1304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106190</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9278111" y="13136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168584</xdr:rowOff>
    </xdr:from>
    <xdr:to>
      <xdr:col>98</xdr:col>
      <xdr:colOff>38100</xdr:colOff>
      <xdr:row>76</xdr:row>
      <xdr:rowOff>98734</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18605500" y="13027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89861</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8389111" y="13120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107645</xdr:rowOff>
    </xdr:from>
    <xdr:to>
      <xdr:col>116</xdr:col>
      <xdr:colOff>114300</xdr:colOff>
      <xdr:row>75</xdr:row>
      <xdr:rowOff>37795</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2110700" y="12794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130522</xdr:rowOff>
    </xdr:from>
    <xdr:ext cx="534377" cy="259045"/>
    <xdr:sp macro="" textlink="">
      <xdr:nvSpPr>
        <xdr:cNvPr id="867" name="繰出金該当値テキスト">
          <a:extLst>
            <a:ext uri="{FF2B5EF4-FFF2-40B4-BE49-F238E27FC236}">
              <a16:creationId xmlns:a16="http://schemas.microsoft.com/office/drawing/2014/main" id="{00000000-0008-0000-0600-000063030000}"/>
            </a:ext>
          </a:extLst>
        </xdr:cNvPr>
        <xdr:cNvSpPr txBox="1"/>
      </xdr:nvSpPr>
      <xdr:spPr>
        <a:xfrm>
          <a:off x="22212300" y="12646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103335</xdr:rowOff>
    </xdr:from>
    <xdr:to>
      <xdr:col>112</xdr:col>
      <xdr:colOff>38100</xdr:colOff>
      <xdr:row>75</xdr:row>
      <xdr:rowOff>33485</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1272500" y="12790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50012</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056111" y="12565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71624</xdr:rowOff>
    </xdr:from>
    <xdr:to>
      <xdr:col>107</xdr:col>
      <xdr:colOff>101600</xdr:colOff>
      <xdr:row>76</xdr:row>
      <xdr:rowOff>1774</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0383500" y="12930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18301</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167111" y="12705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159733</xdr:rowOff>
    </xdr:from>
    <xdr:to>
      <xdr:col>102</xdr:col>
      <xdr:colOff>165100</xdr:colOff>
      <xdr:row>76</xdr:row>
      <xdr:rowOff>89883</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19494500" y="13018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106411</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278111" y="12793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128513</xdr:rowOff>
    </xdr:from>
    <xdr:to>
      <xdr:col>98</xdr:col>
      <xdr:colOff>38100</xdr:colOff>
      <xdr:row>76</xdr:row>
      <xdr:rowOff>58663</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18605500" y="12987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75190</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389111" y="12762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0" name="前年度繰上充用金グラフ枠">
          <a:extLst>
            <a:ext uri="{FF2B5EF4-FFF2-40B4-BE49-F238E27FC236}">
              <a16:creationId xmlns:a16="http://schemas.microsoft.com/office/drawing/2014/main" id="{00000000-0008-0000-0600-00007A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2" name="前年度繰上充用金最小値テキスト">
          <a:extLst>
            <a:ext uri="{FF2B5EF4-FFF2-40B4-BE49-F238E27FC236}">
              <a16:creationId xmlns:a16="http://schemas.microsoft.com/office/drawing/2014/main" id="{00000000-0008-0000-0600-00007C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4" name="前年度繰上充用金最大値テキスト">
          <a:extLst>
            <a:ext uri="{FF2B5EF4-FFF2-40B4-BE49-F238E27FC236}">
              <a16:creationId xmlns:a16="http://schemas.microsoft.com/office/drawing/2014/main" id="{00000000-0008-0000-0600-00007E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7" name="前年度繰上充用金平均値テキスト">
          <a:extLst>
            <a:ext uri="{FF2B5EF4-FFF2-40B4-BE49-F238E27FC236}">
              <a16:creationId xmlns:a16="http://schemas.microsoft.com/office/drawing/2014/main" id="{00000000-0008-0000-0600-000081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8" name="フローチャート: 判断 897">
          <a:extLst>
            <a:ext uri="{FF2B5EF4-FFF2-40B4-BE49-F238E27FC236}">
              <a16:creationId xmlns:a16="http://schemas.microsoft.com/office/drawing/2014/main" id="{00000000-0008-0000-0600-000082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6" name="前年度繰上充用金該当値テキスト">
          <a:extLst>
            <a:ext uri="{FF2B5EF4-FFF2-40B4-BE49-F238E27FC236}">
              <a16:creationId xmlns:a16="http://schemas.microsoft.com/office/drawing/2014/main" id="{00000000-0008-0000-0600-000094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5" name="正方形/長方形 924">
          <a:extLst>
            <a:ext uri="{FF2B5EF4-FFF2-40B4-BE49-F238E27FC236}">
              <a16:creationId xmlns:a16="http://schemas.microsoft.com/office/drawing/2014/main" id="{00000000-0008-0000-0600-00009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en-US" sz="1200">
              <a:solidFill>
                <a:schemeClr val="dk1"/>
              </a:solidFill>
              <a:effectLst/>
              <a:latin typeface="+mn-lt"/>
              <a:ea typeface="+mn-ea"/>
              <a:cs typeface="+mn-cs"/>
            </a:rPr>
            <a:t>物件費は、住民</a:t>
          </a:r>
          <a:r>
            <a:rPr kumimoji="1" lang="en-US" altLang="ja-JP" sz="1200">
              <a:solidFill>
                <a:schemeClr val="dk1"/>
              </a:solidFill>
              <a:effectLst/>
              <a:latin typeface="+mn-lt"/>
              <a:ea typeface="+mn-ea"/>
              <a:cs typeface="+mn-cs"/>
            </a:rPr>
            <a:t>1</a:t>
          </a:r>
          <a:r>
            <a:rPr kumimoji="1" lang="ja-JP" altLang="en-US" sz="1200">
              <a:solidFill>
                <a:schemeClr val="dk1"/>
              </a:solidFill>
              <a:effectLst/>
              <a:latin typeface="+mn-lt"/>
              <a:ea typeface="+mn-ea"/>
              <a:cs typeface="+mn-cs"/>
            </a:rPr>
            <a:t>人当たり</a:t>
          </a:r>
          <a:r>
            <a:rPr kumimoji="1" lang="en-US" altLang="ja-JP" sz="1200">
              <a:solidFill>
                <a:schemeClr val="dk1"/>
              </a:solidFill>
              <a:effectLst/>
              <a:latin typeface="+mn-lt"/>
              <a:ea typeface="+mn-ea"/>
              <a:cs typeface="+mn-cs"/>
            </a:rPr>
            <a:t>89,524</a:t>
          </a:r>
          <a:r>
            <a:rPr kumimoji="1" lang="ja-JP" altLang="en-US" sz="1200">
              <a:solidFill>
                <a:schemeClr val="dk1"/>
              </a:solidFill>
              <a:effectLst/>
              <a:latin typeface="+mn-lt"/>
              <a:ea typeface="+mn-ea"/>
              <a:cs typeface="+mn-cs"/>
            </a:rPr>
            <a:t>円と、類似団体平均と比較して高い水準にあります。これは、福生都市計画事業瑞穂町箱根ケ崎駅西土地区画整理事業を実施していることが主な要因であり、区画整理の完了までは高い水準が続くと考えられます。また、扶助費の住民</a:t>
          </a:r>
          <a:r>
            <a:rPr kumimoji="1" lang="en-US" altLang="ja-JP" sz="1200">
              <a:solidFill>
                <a:schemeClr val="dk1"/>
              </a:solidFill>
              <a:effectLst/>
              <a:latin typeface="+mn-lt"/>
              <a:ea typeface="+mn-ea"/>
              <a:cs typeface="+mn-cs"/>
            </a:rPr>
            <a:t>1</a:t>
          </a:r>
          <a:r>
            <a:rPr kumimoji="1" lang="ja-JP" altLang="en-US" sz="1200">
              <a:solidFill>
                <a:schemeClr val="dk1"/>
              </a:solidFill>
              <a:effectLst/>
              <a:latin typeface="+mn-lt"/>
              <a:ea typeface="+mn-ea"/>
              <a:cs typeface="+mn-cs"/>
            </a:rPr>
            <a:t>人当たりの負担は、昨年度から</a:t>
          </a:r>
          <a:r>
            <a:rPr kumimoji="1" lang="en-US" altLang="ja-JP" sz="1200">
              <a:solidFill>
                <a:schemeClr val="dk1"/>
              </a:solidFill>
              <a:effectLst/>
              <a:latin typeface="+mn-lt"/>
              <a:ea typeface="+mn-ea"/>
              <a:cs typeface="+mn-cs"/>
            </a:rPr>
            <a:t>7,808</a:t>
          </a:r>
          <a:r>
            <a:rPr kumimoji="1" lang="ja-JP" altLang="en-US" sz="1200">
              <a:solidFill>
                <a:schemeClr val="dk1"/>
              </a:solidFill>
              <a:effectLst/>
              <a:latin typeface="+mn-lt"/>
              <a:ea typeface="+mn-ea"/>
              <a:cs typeface="+mn-cs"/>
            </a:rPr>
            <a:t>円増加しています。社会福祉費及び児童福祉費に係る扶助費の増加が主な要因であり、類似団体平均を上回っています。</a:t>
          </a:r>
        </a:p>
        <a:p>
          <a:r>
            <a:rPr kumimoji="1" lang="ja-JP" altLang="en-US" sz="1200">
              <a:solidFill>
                <a:schemeClr val="dk1"/>
              </a:solidFill>
              <a:effectLst/>
              <a:latin typeface="+mn-lt"/>
              <a:ea typeface="+mn-ea"/>
              <a:cs typeface="+mn-cs"/>
            </a:rPr>
            <a:t>　普通建設事業費は、令和</a:t>
          </a:r>
          <a:r>
            <a:rPr kumimoji="1" lang="en-US" altLang="ja-JP" sz="1200">
              <a:solidFill>
                <a:schemeClr val="dk1"/>
              </a:solidFill>
              <a:effectLst/>
              <a:latin typeface="+mn-lt"/>
              <a:ea typeface="+mn-ea"/>
              <a:cs typeface="+mn-cs"/>
            </a:rPr>
            <a:t>6</a:t>
          </a:r>
          <a:r>
            <a:rPr kumimoji="1" lang="ja-JP" altLang="en-US" sz="1200">
              <a:solidFill>
                <a:schemeClr val="dk1"/>
              </a:solidFill>
              <a:effectLst/>
              <a:latin typeface="+mn-lt"/>
              <a:ea typeface="+mn-ea"/>
              <a:cs typeface="+mn-cs"/>
            </a:rPr>
            <a:t>年度に高齢者福祉センターの大規模改修を実施したため、昨年度から大幅に上昇し、類似団体平均も上回りました。この項目は、建設事業や施設の大規模修繕等の実施の有無により、年度間で決算額にばらつきが見られますが、こちらも区画整理事業の完了までは高い水準が続く可能性があります。</a:t>
          </a:r>
        </a:p>
        <a:p>
          <a:r>
            <a:rPr kumimoji="1" lang="ja-JP" altLang="en-US" sz="1200">
              <a:solidFill>
                <a:schemeClr val="dk1"/>
              </a:solidFill>
              <a:effectLst/>
              <a:latin typeface="+mn-lt"/>
              <a:ea typeface="+mn-ea"/>
              <a:cs typeface="+mn-cs"/>
            </a:rPr>
            <a:t>　投資及び出資金については、令和</a:t>
          </a:r>
          <a:r>
            <a:rPr kumimoji="1" lang="en-US" altLang="ja-JP" sz="1200">
              <a:solidFill>
                <a:schemeClr val="dk1"/>
              </a:solidFill>
              <a:effectLst/>
              <a:latin typeface="+mn-lt"/>
              <a:ea typeface="+mn-ea"/>
              <a:cs typeface="+mn-cs"/>
            </a:rPr>
            <a:t>2</a:t>
          </a:r>
          <a:r>
            <a:rPr kumimoji="1" lang="ja-JP" altLang="en-US" sz="1200">
              <a:solidFill>
                <a:schemeClr val="dk1"/>
              </a:solidFill>
              <a:effectLst/>
              <a:latin typeface="+mn-lt"/>
              <a:ea typeface="+mn-ea"/>
              <a:cs typeface="+mn-cs"/>
            </a:rPr>
            <a:t>年度より公営企業会計となった下水道事業会計で実施されている雨水幹線の整備事業への出資金が主なものです。令和</a:t>
          </a:r>
          <a:r>
            <a:rPr kumimoji="1" lang="en-US" altLang="ja-JP" sz="1200">
              <a:solidFill>
                <a:schemeClr val="dk1"/>
              </a:solidFill>
              <a:effectLst/>
              <a:latin typeface="+mn-lt"/>
              <a:ea typeface="+mn-ea"/>
              <a:cs typeface="+mn-cs"/>
            </a:rPr>
            <a:t>5</a:t>
          </a:r>
          <a:r>
            <a:rPr kumimoji="1" lang="ja-JP" altLang="en-US" sz="1200">
              <a:solidFill>
                <a:schemeClr val="dk1"/>
              </a:solidFill>
              <a:effectLst/>
              <a:latin typeface="+mn-lt"/>
              <a:ea typeface="+mn-ea"/>
              <a:cs typeface="+mn-cs"/>
            </a:rPr>
            <a:t>年度に引き続き、類似団体平均を下回りました。</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東京都瑞穂町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32,013
30,921
16.85
16,871,142
16,389,443
458,829
7,630,178
6,763,585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117602</xdr:rowOff>
    </xdr:from>
    <xdr:to>
      <xdr:col>24</xdr:col>
      <xdr:colOff>62865</xdr:colOff>
      <xdr:row>38</xdr:row>
      <xdr:rowOff>32258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261102"/>
          <a:ext cx="1270" cy="1286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36085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51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32258</xdr:rowOff>
    </xdr:from>
    <xdr:to>
      <xdr:col>24</xdr:col>
      <xdr:colOff>152400</xdr:colOff>
      <xdr:row>38</xdr:row>
      <xdr:rowOff>32258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47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64279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36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117602</xdr:rowOff>
    </xdr:from>
    <xdr:to>
      <xdr:col>24</xdr:col>
      <xdr:colOff>152400</xdr:colOff>
      <xdr:row>30</xdr:row>
      <xdr:rowOff>117602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261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90551</xdr:rowOff>
    </xdr:from>
    <xdr:to>
      <xdr:col>24</xdr:col>
      <xdr:colOff>63500</xdr:colOff>
      <xdr:row>32</xdr:row>
      <xdr:rowOff>92075</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5576951"/>
          <a:ext cx="8382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139336</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686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160909</xdr:rowOff>
    </xdr:from>
    <xdr:to>
      <xdr:col>24</xdr:col>
      <xdr:colOff>114300</xdr:colOff>
      <xdr:row>35</xdr:row>
      <xdr:rowOff>91059</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5990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90551</xdr:rowOff>
    </xdr:from>
    <xdr:to>
      <xdr:col>19</xdr:col>
      <xdr:colOff>177800</xdr:colOff>
      <xdr:row>33</xdr:row>
      <xdr:rowOff>65024</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5576951"/>
          <a:ext cx="889000" cy="14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167767</xdr:rowOff>
    </xdr:from>
    <xdr:to>
      <xdr:col>20</xdr:col>
      <xdr:colOff>38100</xdr:colOff>
      <xdr:row>35</xdr:row>
      <xdr:rowOff>97917</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5997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89044</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089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65024</xdr:rowOff>
    </xdr:from>
    <xdr:to>
      <xdr:col>15</xdr:col>
      <xdr:colOff>50800</xdr:colOff>
      <xdr:row>33</xdr:row>
      <xdr:rowOff>117221</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5722874"/>
          <a:ext cx="889000" cy="52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29845</xdr:rowOff>
    </xdr:from>
    <xdr:to>
      <xdr:col>15</xdr:col>
      <xdr:colOff>101600</xdr:colOff>
      <xdr:row>35</xdr:row>
      <xdr:rowOff>131445</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3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122572</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123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100457</xdr:rowOff>
    </xdr:from>
    <xdr:to>
      <xdr:col>10</xdr:col>
      <xdr:colOff>114300</xdr:colOff>
      <xdr:row>33</xdr:row>
      <xdr:rowOff>117221</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5586857"/>
          <a:ext cx="889000" cy="188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30607</xdr:rowOff>
    </xdr:from>
    <xdr:to>
      <xdr:col>10</xdr:col>
      <xdr:colOff>165100</xdr:colOff>
      <xdr:row>35</xdr:row>
      <xdr:rowOff>132207</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31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123334</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124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30988</xdr:rowOff>
    </xdr:from>
    <xdr:to>
      <xdr:col>6</xdr:col>
      <xdr:colOff>38100</xdr:colOff>
      <xdr:row>35</xdr:row>
      <xdr:rowOff>132588</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31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123715</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124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41275</xdr:rowOff>
    </xdr:from>
    <xdr:to>
      <xdr:col>24</xdr:col>
      <xdr:colOff>114300</xdr:colOff>
      <xdr:row>32</xdr:row>
      <xdr:rowOff>142875</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527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64152</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379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39751</xdr:rowOff>
    </xdr:from>
    <xdr:to>
      <xdr:col>20</xdr:col>
      <xdr:colOff>38100</xdr:colOff>
      <xdr:row>32</xdr:row>
      <xdr:rowOff>141351</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526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30</xdr:row>
      <xdr:rowOff>157878</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301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14224</xdr:rowOff>
    </xdr:from>
    <xdr:to>
      <xdr:col>15</xdr:col>
      <xdr:colOff>101600</xdr:colOff>
      <xdr:row>33</xdr:row>
      <xdr:rowOff>115824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672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31</xdr:row>
      <xdr:rowOff>132351</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447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66421</xdr:rowOff>
    </xdr:from>
    <xdr:to>
      <xdr:col>10</xdr:col>
      <xdr:colOff>165100</xdr:colOff>
      <xdr:row>33</xdr:row>
      <xdr:rowOff>168021</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724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13098</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499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49657</xdr:rowOff>
    </xdr:from>
    <xdr:to>
      <xdr:col>6</xdr:col>
      <xdr:colOff>38100</xdr:colOff>
      <xdr:row>32</xdr:row>
      <xdr:rowOff>151257</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53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30</xdr:row>
      <xdr:rowOff>167784</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311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134621</xdr:rowOff>
    </xdr:from>
    <xdr:to>
      <xdr:col>24</xdr:col>
      <xdr:colOff>62865</xdr:colOff>
      <xdr:row>58</xdr:row>
      <xdr:rowOff>80992</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707121"/>
          <a:ext cx="1270" cy="1317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84819</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28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80992</xdr:rowOff>
    </xdr:from>
    <xdr:to>
      <xdr:col>24</xdr:col>
      <xdr:colOff>152400</xdr:colOff>
      <xdr:row>58</xdr:row>
      <xdr:rowOff>80992</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25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81298</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82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381,333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134621</xdr:rowOff>
    </xdr:from>
    <xdr:to>
      <xdr:col>24</xdr:col>
      <xdr:colOff>152400</xdr:colOff>
      <xdr:row>50</xdr:row>
      <xdr:rowOff>134621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707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124879</xdr:rowOff>
    </xdr:from>
    <xdr:to>
      <xdr:col>24</xdr:col>
      <xdr:colOff>63500</xdr:colOff>
      <xdr:row>57</xdr:row>
      <xdr:rowOff>133829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897529"/>
          <a:ext cx="838200" cy="8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72710</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739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49833</xdr:rowOff>
    </xdr:from>
    <xdr:to>
      <xdr:col>24</xdr:col>
      <xdr:colOff>114300</xdr:colOff>
      <xdr:row>57</xdr:row>
      <xdr:rowOff>151433</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822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84135</xdr:rowOff>
    </xdr:from>
    <xdr:to>
      <xdr:col>19</xdr:col>
      <xdr:colOff>177800</xdr:colOff>
      <xdr:row>57</xdr:row>
      <xdr:rowOff>133829</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856785"/>
          <a:ext cx="889000" cy="49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74917</xdr:rowOff>
    </xdr:from>
    <xdr:to>
      <xdr:col>20</xdr:col>
      <xdr:colOff>38100</xdr:colOff>
      <xdr:row>58</xdr:row>
      <xdr:rowOff>5067</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84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21594</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62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48279</xdr:rowOff>
    </xdr:from>
    <xdr:to>
      <xdr:col>15</xdr:col>
      <xdr:colOff>50800</xdr:colOff>
      <xdr:row>57</xdr:row>
      <xdr:rowOff>84135</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820929"/>
          <a:ext cx="889000" cy="35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68829</xdr:rowOff>
    </xdr:from>
    <xdr:to>
      <xdr:col>15</xdr:col>
      <xdr:colOff>101600</xdr:colOff>
      <xdr:row>57</xdr:row>
      <xdr:rowOff>170429</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841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161556</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934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170732</xdr:rowOff>
    </xdr:from>
    <xdr:to>
      <xdr:col>10</xdr:col>
      <xdr:colOff>114300</xdr:colOff>
      <xdr:row>57</xdr:row>
      <xdr:rowOff>48279</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429032"/>
          <a:ext cx="889000" cy="391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60892</xdr:rowOff>
    </xdr:from>
    <xdr:to>
      <xdr:col>10</xdr:col>
      <xdr:colOff>165100</xdr:colOff>
      <xdr:row>57</xdr:row>
      <xdr:rowOff>162492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833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153619</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926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67636</xdr:rowOff>
    </xdr:from>
    <xdr:to>
      <xdr:col>6</xdr:col>
      <xdr:colOff>38100</xdr:colOff>
      <xdr:row>55</xdr:row>
      <xdr:rowOff>169236</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49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160363</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590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74079</xdr:rowOff>
    </xdr:from>
    <xdr:to>
      <xdr:col>24</xdr:col>
      <xdr:colOff>114300</xdr:colOff>
      <xdr:row>58</xdr:row>
      <xdr:rowOff>4229</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846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52506</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825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83029</xdr:rowOff>
    </xdr:from>
    <xdr:to>
      <xdr:col>20</xdr:col>
      <xdr:colOff>38100</xdr:colOff>
      <xdr:row>58</xdr:row>
      <xdr:rowOff>13179</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855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4306</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948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33335</xdr:rowOff>
    </xdr:from>
    <xdr:to>
      <xdr:col>15</xdr:col>
      <xdr:colOff>101600</xdr:colOff>
      <xdr:row>57</xdr:row>
      <xdr:rowOff>134935</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805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151462</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581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168929</xdr:rowOff>
    </xdr:from>
    <xdr:to>
      <xdr:col>10</xdr:col>
      <xdr:colOff>165100</xdr:colOff>
      <xdr:row>57</xdr:row>
      <xdr:rowOff>99079</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770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115606</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54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119932</xdr:rowOff>
    </xdr:from>
    <xdr:to>
      <xdr:col>6</xdr:col>
      <xdr:colOff>38100</xdr:colOff>
      <xdr:row>55</xdr:row>
      <xdr:rowOff>50082</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378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66609</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1534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141743</xdr:rowOff>
    </xdr:from>
    <xdr:to>
      <xdr:col>24</xdr:col>
      <xdr:colOff>62865</xdr:colOff>
      <xdr:row>77</xdr:row>
      <xdr:rowOff>133299</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43243"/>
          <a:ext cx="1270" cy="1191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137126</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338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133299</xdr:rowOff>
    </xdr:from>
    <xdr:to>
      <xdr:col>24</xdr:col>
      <xdr:colOff>152400</xdr:colOff>
      <xdr:row>77</xdr:row>
      <xdr:rowOff>133299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334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88420</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18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289,732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141743</xdr:rowOff>
    </xdr:from>
    <xdr:to>
      <xdr:col>24</xdr:col>
      <xdr:colOff>152400</xdr:colOff>
      <xdr:row>70</xdr:row>
      <xdr:rowOff>141743</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43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106210</xdr:rowOff>
    </xdr:from>
    <xdr:to>
      <xdr:col>24</xdr:col>
      <xdr:colOff>63500</xdr:colOff>
      <xdr:row>74</xdr:row>
      <xdr:rowOff>141894</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622060"/>
          <a:ext cx="838200" cy="207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72356</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9311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93929</xdr:rowOff>
    </xdr:from>
    <xdr:to>
      <xdr:col>24</xdr:col>
      <xdr:colOff>114300</xdr:colOff>
      <xdr:row>76</xdr:row>
      <xdr:rowOff>24079</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952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141894</xdr:rowOff>
    </xdr:from>
    <xdr:to>
      <xdr:col>19</xdr:col>
      <xdr:colOff>177800</xdr:colOff>
      <xdr:row>75</xdr:row>
      <xdr:rowOff>58532</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2829194"/>
          <a:ext cx="889000" cy="88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32069</xdr:rowOff>
    </xdr:from>
    <xdr:to>
      <xdr:col>20</xdr:col>
      <xdr:colOff>38100</xdr:colOff>
      <xdr:row>76</xdr:row>
      <xdr:rowOff>133669</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062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124796</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154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58532</xdr:rowOff>
    </xdr:from>
    <xdr:to>
      <xdr:col>15</xdr:col>
      <xdr:colOff>50800</xdr:colOff>
      <xdr:row>75</xdr:row>
      <xdr:rowOff>60955</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2917282"/>
          <a:ext cx="889000" cy="2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104887</xdr:rowOff>
    </xdr:from>
    <xdr:to>
      <xdr:col>15</xdr:col>
      <xdr:colOff>101600</xdr:colOff>
      <xdr:row>77</xdr:row>
      <xdr:rowOff>35037</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135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26164</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227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60955</xdr:rowOff>
    </xdr:from>
    <xdr:to>
      <xdr:col>10</xdr:col>
      <xdr:colOff>114300</xdr:colOff>
      <xdr:row>76</xdr:row>
      <xdr:rowOff>20698</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2919705"/>
          <a:ext cx="889000" cy="131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26896</xdr:rowOff>
    </xdr:from>
    <xdr:to>
      <xdr:col>10</xdr:col>
      <xdr:colOff>165100</xdr:colOff>
      <xdr:row>76</xdr:row>
      <xdr:rowOff>128496</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05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119623</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149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66193</xdr:rowOff>
    </xdr:from>
    <xdr:to>
      <xdr:col>6</xdr:col>
      <xdr:colOff>38100</xdr:colOff>
      <xdr:row>77</xdr:row>
      <xdr:rowOff>167793</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26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158920</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360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55410</xdr:rowOff>
    </xdr:from>
    <xdr:to>
      <xdr:col>24</xdr:col>
      <xdr:colOff>114300</xdr:colOff>
      <xdr:row>73</xdr:row>
      <xdr:rowOff>157010</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5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78287</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422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91094</xdr:rowOff>
    </xdr:from>
    <xdr:to>
      <xdr:col>20</xdr:col>
      <xdr:colOff>38100</xdr:colOff>
      <xdr:row>75</xdr:row>
      <xdr:rowOff>21244</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778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37771</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5536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7732</xdr:rowOff>
    </xdr:from>
    <xdr:to>
      <xdr:col>15</xdr:col>
      <xdr:colOff>101600</xdr:colOff>
      <xdr:row>75</xdr:row>
      <xdr:rowOff>109332</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2866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125859</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641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10155</xdr:rowOff>
    </xdr:from>
    <xdr:to>
      <xdr:col>10</xdr:col>
      <xdr:colOff>165100</xdr:colOff>
      <xdr:row>75</xdr:row>
      <xdr:rowOff>111755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286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128282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644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141349</xdr:rowOff>
    </xdr:from>
    <xdr:to>
      <xdr:col>6</xdr:col>
      <xdr:colOff>38100</xdr:colOff>
      <xdr:row>76</xdr:row>
      <xdr:rowOff>71500</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00009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88026</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775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60040</xdr:rowOff>
    </xdr:from>
    <xdr:to>
      <xdr:col>24</xdr:col>
      <xdr:colOff>62865</xdr:colOff>
      <xdr:row>99</xdr:row>
      <xdr:rowOff>66762</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490540"/>
          <a:ext cx="1270" cy="15497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70589</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7044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66762</xdr:rowOff>
    </xdr:from>
    <xdr:to>
      <xdr:col>24</xdr:col>
      <xdr:colOff>152400</xdr:colOff>
      <xdr:row>99</xdr:row>
      <xdr:rowOff>66762</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7040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6717</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265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125,227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60040</xdr:rowOff>
    </xdr:from>
    <xdr:to>
      <xdr:col>24</xdr:col>
      <xdr:colOff>152400</xdr:colOff>
      <xdr:row>90</xdr:row>
      <xdr:rowOff>60040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4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138054</xdr:rowOff>
    </xdr:from>
    <xdr:to>
      <xdr:col>24</xdr:col>
      <xdr:colOff>63500</xdr:colOff>
      <xdr:row>96</xdr:row>
      <xdr:rowOff>149377</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3797300" y="16597254"/>
          <a:ext cx="838200" cy="11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51767</xdr:rowOff>
    </xdr:from>
    <xdr:ext cx="534377"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6824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73340</xdr:rowOff>
    </xdr:from>
    <xdr:to>
      <xdr:col>24</xdr:col>
      <xdr:colOff>114300</xdr:colOff>
      <xdr:row>98</xdr:row>
      <xdr:rowOff>3490</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703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62829</xdr:rowOff>
    </xdr:from>
    <xdr:to>
      <xdr:col>19</xdr:col>
      <xdr:colOff>177800</xdr:colOff>
      <xdr:row>96</xdr:row>
      <xdr:rowOff>138054</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2908300" y="16522029"/>
          <a:ext cx="889000" cy="75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100895</xdr:rowOff>
    </xdr:from>
    <xdr:to>
      <xdr:col>20</xdr:col>
      <xdr:colOff>38100</xdr:colOff>
      <xdr:row>98</xdr:row>
      <xdr:rowOff>31045</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731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22172</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530111" y="16824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62829</xdr:rowOff>
    </xdr:from>
    <xdr:to>
      <xdr:col>15</xdr:col>
      <xdr:colOff>50800</xdr:colOff>
      <xdr:row>96</xdr:row>
      <xdr:rowOff>99909</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019300" y="16522029"/>
          <a:ext cx="889000" cy="37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60584</xdr:rowOff>
    </xdr:from>
    <xdr:to>
      <xdr:col>15</xdr:col>
      <xdr:colOff>101600</xdr:colOff>
      <xdr:row>97</xdr:row>
      <xdr:rowOff>162184</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691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153311</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41111" y="16783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99909</xdr:rowOff>
    </xdr:from>
    <xdr:to>
      <xdr:col>10</xdr:col>
      <xdr:colOff>114300</xdr:colOff>
      <xdr:row>97</xdr:row>
      <xdr:rowOff>48640</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1130300" y="16559109"/>
          <a:ext cx="889000" cy="120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71968</xdr:rowOff>
    </xdr:from>
    <xdr:to>
      <xdr:col>10</xdr:col>
      <xdr:colOff>165100</xdr:colOff>
      <xdr:row>98</xdr:row>
      <xdr:rowOff>2118</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702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164695</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52111" y="16795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22180</xdr:rowOff>
    </xdr:from>
    <xdr:to>
      <xdr:col>6</xdr:col>
      <xdr:colOff>38100</xdr:colOff>
      <xdr:row>98</xdr:row>
      <xdr:rowOff>123780</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82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114907</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63111" y="16917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98577</xdr:rowOff>
    </xdr:from>
    <xdr:to>
      <xdr:col>24</xdr:col>
      <xdr:colOff>114300</xdr:colOff>
      <xdr:row>97</xdr:row>
      <xdr:rowOff>28727</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557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121454</xdr:rowOff>
    </xdr:from>
    <xdr:ext cx="534377"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409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87254</xdr:rowOff>
    </xdr:from>
    <xdr:to>
      <xdr:col>20</xdr:col>
      <xdr:colOff>38100</xdr:colOff>
      <xdr:row>97</xdr:row>
      <xdr:rowOff>17404</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546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33931</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530111" y="16321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12029</xdr:rowOff>
    </xdr:from>
    <xdr:to>
      <xdr:col>15</xdr:col>
      <xdr:colOff>101600</xdr:colOff>
      <xdr:row>96</xdr:row>
      <xdr:rowOff>113629</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471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130156</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41111" y="16246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49109</xdr:rowOff>
    </xdr:from>
    <xdr:to>
      <xdr:col>10</xdr:col>
      <xdr:colOff>165100</xdr:colOff>
      <xdr:row>96</xdr:row>
      <xdr:rowOff>150709</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508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167236</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52111" y="16283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169290</xdr:rowOff>
    </xdr:from>
    <xdr:to>
      <xdr:col>6</xdr:col>
      <xdr:colOff>38100</xdr:colOff>
      <xdr:row>97</xdr:row>
      <xdr:rowOff>99440</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628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115967</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63111" y="16403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39116</xdr:rowOff>
    </xdr:from>
    <xdr:to>
      <xdr:col>54</xdr:col>
      <xdr:colOff>189865</xdr:colOff>
      <xdr:row>39</xdr:row>
      <xdr:rowOff>98878</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182616"/>
          <a:ext cx="1270" cy="1602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157243</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4957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4,908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39116</xdr:rowOff>
    </xdr:from>
    <xdr:to>
      <xdr:col>55</xdr:col>
      <xdr:colOff>88900</xdr:colOff>
      <xdr:row>30</xdr:row>
      <xdr:rowOff>39116</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182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30</xdr:row>
      <xdr:rowOff>39116</xdr:rowOff>
    </xdr:from>
    <xdr:to>
      <xdr:col>55</xdr:col>
      <xdr:colOff>0</xdr:colOff>
      <xdr:row>30</xdr:row>
      <xdr:rowOff>137740</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9639300" y="5182616"/>
          <a:ext cx="838200" cy="98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71246</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58634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92819</xdr:rowOff>
    </xdr:from>
    <xdr:to>
      <xdr:col>55</xdr:col>
      <xdr:colOff>50800</xdr:colOff>
      <xdr:row>39</xdr:row>
      <xdr:rowOff>22969</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607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137740</xdr:rowOff>
    </xdr:from>
    <xdr:to>
      <xdr:col>50</xdr:col>
      <xdr:colOff>114300</xdr:colOff>
      <xdr:row>31</xdr:row>
      <xdr:rowOff>48260</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8750300" y="5281240"/>
          <a:ext cx="889000" cy="81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64081</xdr:rowOff>
    </xdr:from>
    <xdr:to>
      <xdr:col>50</xdr:col>
      <xdr:colOff>165100</xdr:colOff>
      <xdr:row>38</xdr:row>
      <xdr:rowOff>165681</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579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156808</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6719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25073</xdr:rowOff>
    </xdr:from>
    <xdr:to>
      <xdr:col>45</xdr:col>
      <xdr:colOff>177800</xdr:colOff>
      <xdr:row>31</xdr:row>
      <xdr:rowOff>48260</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5340023"/>
          <a:ext cx="889000" cy="23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92166</xdr:rowOff>
    </xdr:from>
    <xdr:to>
      <xdr:col>46</xdr:col>
      <xdr:colOff>38100</xdr:colOff>
      <xdr:row>39</xdr:row>
      <xdr:rowOff>22316</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607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13443</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6999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25073</xdr:rowOff>
    </xdr:from>
    <xdr:to>
      <xdr:col>41</xdr:col>
      <xdr:colOff>50800</xdr:colOff>
      <xdr:row>31</xdr:row>
      <xdr:rowOff>149497</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6972300" y="5340023"/>
          <a:ext cx="889000" cy="124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91186</xdr:rowOff>
    </xdr:from>
    <xdr:to>
      <xdr:col>41</xdr:col>
      <xdr:colOff>101600</xdr:colOff>
      <xdr:row>39</xdr:row>
      <xdr:rowOff>21336</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606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12463</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6990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88574</xdr:rowOff>
    </xdr:from>
    <xdr:to>
      <xdr:col>36</xdr:col>
      <xdr:colOff>165100</xdr:colOff>
      <xdr:row>39</xdr:row>
      <xdr:rowOff>18724</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60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9851</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6964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29</xdr:row>
      <xdr:rowOff>159766</xdr:rowOff>
    </xdr:from>
    <xdr:to>
      <xdr:col>55</xdr:col>
      <xdr:colOff>50800</xdr:colOff>
      <xdr:row>30</xdr:row>
      <xdr:rowOff>89916</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5131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29</xdr:row>
      <xdr:rowOff>112793</xdr:rowOff>
    </xdr:from>
    <xdr:ext cx="469744"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5084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30</xdr:row>
      <xdr:rowOff>86940</xdr:rowOff>
    </xdr:from>
    <xdr:to>
      <xdr:col>50</xdr:col>
      <xdr:colOff>165100</xdr:colOff>
      <xdr:row>31</xdr:row>
      <xdr:rowOff>17090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5230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29</xdr:row>
      <xdr:rowOff>33617</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04428" y="5005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30</xdr:row>
      <xdr:rowOff>168910</xdr:rowOff>
    </xdr:from>
    <xdr:to>
      <xdr:col>46</xdr:col>
      <xdr:colOff>38100</xdr:colOff>
      <xdr:row>31</xdr:row>
      <xdr:rowOff>99060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5312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29</xdr:row>
      <xdr:rowOff>115587</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15428" y="5087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145723</xdr:rowOff>
    </xdr:from>
    <xdr:to>
      <xdr:col>41</xdr:col>
      <xdr:colOff>101600</xdr:colOff>
      <xdr:row>31</xdr:row>
      <xdr:rowOff>75873</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5289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29</xdr:row>
      <xdr:rowOff>92400</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26428" y="5064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98697</xdr:rowOff>
    </xdr:from>
    <xdr:to>
      <xdr:col>36</xdr:col>
      <xdr:colOff>165100</xdr:colOff>
      <xdr:row>32</xdr:row>
      <xdr:rowOff>28847</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5413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30</xdr:row>
      <xdr:rowOff>45374</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37428" y="5188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31267</xdr:rowOff>
    </xdr:from>
    <xdr:to>
      <xdr:col>54</xdr:col>
      <xdr:colOff>189865</xdr:colOff>
      <xdr:row>59</xdr:row>
      <xdr:rowOff>29496</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775217"/>
          <a:ext cx="1270" cy="13698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33323</xdr:rowOff>
    </xdr:from>
    <xdr:ext cx="378565"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1488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29496</xdr:rowOff>
    </xdr:from>
    <xdr:to>
      <xdr:col>55</xdr:col>
      <xdr:colOff>88900</xdr:colOff>
      <xdr:row>59</xdr:row>
      <xdr:rowOff>29496</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145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149394</xdr:rowOff>
    </xdr:from>
    <xdr:ext cx="534377"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550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72,692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31267</xdr:rowOff>
    </xdr:from>
    <xdr:to>
      <xdr:col>55</xdr:col>
      <xdr:colOff>88900</xdr:colOff>
      <xdr:row>51</xdr:row>
      <xdr:rowOff>31267</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775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158235</xdr:rowOff>
    </xdr:from>
    <xdr:to>
      <xdr:col>55</xdr:col>
      <xdr:colOff>0</xdr:colOff>
      <xdr:row>59</xdr:row>
      <xdr:rowOff>4235</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9639300" y="10102335"/>
          <a:ext cx="838200" cy="17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169346</xdr:rowOff>
    </xdr:from>
    <xdr:ext cx="469744"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7705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146469</xdr:rowOff>
    </xdr:from>
    <xdr:to>
      <xdr:col>55</xdr:col>
      <xdr:colOff>50800</xdr:colOff>
      <xdr:row>58</xdr:row>
      <xdr:rowOff>76619</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919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145853</xdr:rowOff>
    </xdr:from>
    <xdr:to>
      <xdr:col>50</xdr:col>
      <xdr:colOff>114300</xdr:colOff>
      <xdr:row>59</xdr:row>
      <xdr:rowOff>4235</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8750300" y="10089953"/>
          <a:ext cx="889000" cy="29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125552</xdr:rowOff>
    </xdr:from>
    <xdr:to>
      <xdr:col>50</xdr:col>
      <xdr:colOff>165100</xdr:colOff>
      <xdr:row>58</xdr:row>
      <xdr:rowOff>55702</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898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72229</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72111" y="9673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145853</xdr:rowOff>
    </xdr:from>
    <xdr:to>
      <xdr:col>45</xdr:col>
      <xdr:colOff>177800</xdr:colOff>
      <xdr:row>59</xdr:row>
      <xdr:rowOff>4064</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7861300" y="10089953"/>
          <a:ext cx="889000" cy="29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152241</xdr:rowOff>
    </xdr:from>
    <xdr:to>
      <xdr:col>46</xdr:col>
      <xdr:colOff>38100</xdr:colOff>
      <xdr:row>58</xdr:row>
      <xdr:rowOff>82391</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924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98918</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515428" y="9700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170542</xdr:rowOff>
    </xdr:from>
    <xdr:to>
      <xdr:col>41</xdr:col>
      <xdr:colOff>50800</xdr:colOff>
      <xdr:row>59</xdr:row>
      <xdr:rowOff>4064</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6972300" y="10114642"/>
          <a:ext cx="889000" cy="4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154660</xdr:rowOff>
    </xdr:from>
    <xdr:to>
      <xdr:col>41</xdr:col>
      <xdr:colOff>101600</xdr:colOff>
      <xdr:row>58</xdr:row>
      <xdr:rowOff>84810</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927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101337</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626428" y="9702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134372</xdr:rowOff>
    </xdr:from>
    <xdr:to>
      <xdr:col>36</xdr:col>
      <xdr:colOff>165100</xdr:colOff>
      <xdr:row>58</xdr:row>
      <xdr:rowOff>64522</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90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81049</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9682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107435</xdr:rowOff>
    </xdr:from>
    <xdr:to>
      <xdr:col>55</xdr:col>
      <xdr:colOff>50800</xdr:colOff>
      <xdr:row>59</xdr:row>
      <xdr:rowOff>37585</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10051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22362</xdr:rowOff>
    </xdr:from>
    <xdr:ext cx="469744"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966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124885</xdr:rowOff>
    </xdr:from>
    <xdr:to>
      <xdr:col>50</xdr:col>
      <xdr:colOff>165100</xdr:colOff>
      <xdr:row>59</xdr:row>
      <xdr:rowOff>55035</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10068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46162</xdr:rowOff>
    </xdr:from>
    <xdr:ext cx="469744"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404428" y="10161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95053</xdr:rowOff>
    </xdr:from>
    <xdr:to>
      <xdr:col>46</xdr:col>
      <xdr:colOff>38100</xdr:colOff>
      <xdr:row>59</xdr:row>
      <xdr:rowOff>25203</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10039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16330</xdr:rowOff>
    </xdr:from>
    <xdr:ext cx="469744"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515428" y="10131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124714</xdr:rowOff>
    </xdr:from>
    <xdr:to>
      <xdr:col>41</xdr:col>
      <xdr:colOff>101600</xdr:colOff>
      <xdr:row>59</xdr:row>
      <xdr:rowOff>54864</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10068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45991</xdr:rowOff>
    </xdr:from>
    <xdr:ext cx="469744"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626428" y="10161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119742</xdr:rowOff>
    </xdr:from>
    <xdr:to>
      <xdr:col>36</xdr:col>
      <xdr:colOff>165100</xdr:colOff>
      <xdr:row>59</xdr:row>
      <xdr:rowOff>49892</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10063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41019</xdr:rowOff>
    </xdr:from>
    <xdr:ext cx="469744"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37428" y="10156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167875</xdr:rowOff>
    </xdr:from>
    <xdr:to>
      <xdr:col>54</xdr:col>
      <xdr:colOff>189865</xdr:colOff>
      <xdr:row>79</xdr:row>
      <xdr:rowOff>38906</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169375"/>
          <a:ext cx="1270" cy="1414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42733</xdr:rowOff>
    </xdr:from>
    <xdr:ext cx="378565"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872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38906</xdr:rowOff>
    </xdr:from>
    <xdr:to>
      <xdr:col>55</xdr:col>
      <xdr:colOff>88900</xdr:colOff>
      <xdr:row>79</xdr:row>
      <xdr:rowOff>38906</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83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114552</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944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74,521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167875</xdr:rowOff>
    </xdr:from>
    <xdr:to>
      <xdr:col>55</xdr:col>
      <xdr:colOff>88900</xdr:colOff>
      <xdr:row>70</xdr:row>
      <xdr:rowOff>167875</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169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123355</xdr:rowOff>
    </xdr:from>
    <xdr:to>
      <xdr:col>55</xdr:col>
      <xdr:colOff>0</xdr:colOff>
      <xdr:row>78</xdr:row>
      <xdr:rowOff>160255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9639300" y="13496455"/>
          <a:ext cx="838200" cy="36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50588</xdr:rowOff>
    </xdr:from>
    <xdr:ext cx="469744"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2522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27711</xdr:rowOff>
    </xdr:from>
    <xdr:to>
      <xdr:col>55</xdr:col>
      <xdr:colOff>50800</xdr:colOff>
      <xdr:row>78</xdr:row>
      <xdr:rowOff>129311</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400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115315</xdr:rowOff>
    </xdr:from>
    <xdr:to>
      <xdr:col>50</xdr:col>
      <xdr:colOff>114300</xdr:colOff>
      <xdr:row>78</xdr:row>
      <xdr:rowOff>123355</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8750300" y="13488415"/>
          <a:ext cx="889000" cy="8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22320</xdr:rowOff>
    </xdr:from>
    <xdr:to>
      <xdr:col>50</xdr:col>
      <xdr:colOff>165100</xdr:colOff>
      <xdr:row>78</xdr:row>
      <xdr:rowOff>123920</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395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140447</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404428" y="13170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104057</xdr:rowOff>
    </xdr:from>
    <xdr:to>
      <xdr:col>45</xdr:col>
      <xdr:colOff>177800</xdr:colOff>
      <xdr:row>78</xdr:row>
      <xdr:rowOff>115315</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7861300" y="13477157"/>
          <a:ext cx="889000" cy="11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158547</xdr:rowOff>
    </xdr:from>
    <xdr:to>
      <xdr:col>46</xdr:col>
      <xdr:colOff>38100</xdr:colOff>
      <xdr:row>78</xdr:row>
      <xdr:rowOff>88697</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360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105224</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515428" y="13135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104057</xdr:rowOff>
    </xdr:from>
    <xdr:to>
      <xdr:col>41</xdr:col>
      <xdr:colOff>50800</xdr:colOff>
      <xdr:row>78</xdr:row>
      <xdr:rowOff>108153</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477157"/>
          <a:ext cx="889000" cy="4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168511</xdr:rowOff>
    </xdr:from>
    <xdr:to>
      <xdr:col>41</xdr:col>
      <xdr:colOff>101600</xdr:colOff>
      <xdr:row>78</xdr:row>
      <xdr:rowOff>98661</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370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115188</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26428" y="13145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123780</xdr:rowOff>
    </xdr:from>
    <xdr:to>
      <xdr:col>36</xdr:col>
      <xdr:colOff>165100</xdr:colOff>
      <xdr:row>78</xdr:row>
      <xdr:rowOff>53930</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325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70457</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05111" y="13100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109455</xdr:rowOff>
    </xdr:from>
    <xdr:to>
      <xdr:col>55</xdr:col>
      <xdr:colOff>50800</xdr:colOff>
      <xdr:row>79</xdr:row>
      <xdr:rowOff>39605</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482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24382</xdr:rowOff>
    </xdr:from>
    <xdr:ext cx="469744"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397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72555</xdr:rowOff>
    </xdr:from>
    <xdr:to>
      <xdr:col>50</xdr:col>
      <xdr:colOff>165100</xdr:colOff>
      <xdr:row>79</xdr:row>
      <xdr:rowOff>2705</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445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165282</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404428" y="13538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64515</xdr:rowOff>
    </xdr:from>
    <xdr:to>
      <xdr:col>46</xdr:col>
      <xdr:colOff>38100</xdr:colOff>
      <xdr:row>78</xdr:row>
      <xdr:rowOff>166115</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4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157242</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15428" y="13530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53257</xdr:rowOff>
    </xdr:from>
    <xdr:to>
      <xdr:col>41</xdr:col>
      <xdr:colOff>101600</xdr:colOff>
      <xdr:row>78</xdr:row>
      <xdr:rowOff>154857</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426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145984</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626428" y="13519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57353</xdr:rowOff>
    </xdr:from>
    <xdr:to>
      <xdr:col>36</xdr:col>
      <xdr:colOff>165100</xdr:colOff>
      <xdr:row>78</xdr:row>
      <xdr:rowOff>158953</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430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150080</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37428" y="13523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53454</xdr:rowOff>
    </xdr:from>
    <xdr:to>
      <xdr:col>54</xdr:col>
      <xdr:colOff>189865</xdr:colOff>
      <xdr:row>97</xdr:row>
      <xdr:rowOff>163601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483954"/>
          <a:ext cx="1270" cy="13102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167428</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6798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163601</xdr:rowOff>
    </xdr:from>
    <xdr:to>
      <xdr:col>55</xdr:col>
      <xdr:colOff>88900</xdr:colOff>
      <xdr:row>97</xdr:row>
      <xdr:rowOff>163601</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6794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131</xdr:rowOff>
    </xdr:from>
    <xdr:ext cx="599010"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259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120,791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53454</xdr:rowOff>
    </xdr:from>
    <xdr:to>
      <xdr:col>55</xdr:col>
      <xdr:colOff>88900</xdr:colOff>
      <xdr:row>90</xdr:row>
      <xdr:rowOff>53454</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483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36119</xdr:rowOff>
    </xdr:from>
    <xdr:to>
      <xdr:col>55</xdr:col>
      <xdr:colOff>0</xdr:colOff>
      <xdr:row>95</xdr:row>
      <xdr:rowOff>87948</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9639300" y="16323869"/>
          <a:ext cx="838200" cy="5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117251</xdr:rowOff>
    </xdr:from>
    <xdr:ext cx="534377"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4050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138824</xdr:rowOff>
    </xdr:from>
    <xdr:to>
      <xdr:col>55</xdr:col>
      <xdr:colOff>50800</xdr:colOff>
      <xdr:row>96</xdr:row>
      <xdr:rowOff>68974</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426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136995</xdr:rowOff>
    </xdr:from>
    <xdr:to>
      <xdr:col>50</xdr:col>
      <xdr:colOff>114300</xdr:colOff>
      <xdr:row>95</xdr:row>
      <xdr:rowOff>87948</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8750300" y="16253295"/>
          <a:ext cx="889000" cy="122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140779</xdr:rowOff>
    </xdr:from>
    <xdr:to>
      <xdr:col>50</xdr:col>
      <xdr:colOff>165100</xdr:colOff>
      <xdr:row>96</xdr:row>
      <xdr:rowOff>70929</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428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62056</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72111" y="16521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141402</xdr:rowOff>
    </xdr:from>
    <xdr:to>
      <xdr:col>45</xdr:col>
      <xdr:colOff>177800</xdr:colOff>
      <xdr:row>94</xdr:row>
      <xdr:rowOff>136995</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7861300" y="16086252"/>
          <a:ext cx="889000" cy="167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140336</xdr:rowOff>
    </xdr:from>
    <xdr:to>
      <xdr:col>46</xdr:col>
      <xdr:colOff>38100</xdr:colOff>
      <xdr:row>96</xdr:row>
      <xdr:rowOff>70486</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42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61613</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83111" y="16520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93</xdr:row>
      <xdr:rowOff>141402</xdr:rowOff>
    </xdr:from>
    <xdr:to>
      <xdr:col>41</xdr:col>
      <xdr:colOff>50800</xdr:colOff>
      <xdr:row>94</xdr:row>
      <xdr:rowOff>40360</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flipV="1">
          <a:off x="6972300" y="16086252"/>
          <a:ext cx="889000" cy="70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164948</xdr:rowOff>
    </xdr:from>
    <xdr:to>
      <xdr:col>41</xdr:col>
      <xdr:colOff>101600</xdr:colOff>
      <xdr:row>96</xdr:row>
      <xdr:rowOff>95098</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452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86225</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94111" y="16545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927</xdr:rowOff>
    </xdr:from>
    <xdr:to>
      <xdr:col>36</xdr:col>
      <xdr:colOff>165100</xdr:colOff>
      <xdr:row>96</xdr:row>
      <xdr:rowOff>102527</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46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93654</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05111" y="16552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156769</xdr:rowOff>
    </xdr:from>
    <xdr:to>
      <xdr:col>55</xdr:col>
      <xdr:colOff>50800</xdr:colOff>
      <xdr:row>95</xdr:row>
      <xdr:rowOff>86919</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273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8196</xdr:rowOff>
    </xdr:from>
    <xdr:ext cx="534377"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124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37148</xdr:rowOff>
    </xdr:from>
    <xdr:to>
      <xdr:col>50</xdr:col>
      <xdr:colOff>165100</xdr:colOff>
      <xdr:row>95</xdr:row>
      <xdr:rowOff>138748</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324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155275</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72111" y="16100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86195</xdr:rowOff>
    </xdr:from>
    <xdr:to>
      <xdr:col>46</xdr:col>
      <xdr:colOff>38100</xdr:colOff>
      <xdr:row>95</xdr:row>
      <xdr:rowOff>16345</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202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32872</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83111" y="15977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93</xdr:row>
      <xdr:rowOff>90602</xdr:rowOff>
    </xdr:from>
    <xdr:to>
      <xdr:col>41</xdr:col>
      <xdr:colOff>101600</xdr:colOff>
      <xdr:row>94</xdr:row>
      <xdr:rowOff>20752</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035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92</xdr:row>
      <xdr:rowOff>37279</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5810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161010</xdr:rowOff>
    </xdr:from>
    <xdr:to>
      <xdr:col>36</xdr:col>
      <xdr:colOff>165100</xdr:colOff>
      <xdr:row>94</xdr:row>
      <xdr:rowOff>91160</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105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92</xdr:row>
      <xdr:rowOff>107687</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705111" y="15881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27131</xdr:rowOff>
    </xdr:from>
    <xdr:to>
      <xdr:col>85</xdr:col>
      <xdr:colOff>126364</xdr:colOff>
      <xdr:row>39</xdr:row>
      <xdr:rowOff>58482</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342081"/>
          <a:ext cx="1269" cy="14029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62309</xdr:rowOff>
    </xdr:from>
    <xdr:ext cx="534377"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748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58482</xdr:rowOff>
    </xdr:from>
    <xdr:to>
      <xdr:col>86</xdr:col>
      <xdr:colOff>25400</xdr:colOff>
      <xdr:row>39</xdr:row>
      <xdr:rowOff>58482</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745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145258</xdr:rowOff>
    </xdr:from>
    <xdr:ext cx="534377"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5117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54,197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27131</xdr:rowOff>
    </xdr:from>
    <xdr:to>
      <xdr:col>86</xdr:col>
      <xdr:colOff>25400</xdr:colOff>
      <xdr:row>31</xdr:row>
      <xdr:rowOff>27131</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342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96494</xdr:rowOff>
    </xdr:from>
    <xdr:to>
      <xdr:col>85</xdr:col>
      <xdr:colOff>127000</xdr:colOff>
      <xdr:row>37</xdr:row>
      <xdr:rowOff>135291</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5481300" y="6440144"/>
          <a:ext cx="838200" cy="38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98057</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4417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119630</xdr:rowOff>
    </xdr:from>
    <xdr:to>
      <xdr:col>85</xdr:col>
      <xdr:colOff>177800</xdr:colOff>
      <xdr:row>38</xdr:row>
      <xdr:rowOff>49780</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463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96494</xdr:rowOff>
    </xdr:from>
    <xdr:to>
      <xdr:col>81</xdr:col>
      <xdr:colOff>50800</xdr:colOff>
      <xdr:row>38</xdr:row>
      <xdr:rowOff>4500</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4592300" y="6440144"/>
          <a:ext cx="889000" cy="79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168159</xdr:rowOff>
    </xdr:from>
    <xdr:to>
      <xdr:col>81</xdr:col>
      <xdr:colOff>101600</xdr:colOff>
      <xdr:row>38</xdr:row>
      <xdr:rowOff>98309</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511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89436</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6604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4500</xdr:rowOff>
    </xdr:from>
    <xdr:to>
      <xdr:col>76</xdr:col>
      <xdr:colOff>114300</xdr:colOff>
      <xdr:row>38</xdr:row>
      <xdr:rowOff>27294</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3703300" y="6519600"/>
          <a:ext cx="889000" cy="22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4677</xdr:rowOff>
    </xdr:from>
    <xdr:to>
      <xdr:col>76</xdr:col>
      <xdr:colOff>165100</xdr:colOff>
      <xdr:row>38</xdr:row>
      <xdr:rowOff>106277</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519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97404</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6612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149660</xdr:rowOff>
    </xdr:from>
    <xdr:to>
      <xdr:col>71</xdr:col>
      <xdr:colOff>177800</xdr:colOff>
      <xdr:row>38</xdr:row>
      <xdr:rowOff>27294</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a:off x="12814300" y="6321860"/>
          <a:ext cx="889000" cy="220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162052</xdr:rowOff>
    </xdr:from>
    <xdr:to>
      <xdr:col>72</xdr:col>
      <xdr:colOff>38100</xdr:colOff>
      <xdr:row>38</xdr:row>
      <xdr:rowOff>92202</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505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83329</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6598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134261</xdr:rowOff>
    </xdr:from>
    <xdr:to>
      <xdr:col>67</xdr:col>
      <xdr:colOff>101600</xdr:colOff>
      <xdr:row>38</xdr:row>
      <xdr:rowOff>64411</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477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55538</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6570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84491</xdr:rowOff>
    </xdr:from>
    <xdr:to>
      <xdr:col>85</xdr:col>
      <xdr:colOff>177800</xdr:colOff>
      <xdr:row>38</xdr:row>
      <xdr:rowOff>14641</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428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107368</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6279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45694</xdr:rowOff>
    </xdr:from>
    <xdr:to>
      <xdr:col>81</xdr:col>
      <xdr:colOff>101600</xdr:colOff>
      <xdr:row>37</xdr:row>
      <xdr:rowOff>147294</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389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163821</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6164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125149</xdr:rowOff>
    </xdr:from>
    <xdr:to>
      <xdr:col>76</xdr:col>
      <xdr:colOff>165100</xdr:colOff>
      <xdr:row>38</xdr:row>
      <xdr:rowOff>55299</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468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71826</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5111" y="6244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147944</xdr:rowOff>
    </xdr:from>
    <xdr:to>
      <xdr:col>72</xdr:col>
      <xdr:colOff>38100</xdr:colOff>
      <xdr:row>38</xdr:row>
      <xdr:rowOff>78094</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49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94621</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6266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98860</xdr:rowOff>
    </xdr:from>
    <xdr:to>
      <xdr:col>67</xdr:col>
      <xdr:colOff>101600</xdr:colOff>
      <xdr:row>37</xdr:row>
      <xdr:rowOff>29010</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271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45537</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6046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7606</xdr:rowOff>
    </xdr:from>
    <xdr:to>
      <xdr:col>85</xdr:col>
      <xdr:colOff>126364</xdr:colOff>
      <xdr:row>58</xdr:row>
      <xdr:rowOff>4529</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923006"/>
          <a:ext cx="1269" cy="10256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8356</xdr:rowOff>
    </xdr:from>
    <xdr:ext cx="534377" cy="259045"/>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9952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4529</xdr:rowOff>
    </xdr:from>
    <xdr:to>
      <xdr:col>86</xdr:col>
      <xdr:colOff>25400</xdr:colOff>
      <xdr:row>58</xdr:row>
      <xdr:rowOff>4529</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9948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125733</xdr:rowOff>
    </xdr:from>
    <xdr:ext cx="599010" cy="259045"/>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698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253,892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7606</xdr:rowOff>
    </xdr:from>
    <xdr:to>
      <xdr:col>86</xdr:col>
      <xdr:colOff>25400</xdr:colOff>
      <xdr:row>52</xdr:row>
      <xdr:rowOff>7606</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923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62730</xdr:rowOff>
    </xdr:from>
    <xdr:to>
      <xdr:col>85</xdr:col>
      <xdr:colOff>127000</xdr:colOff>
      <xdr:row>57</xdr:row>
      <xdr:rowOff>92636</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5481300" y="9835380"/>
          <a:ext cx="838200" cy="2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8267</xdr:rowOff>
    </xdr:from>
    <xdr:ext cx="534377" cy="2590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6094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156840</xdr:rowOff>
    </xdr:from>
    <xdr:to>
      <xdr:col>85</xdr:col>
      <xdr:colOff>177800</xdr:colOff>
      <xdr:row>57</xdr:row>
      <xdr:rowOff>86990</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75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92636</xdr:rowOff>
    </xdr:from>
    <xdr:to>
      <xdr:col>81</xdr:col>
      <xdr:colOff>50800</xdr:colOff>
      <xdr:row>57</xdr:row>
      <xdr:rowOff>100051</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4592300" y="9865286"/>
          <a:ext cx="889000" cy="7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9169</xdr:rowOff>
    </xdr:from>
    <xdr:to>
      <xdr:col>81</xdr:col>
      <xdr:colOff>101600</xdr:colOff>
      <xdr:row>57</xdr:row>
      <xdr:rowOff>110769</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781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127296</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4111" y="9557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28738</xdr:rowOff>
    </xdr:from>
    <xdr:to>
      <xdr:col>76</xdr:col>
      <xdr:colOff>114300</xdr:colOff>
      <xdr:row>57</xdr:row>
      <xdr:rowOff>100051</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3703300" y="9801388"/>
          <a:ext cx="889000" cy="71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30113</xdr:rowOff>
    </xdr:from>
    <xdr:to>
      <xdr:col>76</xdr:col>
      <xdr:colOff>165100</xdr:colOff>
      <xdr:row>57</xdr:row>
      <xdr:rowOff>131713</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802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148240</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5111" y="9577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28738</xdr:rowOff>
    </xdr:from>
    <xdr:to>
      <xdr:col>71</xdr:col>
      <xdr:colOff>177800</xdr:colOff>
      <xdr:row>57</xdr:row>
      <xdr:rowOff>92005</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2814300" y="9801388"/>
          <a:ext cx="889000" cy="6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33378</xdr:rowOff>
    </xdr:from>
    <xdr:to>
      <xdr:col>72</xdr:col>
      <xdr:colOff>38100</xdr:colOff>
      <xdr:row>57</xdr:row>
      <xdr:rowOff>134978</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806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126105</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898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1282</xdr:rowOff>
    </xdr:from>
    <xdr:to>
      <xdr:col>67</xdr:col>
      <xdr:colOff>101600</xdr:colOff>
      <xdr:row>57</xdr:row>
      <xdr:rowOff>102882</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773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119409</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549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11930</xdr:rowOff>
    </xdr:from>
    <xdr:to>
      <xdr:col>85</xdr:col>
      <xdr:colOff>177800</xdr:colOff>
      <xdr:row>57</xdr:row>
      <xdr:rowOff>113530</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978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135267</xdr:rowOff>
    </xdr:from>
    <xdr:ext cx="534377" cy="259045"/>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9736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41836</xdr:rowOff>
    </xdr:from>
    <xdr:to>
      <xdr:col>81</xdr:col>
      <xdr:colOff>101600</xdr:colOff>
      <xdr:row>57</xdr:row>
      <xdr:rowOff>143436</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9814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134563</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14111" y="9907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49251</xdr:rowOff>
    </xdr:from>
    <xdr:to>
      <xdr:col>76</xdr:col>
      <xdr:colOff>165100</xdr:colOff>
      <xdr:row>57</xdr:row>
      <xdr:rowOff>150851</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9821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141978</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325111" y="9914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149388</xdr:rowOff>
    </xdr:from>
    <xdr:to>
      <xdr:col>72</xdr:col>
      <xdr:colOff>38100</xdr:colOff>
      <xdr:row>57</xdr:row>
      <xdr:rowOff>79538</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9750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96065</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36111" y="9525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41205</xdr:rowOff>
    </xdr:from>
    <xdr:to>
      <xdr:col>67</xdr:col>
      <xdr:colOff>101600</xdr:colOff>
      <xdr:row>57</xdr:row>
      <xdr:rowOff>142805</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9813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133932</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47111" y="9906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a:extLst>
            <a:ext uri="{FF2B5EF4-FFF2-40B4-BE49-F238E27FC236}">
              <a16:creationId xmlns:a16="http://schemas.microsoft.com/office/drawing/2014/main" id="{00000000-0008-0000-07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13559</xdr:rowOff>
    </xdr:from>
    <xdr:to>
      <xdr:col>85</xdr:col>
      <xdr:colOff>126364</xdr:colOff>
      <xdr:row>78</xdr:row>
      <xdr:rowOff>139700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flipV="1">
          <a:off x="16317595" y="12357959"/>
          <a:ext cx="1269" cy="1154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159283</xdr:rowOff>
    </xdr:from>
    <xdr:ext cx="249299" cy="259045"/>
    <xdr:sp macro="" textlink="">
      <xdr:nvSpPr>
        <xdr:cNvPr id="628" name="災害復旧費最小値テキスト">
          <a:extLst>
            <a:ext uri="{FF2B5EF4-FFF2-40B4-BE49-F238E27FC236}">
              <a16:creationId xmlns:a16="http://schemas.microsoft.com/office/drawing/2014/main" id="{00000000-0008-0000-0700-000074020000}"/>
            </a:ext>
          </a:extLst>
        </xdr:cNvPr>
        <xdr:cNvSpPr txBox="1"/>
      </xdr:nvSpPr>
      <xdr:spPr>
        <a:xfrm>
          <a:off x="16370300" y="135323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131686</xdr:rowOff>
    </xdr:from>
    <xdr:ext cx="534377" cy="259045"/>
    <xdr:sp macro="" textlink="">
      <xdr:nvSpPr>
        <xdr:cNvPr id="630" name="災害復旧費最大値テキスト">
          <a:extLst>
            <a:ext uri="{FF2B5EF4-FFF2-40B4-BE49-F238E27FC236}">
              <a16:creationId xmlns:a16="http://schemas.microsoft.com/office/drawing/2014/main" id="{00000000-0008-0000-0700-000076020000}"/>
            </a:ext>
          </a:extLst>
        </xdr:cNvPr>
        <xdr:cNvSpPr txBox="1"/>
      </xdr:nvSpPr>
      <xdr:spPr>
        <a:xfrm>
          <a:off x="16370300" y="12133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50,518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13559</xdr:rowOff>
    </xdr:from>
    <xdr:to>
      <xdr:col>86</xdr:col>
      <xdr:colOff>25400</xdr:colOff>
      <xdr:row>72</xdr:row>
      <xdr:rowOff>13559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2357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76733</xdr:rowOff>
    </xdr:from>
    <xdr:ext cx="469744" cy="259045"/>
    <xdr:sp macro="" textlink="">
      <xdr:nvSpPr>
        <xdr:cNvPr id="633" name="災害復旧費平均値テキスト">
          <a:extLst>
            <a:ext uri="{FF2B5EF4-FFF2-40B4-BE49-F238E27FC236}">
              <a16:creationId xmlns:a16="http://schemas.microsoft.com/office/drawing/2014/main" id="{00000000-0008-0000-0700-000079020000}"/>
            </a:ext>
          </a:extLst>
        </xdr:cNvPr>
        <xdr:cNvSpPr txBox="1"/>
      </xdr:nvSpPr>
      <xdr:spPr>
        <a:xfrm>
          <a:off x="16370300" y="132783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53856</xdr:rowOff>
    </xdr:from>
    <xdr:to>
      <xdr:col>85</xdr:col>
      <xdr:colOff>177800</xdr:colOff>
      <xdr:row>78</xdr:row>
      <xdr:rowOff>155456</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6268700" y="13426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64577</xdr:rowOff>
    </xdr:from>
    <xdr:to>
      <xdr:col>81</xdr:col>
      <xdr:colOff>101600</xdr:colOff>
      <xdr:row>78</xdr:row>
      <xdr:rowOff>166177</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5430500" y="1343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11254</xdr:rowOff>
    </xdr:from>
    <xdr:ext cx="469744"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246428" y="13212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48986</xdr:rowOff>
    </xdr:from>
    <xdr:to>
      <xdr:col>76</xdr:col>
      <xdr:colOff>165100</xdr:colOff>
      <xdr:row>78</xdr:row>
      <xdr:rowOff>150586</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4541500" y="1342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167113</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357428" y="13197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38128</xdr:rowOff>
    </xdr:from>
    <xdr:to>
      <xdr:col>72</xdr:col>
      <xdr:colOff>38100</xdr:colOff>
      <xdr:row>78</xdr:row>
      <xdr:rowOff>139728</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3652500" y="1341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156255</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468428" y="13186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51090</xdr:rowOff>
    </xdr:from>
    <xdr:to>
      <xdr:col>67</xdr:col>
      <xdr:colOff>101600</xdr:colOff>
      <xdr:row>78</xdr:row>
      <xdr:rowOff>152690</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2763500" y="13424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169217</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579428" y="13199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32283</xdr:rowOff>
    </xdr:from>
    <xdr:ext cx="249299" cy="259045"/>
    <xdr:sp macro="" textlink="">
      <xdr:nvSpPr>
        <xdr:cNvPr id="652" name="災害復旧費該当値テキスト">
          <a:extLst>
            <a:ext uri="{FF2B5EF4-FFF2-40B4-BE49-F238E27FC236}">
              <a16:creationId xmlns:a16="http://schemas.microsoft.com/office/drawing/2014/main" id="{00000000-0008-0000-0700-00008C020000}"/>
            </a:ext>
          </a:extLst>
        </xdr:cNvPr>
        <xdr:cNvSpPr txBox="1"/>
      </xdr:nvSpPr>
      <xdr:spPr>
        <a:xfrm>
          <a:off x="16370300" y="134053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a:extLst>
            <a:ext uri="{FF2B5EF4-FFF2-40B4-BE49-F238E27FC236}">
              <a16:creationId xmlns:a16="http://schemas.microsoft.com/office/drawing/2014/main" id="{00000000-0008-0000-07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65367</xdr:rowOff>
    </xdr:from>
    <xdr:to>
      <xdr:col>85</xdr:col>
      <xdr:colOff>126364</xdr:colOff>
      <xdr:row>98</xdr:row>
      <xdr:rowOff>147016</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6317595" y="15667317"/>
          <a:ext cx="1269" cy="1281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150843</xdr:rowOff>
    </xdr:from>
    <xdr:ext cx="469744" cy="259045"/>
    <xdr:sp macro="" textlink="">
      <xdr:nvSpPr>
        <xdr:cNvPr id="685" name="公債費最小値テキスト">
          <a:extLst>
            <a:ext uri="{FF2B5EF4-FFF2-40B4-BE49-F238E27FC236}">
              <a16:creationId xmlns:a16="http://schemas.microsoft.com/office/drawing/2014/main" id="{00000000-0008-0000-0700-0000AD020000}"/>
            </a:ext>
          </a:extLst>
        </xdr:cNvPr>
        <xdr:cNvSpPr txBox="1"/>
      </xdr:nvSpPr>
      <xdr:spPr>
        <a:xfrm>
          <a:off x="16370300" y="16952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147016</xdr:rowOff>
    </xdr:from>
    <xdr:to>
      <xdr:col>86</xdr:col>
      <xdr:colOff>25400</xdr:colOff>
      <xdr:row>98</xdr:row>
      <xdr:rowOff>147016</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6949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12044</xdr:rowOff>
    </xdr:from>
    <xdr:ext cx="599010" cy="259045"/>
    <xdr:sp macro="" textlink="">
      <xdr:nvSpPr>
        <xdr:cNvPr id="687" name="公債費最大値テキスト">
          <a:extLst>
            <a:ext uri="{FF2B5EF4-FFF2-40B4-BE49-F238E27FC236}">
              <a16:creationId xmlns:a16="http://schemas.microsoft.com/office/drawing/2014/main" id="{00000000-0008-0000-0700-0000AF020000}"/>
            </a:ext>
          </a:extLst>
        </xdr:cNvPr>
        <xdr:cNvSpPr txBox="1"/>
      </xdr:nvSpPr>
      <xdr:spPr>
        <a:xfrm>
          <a:off x="16370300" y="15442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106,353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65367</xdr:rowOff>
    </xdr:from>
    <xdr:to>
      <xdr:col>86</xdr:col>
      <xdr:colOff>25400</xdr:colOff>
      <xdr:row>91</xdr:row>
      <xdr:rowOff>65367</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5667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129439</xdr:rowOff>
    </xdr:from>
    <xdr:to>
      <xdr:col>85</xdr:col>
      <xdr:colOff>127000</xdr:colOff>
      <xdr:row>97</xdr:row>
      <xdr:rowOff>132651</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5481300" y="16760089"/>
          <a:ext cx="838200" cy="3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98238</xdr:rowOff>
    </xdr:from>
    <xdr:ext cx="534377" cy="259045"/>
    <xdr:sp macro="" textlink="">
      <xdr:nvSpPr>
        <xdr:cNvPr id="690" name="公債費平均値テキスト">
          <a:extLst>
            <a:ext uri="{FF2B5EF4-FFF2-40B4-BE49-F238E27FC236}">
              <a16:creationId xmlns:a16="http://schemas.microsoft.com/office/drawing/2014/main" id="{00000000-0008-0000-0700-0000B2020000}"/>
            </a:ext>
          </a:extLst>
        </xdr:cNvPr>
        <xdr:cNvSpPr txBox="1"/>
      </xdr:nvSpPr>
      <xdr:spPr>
        <a:xfrm>
          <a:off x="16370300" y="163859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75361</xdr:rowOff>
    </xdr:from>
    <xdr:to>
      <xdr:col>85</xdr:col>
      <xdr:colOff>177800</xdr:colOff>
      <xdr:row>97</xdr:row>
      <xdr:rowOff>5511</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6268700" y="16534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129439</xdr:rowOff>
    </xdr:from>
    <xdr:to>
      <xdr:col>81</xdr:col>
      <xdr:colOff>50800</xdr:colOff>
      <xdr:row>97</xdr:row>
      <xdr:rowOff>148476</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4592300" y="16760089"/>
          <a:ext cx="889000" cy="19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74727</xdr:rowOff>
    </xdr:from>
    <xdr:to>
      <xdr:col>81</xdr:col>
      <xdr:colOff>101600</xdr:colOff>
      <xdr:row>97</xdr:row>
      <xdr:rowOff>4877</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5430500" y="16533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21404</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14111" y="16309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148476</xdr:rowOff>
    </xdr:from>
    <xdr:to>
      <xdr:col>76</xdr:col>
      <xdr:colOff>114300</xdr:colOff>
      <xdr:row>97</xdr:row>
      <xdr:rowOff>171183</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3703300" y="16779126"/>
          <a:ext cx="889000" cy="22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82322</xdr:rowOff>
    </xdr:from>
    <xdr:to>
      <xdr:col>76</xdr:col>
      <xdr:colOff>165100</xdr:colOff>
      <xdr:row>97</xdr:row>
      <xdr:rowOff>12472</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4541500" y="16541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28999</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325111" y="16316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171183</xdr:rowOff>
    </xdr:from>
    <xdr:to>
      <xdr:col>71</xdr:col>
      <xdr:colOff>177800</xdr:colOff>
      <xdr:row>98</xdr:row>
      <xdr:rowOff>14669</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2814300" y="16801833"/>
          <a:ext cx="889000" cy="14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94959</xdr:rowOff>
    </xdr:from>
    <xdr:to>
      <xdr:col>72</xdr:col>
      <xdr:colOff>38100</xdr:colOff>
      <xdr:row>97</xdr:row>
      <xdr:rowOff>25109</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3652500" y="16554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41636</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436111" y="16329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111544</xdr:rowOff>
    </xdr:from>
    <xdr:to>
      <xdr:col>67</xdr:col>
      <xdr:colOff>101600</xdr:colOff>
      <xdr:row>97</xdr:row>
      <xdr:rowOff>41694</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2763500" y="16570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58221</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547111" y="16345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81851</xdr:rowOff>
    </xdr:from>
    <xdr:to>
      <xdr:col>85</xdr:col>
      <xdr:colOff>177800</xdr:colOff>
      <xdr:row>98</xdr:row>
      <xdr:rowOff>12001</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6268700" y="16712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60278</xdr:rowOff>
    </xdr:from>
    <xdr:ext cx="534377" cy="259045"/>
    <xdr:sp macro="" textlink="">
      <xdr:nvSpPr>
        <xdr:cNvPr id="709" name="公債費該当値テキスト">
          <a:extLst>
            <a:ext uri="{FF2B5EF4-FFF2-40B4-BE49-F238E27FC236}">
              <a16:creationId xmlns:a16="http://schemas.microsoft.com/office/drawing/2014/main" id="{00000000-0008-0000-0700-0000C5020000}"/>
            </a:ext>
          </a:extLst>
        </xdr:cNvPr>
        <xdr:cNvSpPr txBox="1"/>
      </xdr:nvSpPr>
      <xdr:spPr>
        <a:xfrm>
          <a:off x="16370300" y="16690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78639</xdr:rowOff>
    </xdr:from>
    <xdr:to>
      <xdr:col>81</xdr:col>
      <xdr:colOff>101600</xdr:colOff>
      <xdr:row>98</xdr:row>
      <xdr:rowOff>8789</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5430500" y="16709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171366</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5214111" y="16802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97676</xdr:rowOff>
    </xdr:from>
    <xdr:to>
      <xdr:col>76</xdr:col>
      <xdr:colOff>165100</xdr:colOff>
      <xdr:row>98</xdr:row>
      <xdr:rowOff>27826</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4541500" y="16728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18953</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325111" y="16821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120383</xdr:rowOff>
    </xdr:from>
    <xdr:to>
      <xdr:col>72</xdr:col>
      <xdr:colOff>38100</xdr:colOff>
      <xdr:row>98</xdr:row>
      <xdr:rowOff>50533</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3652500" y="16751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41660</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436111" y="16843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135319</xdr:rowOff>
    </xdr:from>
    <xdr:to>
      <xdr:col>67</xdr:col>
      <xdr:colOff>101600</xdr:colOff>
      <xdr:row>98</xdr:row>
      <xdr:rowOff>65469</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2763500" y="16765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56596</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547111" y="16858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50089</xdr:rowOff>
    </xdr:from>
    <xdr:to>
      <xdr:col>116</xdr:col>
      <xdr:colOff>62864</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flipV="1">
          <a:off x="22159595" y="5536489"/>
          <a:ext cx="1269" cy="1118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171010</xdr:rowOff>
    </xdr:from>
    <xdr:ext cx="249299" cy="259045"/>
    <xdr:sp macro="" textlink="">
      <xdr:nvSpPr>
        <xdr:cNvPr id="740" name="諸支出金最小値テキスト">
          <a:extLst>
            <a:ext uri="{FF2B5EF4-FFF2-40B4-BE49-F238E27FC236}">
              <a16:creationId xmlns:a16="http://schemas.microsoft.com/office/drawing/2014/main" id="{00000000-0008-0000-0700-0000E4020000}"/>
            </a:ext>
          </a:extLst>
        </xdr:cNvPr>
        <xdr:cNvSpPr txBox="1"/>
      </xdr:nvSpPr>
      <xdr:spPr>
        <a:xfrm>
          <a:off x="22212300" y="66861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168216</xdr:rowOff>
    </xdr:from>
    <xdr:ext cx="469744" cy="259045"/>
    <xdr:sp macro="" textlink="">
      <xdr:nvSpPr>
        <xdr:cNvPr id="742" name="諸支出金最大値テキスト">
          <a:extLst>
            <a:ext uri="{FF2B5EF4-FFF2-40B4-BE49-F238E27FC236}">
              <a16:creationId xmlns:a16="http://schemas.microsoft.com/office/drawing/2014/main" id="{00000000-0008-0000-0700-0000E6020000}"/>
            </a:ext>
          </a:extLst>
        </xdr:cNvPr>
        <xdr:cNvSpPr txBox="1"/>
      </xdr:nvSpPr>
      <xdr:spPr>
        <a:xfrm>
          <a:off x="22212300" y="5311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2,446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50089</xdr:rowOff>
    </xdr:from>
    <xdr:to>
      <xdr:col>116</xdr:col>
      <xdr:colOff>152400</xdr:colOff>
      <xdr:row>32</xdr:row>
      <xdr:rowOff>50089</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5536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88460</xdr:rowOff>
    </xdr:from>
    <xdr:ext cx="313932" cy="259045"/>
    <xdr:sp macro="" textlink="">
      <xdr:nvSpPr>
        <xdr:cNvPr id="745" name="諸支出金平均値テキスト">
          <a:extLst>
            <a:ext uri="{FF2B5EF4-FFF2-40B4-BE49-F238E27FC236}">
              <a16:creationId xmlns:a16="http://schemas.microsoft.com/office/drawing/2014/main" id="{00000000-0008-0000-0700-0000E9020000}"/>
            </a:ext>
          </a:extLst>
        </xdr:cNvPr>
        <xdr:cNvSpPr txBox="1"/>
      </xdr:nvSpPr>
      <xdr:spPr>
        <a:xfrm>
          <a:off x="22212300" y="643211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65583</xdr:rowOff>
    </xdr:from>
    <xdr:to>
      <xdr:col>116</xdr:col>
      <xdr:colOff>114300</xdr:colOff>
      <xdr:row>38</xdr:row>
      <xdr:rowOff>167183</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2110700" y="658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78842</xdr:rowOff>
    </xdr:from>
    <xdr:to>
      <xdr:col>112</xdr:col>
      <xdr:colOff>38100</xdr:colOff>
      <xdr:row>39</xdr:row>
      <xdr:rowOff>8992</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1272500" y="659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25519</xdr:rowOff>
    </xdr:from>
    <xdr:ext cx="313932"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66333" y="63691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38608</xdr:rowOff>
    </xdr:from>
    <xdr:to>
      <xdr:col>107</xdr:col>
      <xdr:colOff>101600</xdr:colOff>
      <xdr:row>38</xdr:row>
      <xdr:rowOff>140208</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0383500" y="6553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156735</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45017" y="63289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62382</xdr:rowOff>
    </xdr:from>
    <xdr:to>
      <xdr:col>102</xdr:col>
      <xdr:colOff>165100</xdr:colOff>
      <xdr:row>38</xdr:row>
      <xdr:rowOff>163982</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19494500" y="6577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9059</xdr:rowOff>
    </xdr:from>
    <xdr:ext cx="313932"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388333" y="635270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71984</xdr:rowOff>
    </xdr:from>
    <xdr:to>
      <xdr:col>98</xdr:col>
      <xdr:colOff>38100</xdr:colOff>
      <xdr:row>39</xdr:row>
      <xdr:rowOff>2134</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8605500" y="6587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18661</xdr:rowOff>
    </xdr:from>
    <xdr:ext cx="313932"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99333" y="636231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44010</xdr:rowOff>
    </xdr:from>
    <xdr:ext cx="249299" cy="259045"/>
    <xdr:sp macro="" textlink="">
      <xdr:nvSpPr>
        <xdr:cNvPr id="764" name="諸支出金該当値テキスト">
          <a:extLst>
            <a:ext uri="{FF2B5EF4-FFF2-40B4-BE49-F238E27FC236}">
              <a16:creationId xmlns:a16="http://schemas.microsoft.com/office/drawing/2014/main" id="{00000000-0008-0000-0700-0000FC020000}"/>
            </a:ext>
          </a:extLst>
        </xdr:cNvPr>
        <xdr:cNvSpPr txBox="1"/>
      </xdr:nvSpPr>
      <xdr:spPr>
        <a:xfrm>
          <a:off x="22212300" y="65591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前年度繰上充用金グラフ枠">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9" name="前年度繰上充用金最小値テキスト">
          <a:extLst>
            <a:ext uri="{FF2B5EF4-FFF2-40B4-BE49-F238E27FC236}">
              <a16:creationId xmlns:a16="http://schemas.microsoft.com/office/drawing/2014/main" id="{00000000-0008-0000-0700-000015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1" name="前年度繰上充用金最大値テキスト">
          <a:extLst>
            <a:ext uri="{FF2B5EF4-FFF2-40B4-BE49-F238E27FC236}">
              <a16:creationId xmlns:a16="http://schemas.microsoft.com/office/drawing/2014/main" id="{00000000-0008-0000-0700-000017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4" name="前年度繰上充用金平均値テキスト">
          <a:extLst>
            <a:ext uri="{FF2B5EF4-FFF2-40B4-BE49-F238E27FC236}">
              <a16:creationId xmlns:a16="http://schemas.microsoft.com/office/drawing/2014/main" id="{00000000-0008-0000-0700-00001A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3" name="前年度繰上充用金該当値テキスト">
          <a:extLst>
            <a:ext uri="{FF2B5EF4-FFF2-40B4-BE49-F238E27FC236}">
              <a16:creationId xmlns:a16="http://schemas.microsoft.com/office/drawing/2014/main" id="{00000000-0008-0000-0700-00002D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主な構成要素である総務費は、令和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年度から</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し住民</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人当たり</a:t>
          </a:r>
          <a:r>
            <a:rPr kumimoji="1" lang="en-US" altLang="ja-JP" sz="1100">
              <a:solidFill>
                <a:schemeClr val="dk1"/>
              </a:solidFill>
              <a:effectLst/>
              <a:latin typeface="+mn-lt"/>
              <a:ea typeface="+mn-ea"/>
              <a:cs typeface="+mn-cs"/>
            </a:rPr>
            <a:t>68,890</a:t>
          </a:r>
          <a:r>
            <a:rPr kumimoji="1" lang="ja-JP" altLang="ja-JP" sz="1100">
              <a:solidFill>
                <a:schemeClr val="dk1"/>
              </a:solidFill>
              <a:effectLst/>
              <a:latin typeface="+mn-lt"/>
              <a:ea typeface="+mn-ea"/>
              <a:cs typeface="+mn-cs"/>
            </a:rPr>
            <a:t>円となっており、僅かではありますが類似団体平均を下回りました。</a:t>
          </a:r>
          <a:endParaRPr lang="ja-JP" altLang="ja-JP" sz="1400">
            <a:effectLst/>
          </a:endParaRPr>
        </a:p>
        <a:p>
          <a:r>
            <a:rPr kumimoji="1" lang="ja-JP" altLang="ja-JP" sz="1100">
              <a:solidFill>
                <a:schemeClr val="dk1"/>
              </a:solidFill>
              <a:effectLst/>
              <a:latin typeface="+mn-lt"/>
              <a:ea typeface="+mn-ea"/>
              <a:cs typeface="+mn-cs"/>
            </a:rPr>
            <a:t>　民生費は、住民一人当たり</a:t>
          </a:r>
          <a:r>
            <a:rPr kumimoji="1" lang="en-US" altLang="ja-JP" sz="1100">
              <a:solidFill>
                <a:schemeClr val="dk1"/>
              </a:solidFill>
              <a:effectLst/>
              <a:latin typeface="+mn-lt"/>
              <a:ea typeface="+mn-ea"/>
              <a:cs typeface="+mn-cs"/>
            </a:rPr>
            <a:t>226,895</a:t>
          </a:r>
          <a:r>
            <a:rPr kumimoji="1" lang="ja-JP" altLang="ja-JP" sz="1100">
              <a:solidFill>
                <a:schemeClr val="dk1"/>
              </a:solidFill>
              <a:effectLst/>
              <a:latin typeface="+mn-lt"/>
              <a:ea typeface="+mn-ea"/>
              <a:cs typeface="+mn-cs"/>
            </a:rPr>
            <a:t>円となっており、令和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年度から</a:t>
          </a:r>
          <a:r>
            <a:rPr kumimoji="1" lang="en-US" altLang="ja-JP" sz="1100">
              <a:solidFill>
                <a:schemeClr val="dk1"/>
              </a:solidFill>
              <a:effectLst/>
              <a:latin typeface="+mn-lt"/>
              <a:ea typeface="+mn-ea"/>
              <a:cs typeface="+mn-cs"/>
            </a:rPr>
            <a:t>27,183</a:t>
          </a:r>
          <a:r>
            <a:rPr kumimoji="1" lang="ja-JP" altLang="ja-JP" sz="1100">
              <a:solidFill>
                <a:schemeClr val="dk1"/>
              </a:solidFill>
              <a:effectLst/>
              <a:latin typeface="+mn-lt"/>
              <a:ea typeface="+mn-ea"/>
              <a:cs typeface="+mn-cs"/>
            </a:rPr>
            <a:t>円増加しています。主な要因として、介護給付費・訓練等給付費等の扶助費の増加や国民健康保険特別会計への赤字補てん的な繰出金の増加、介護保険特別会計への保険給付費に係る繰出金の増加等があげられます。なお、国民健康保険特別会計への赤字補てん的な繰出金は、多摩地区の市町村と比較しても高い水準となっており、民生費が類似団体平均を上回っている要因</a:t>
          </a:r>
          <a:r>
            <a:rPr kumimoji="1" lang="ja-JP" altLang="en-US" sz="1100">
              <a:solidFill>
                <a:schemeClr val="dk1"/>
              </a:solidFill>
              <a:effectLst/>
              <a:latin typeface="+mn-lt"/>
              <a:ea typeface="+mn-ea"/>
              <a:cs typeface="+mn-cs"/>
            </a:rPr>
            <a:t>と</a:t>
          </a:r>
          <a:r>
            <a:rPr kumimoji="1" lang="ja-JP" altLang="ja-JP" sz="1100">
              <a:solidFill>
                <a:schemeClr val="dk1"/>
              </a:solidFill>
              <a:effectLst/>
              <a:latin typeface="+mn-lt"/>
              <a:ea typeface="+mn-ea"/>
              <a:cs typeface="+mn-cs"/>
            </a:rPr>
            <a:t>なっています。</a:t>
          </a:r>
          <a:endParaRPr lang="ja-JP" altLang="ja-JP" sz="1400">
            <a:effectLst/>
          </a:endParaRPr>
        </a:p>
        <a:p>
          <a:r>
            <a:rPr kumimoji="1" lang="ja-JP" altLang="ja-JP" sz="1100">
              <a:solidFill>
                <a:schemeClr val="dk1"/>
              </a:solidFill>
              <a:effectLst/>
              <a:latin typeface="+mn-lt"/>
              <a:ea typeface="+mn-ea"/>
              <a:cs typeface="+mn-cs"/>
            </a:rPr>
            <a:t>　土木費は、住民</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人当たり</a:t>
          </a:r>
          <a:r>
            <a:rPr kumimoji="1" lang="en-US" altLang="ja-JP" sz="1100">
              <a:solidFill>
                <a:schemeClr val="dk1"/>
              </a:solidFill>
              <a:effectLst/>
              <a:latin typeface="+mn-lt"/>
              <a:ea typeface="+mn-ea"/>
              <a:cs typeface="+mn-cs"/>
            </a:rPr>
            <a:t>54,656</a:t>
          </a:r>
          <a:r>
            <a:rPr kumimoji="1" lang="ja-JP" altLang="ja-JP" sz="1100">
              <a:solidFill>
                <a:schemeClr val="dk1"/>
              </a:solidFill>
              <a:effectLst/>
              <a:latin typeface="+mn-lt"/>
              <a:ea typeface="+mn-ea"/>
              <a:cs typeface="+mn-cs"/>
            </a:rPr>
            <a:t>円となっており、類似団体平均と比較し高い水準にあります。これは、福生都市計画事業瑞穂町箱根ケ崎駅西土地区画整理事業の実施や殿ヶ谷土地区画整理事業への助成金が主な要因となっており、区画整理</a:t>
          </a:r>
          <a:r>
            <a:rPr kumimoji="1" lang="ja-JP" altLang="en-US" sz="1100">
              <a:solidFill>
                <a:schemeClr val="dk1"/>
              </a:solidFill>
              <a:effectLst/>
              <a:latin typeface="+mn-lt"/>
              <a:ea typeface="+mn-ea"/>
              <a:cs typeface="+mn-cs"/>
            </a:rPr>
            <a:t>事業の</a:t>
          </a:r>
          <a:r>
            <a:rPr kumimoji="1" lang="ja-JP" altLang="ja-JP" sz="1100">
              <a:solidFill>
                <a:schemeClr val="dk1"/>
              </a:solidFill>
              <a:effectLst/>
              <a:latin typeface="+mn-lt"/>
              <a:ea typeface="+mn-ea"/>
              <a:cs typeface="+mn-cs"/>
            </a:rPr>
            <a:t>完了までは高い水準が続くと考えられます。</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東京都瑞穂町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年度の単年度収支は、約</a:t>
          </a:r>
          <a:r>
            <a:rPr kumimoji="1" lang="en-US" altLang="ja-JP" sz="1100">
              <a:solidFill>
                <a:schemeClr val="dk1"/>
              </a:solidFill>
              <a:effectLst/>
              <a:latin typeface="+mn-lt"/>
              <a:ea typeface="+mn-ea"/>
              <a:cs typeface="+mn-cs"/>
            </a:rPr>
            <a:t>3,600</a:t>
          </a:r>
          <a:r>
            <a:rPr kumimoji="1" lang="ja-JP" altLang="ja-JP" sz="1100">
              <a:solidFill>
                <a:schemeClr val="dk1"/>
              </a:solidFill>
              <a:effectLst/>
              <a:latin typeface="+mn-lt"/>
              <a:ea typeface="+mn-ea"/>
              <a:cs typeface="+mn-cs"/>
            </a:rPr>
            <a:t>万円の</a:t>
          </a:r>
          <a:r>
            <a:rPr kumimoji="1" lang="ja-JP" altLang="en-US" sz="1100">
              <a:solidFill>
                <a:schemeClr val="dk1"/>
              </a:solidFill>
              <a:effectLst/>
              <a:latin typeface="+mn-lt"/>
              <a:ea typeface="+mn-ea"/>
              <a:cs typeface="+mn-cs"/>
            </a:rPr>
            <a:t>プラス</a:t>
          </a:r>
          <a:r>
            <a:rPr kumimoji="1" lang="ja-JP" altLang="ja-JP" sz="1100">
              <a:solidFill>
                <a:schemeClr val="dk1"/>
              </a:solidFill>
              <a:effectLst/>
              <a:latin typeface="+mn-lt"/>
              <a:ea typeface="+mn-ea"/>
              <a:cs typeface="+mn-cs"/>
            </a:rPr>
            <a:t>値</a:t>
          </a:r>
          <a:r>
            <a:rPr kumimoji="1" lang="ja-JP" altLang="en-US" sz="1100">
              <a:solidFill>
                <a:schemeClr val="dk1"/>
              </a:solidFill>
              <a:effectLst/>
              <a:latin typeface="+mn-lt"/>
              <a:ea typeface="+mn-ea"/>
              <a:cs typeface="+mn-cs"/>
            </a:rPr>
            <a:t>となりました。</a:t>
          </a:r>
          <a:r>
            <a:rPr kumimoji="1" lang="ja-JP" altLang="ja-JP" sz="1100">
              <a:solidFill>
                <a:schemeClr val="dk1"/>
              </a:solidFill>
              <a:effectLst/>
              <a:latin typeface="+mn-lt"/>
              <a:ea typeface="+mn-ea"/>
              <a:cs typeface="+mn-cs"/>
            </a:rPr>
            <a:t>財政調整基金積立金額が約</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9,500</a:t>
          </a:r>
          <a:r>
            <a:rPr kumimoji="1" lang="ja-JP" altLang="ja-JP" sz="1100">
              <a:solidFill>
                <a:schemeClr val="dk1"/>
              </a:solidFill>
              <a:effectLst/>
              <a:latin typeface="+mn-lt"/>
              <a:ea typeface="+mn-ea"/>
              <a:cs typeface="+mn-cs"/>
            </a:rPr>
            <a:t>万円、取崩額</a:t>
          </a:r>
          <a:r>
            <a:rPr kumimoji="1" lang="ja-JP" altLang="en-US" sz="1100">
              <a:solidFill>
                <a:schemeClr val="dk1"/>
              </a:solidFill>
              <a:effectLst/>
              <a:latin typeface="+mn-lt"/>
              <a:ea typeface="+mn-ea"/>
              <a:cs typeface="+mn-cs"/>
            </a:rPr>
            <a:t>が</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3,600</a:t>
          </a:r>
          <a:r>
            <a:rPr kumimoji="1" lang="ja-JP" altLang="ja-JP" sz="1100">
              <a:solidFill>
                <a:schemeClr val="dk1"/>
              </a:solidFill>
              <a:effectLst/>
              <a:latin typeface="+mn-lt"/>
              <a:ea typeface="+mn-ea"/>
              <a:cs typeface="+mn-cs"/>
            </a:rPr>
            <a:t>万円だったため、実質単年度収支は約</a:t>
          </a:r>
          <a:r>
            <a:rPr kumimoji="1" lang="en-US" altLang="ja-JP" sz="1100">
              <a:solidFill>
                <a:schemeClr val="dk1"/>
              </a:solidFill>
              <a:effectLst/>
              <a:latin typeface="+mn-lt"/>
              <a:ea typeface="+mn-ea"/>
              <a:cs typeface="+mn-cs"/>
            </a:rPr>
            <a:t>9,500</a:t>
          </a:r>
          <a:r>
            <a:rPr kumimoji="1" lang="ja-JP" altLang="ja-JP" sz="1100">
              <a:solidFill>
                <a:schemeClr val="dk1"/>
              </a:solidFill>
              <a:effectLst/>
              <a:latin typeface="+mn-lt"/>
              <a:ea typeface="+mn-ea"/>
              <a:cs typeface="+mn-cs"/>
            </a:rPr>
            <a:t>万円の</a:t>
          </a:r>
          <a:r>
            <a:rPr kumimoji="1" lang="ja-JP" altLang="en-US" sz="1100">
              <a:solidFill>
                <a:schemeClr val="dk1"/>
              </a:solidFill>
              <a:effectLst/>
              <a:latin typeface="+mn-lt"/>
              <a:ea typeface="+mn-ea"/>
              <a:cs typeface="+mn-cs"/>
            </a:rPr>
            <a:t>プラス</a:t>
          </a:r>
          <a:r>
            <a:rPr kumimoji="1" lang="ja-JP" altLang="ja-JP" sz="1100">
              <a:solidFill>
                <a:schemeClr val="dk1"/>
              </a:solidFill>
              <a:effectLst/>
              <a:latin typeface="+mn-lt"/>
              <a:ea typeface="+mn-ea"/>
              <a:cs typeface="+mn-cs"/>
            </a:rPr>
            <a:t>値となり、前年度比は約</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200</a:t>
          </a:r>
          <a:r>
            <a:rPr kumimoji="1" lang="ja-JP" altLang="ja-JP" sz="1100">
              <a:solidFill>
                <a:schemeClr val="dk1"/>
              </a:solidFill>
              <a:effectLst/>
              <a:latin typeface="+mn-lt"/>
              <a:ea typeface="+mn-ea"/>
              <a:cs typeface="+mn-cs"/>
            </a:rPr>
            <a:t>万円の</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となりました。</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財政調整基金は、決算剰余金の</a:t>
          </a:r>
          <a:r>
            <a:rPr kumimoji="1" lang="en-US" altLang="ja-JP" sz="1100">
              <a:solidFill>
                <a:schemeClr val="dk1"/>
              </a:solidFill>
              <a:effectLst/>
              <a:latin typeface="+mn-lt"/>
              <a:ea typeface="+mn-ea"/>
              <a:cs typeface="+mn-cs"/>
            </a:rPr>
            <a:t>1/2</a:t>
          </a:r>
          <a:r>
            <a:rPr kumimoji="1" lang="ja-JP" altLang="ja-JP" sz="1100">
              <a:solidFill>
                <a:schemeClr val="dk1"/>
              </a:solidFill>
              <a:effectLst/>
              <a:latin typeface="+mn-lt"/>
              <a:ea typeface="+mn-ea"/>
              <a:cs typeface="+mn-cs"/>
            </a:rPr>
            <a:t>以上を積立てるとともに、最低水準の取り崩しに努めています。今後も財政調整基金残高比率の急激な低下を招くことのないよう、計画的な事業進捗に努めます。</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東京都瑞穂町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一般会計の歳入では、地方税が前年度比約</a:t>
          </a:r>
          <a:r>
            <a:rPr kumimoji="1" lang="en-US" altLang="ja-JP" sz="1100">
              <a:solidFill>
                <a:schemeClr val="dk1"/>
              </a:solidFill>
              <a:effectLst/>
              <a:latin typeface="+mn-lt"/>
              <a:ea typeface="+mn-ea"/>
              <a:cs typeface="+mn-cs"/>
            </a:rPr>
            <a:t>1,700</a:t>
          </a:r>
          <a:r>
            <a:rPr kumimoji="1" lang="ja-JP" altLang="en-US" sz="1100">
              <a:solidFill>
                <a:schemeClr val="dk1"/>
              </a:solidFill>
              <a:effectLst/>
              <a:latin typeface="+mn-lt"/>
              <a:ea typeface="+mn-ea"/>
              <a:cs typeface="+mn-cs"/>
            </a:rPr>
            <a:t>万円の減額となりました。これは定額減税による個人町民税の減少が主な要因ですが、この減額分は地方特例交付金によって補填されています。また、都道府県支出金が市町村総合交付金などの各種補助金の増加により約</a:t>
          </a:r>
          <a:r>
            <a:rPr kumimoji="1" lang="en-US" altLang="ja-JP" sz="1100">
              <a:solidFill>
                <a:schemeClr val="dk1"/>
              </a:solidFill>
              <a:effectLst/>
              <a:latin typeface="+mn-lt"/>
              <a:ea typeface="+mn-ea"/>
              <a:cs typeface="+mn-cs"/>
            </a:rPr>
            <a:t>4</a:t>
          </a:r>
          <a:r>
            <a:rPr kumimoji="1" lang="ja-JP" altLang="en-US"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7,000</a:t>
          </a:r>
          <a:r>
            <a:rPr kumimoji="1" lang="ja-JP" altLang="en-US" sz="1100">
              <a:solidFill>
                <a:schemeClr val="dk1"/>
              </a:solidFill>
              <a:effectLst/>
              <a:latin typeface="+mn-lt"/>
              <a:ea typeface="+mn-ea"/>
              <a:cs typeface="+mn-cs"/>
            </a:rPr>
            <a:t>万円、繰入金が高齢者福祉センター改修工事の財源としての特定防衛施設周辺整備調整交付金事業基金の繰入などにより約</a:t>
          </a:r>
          <a:r>
            <a:rPr kumimoji="1" lang="en-US" altLang="ja-JP" sz="1100">
              <a:solidFill>
                <a:schemeClr val="dk1"/>
              </a:solidFill>
              <a:effectLst/>
              <a:latin typeface="+mn-lt"/>
              <a:ea typeface="+mn-ea"/>
              <a:cs typeface="+mn-cs"/>
            </a:rPr>
            <a:t>3</a:t>
          </a:r>
          <a:r>
            <a:rPr kumimoji="1" lang="ja-JP" altLang="en-US"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8,200</a:t>
          </a:r>
          <a:r>
            <a:rPr kumimoji="1" lang="ja-JP" altLang="en-US" sz="1100">
              <a:solidFill>
                <a:schemeClr val="dk1"/>
              </a:solidFill>
              <a:effectLst/>
              <a:latin typeface="+mn-lt"/>
              <a:ea typeface="+mn-ea"/>
              <a:cs typeface="+mn-cs"/>
            </a:rPr>
            <a:t>万円、それぞれ増額となりました。これにより、歳入全体では約</a:t>
          </a:r>
          <a:r>
            <a:rPr kumimoji="1" lang="en-US" altLang="ja-JP" sz="1100">
              <a:solidFill>
                <a:schemeClr val="dk1"/>
              </a:solidFill>
              <a:effectLst/>
              <a:latin typeface="+mn-lt"/>
              <a:ea typeface="+mn-ea"/>
              <a:cs typeface="+mn-cs"/>
            </a:rPr>
            <a:t>12</a:t>
          </a:r>
          <a:r>
            <a:rPr kumimoji="1" lang="ja-JP" altLang="en-US"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2,800</a:t>
          </a:r>
          <a:r>
            <a:rPr kumimoji="1" lang="ja-JP" altLang="en-US" sz="1100">
              <a:solidFill>
                <a:schemeClr val="dk1"/>
              </a:solidFill>
              <a:effectLst/>
              <a:latin typeface="+mn-lt"/>
              <a:ea typeface="+mn-ea"/>
              <a:cs typeface="+mn-cs"/>
            </a:rPr>
            <a:t>万円の増額となりました。</a:t>
          </a:r>
        </a:p>
        <a:p>
          <a:r>
            <a:rPr kumimoji="1" lang="ja-JP" altLang="en-US" sz="1100">
              <a:solidFill>
                <a:schemeClr val="dk1"/>
              </a:solidFill>
              <a:effectLst/>
              <a:latin typeface="+mn-lt"/>
              <a:ea typeface="+mn-ea"/>
              <a:cs typeface="+mn-cs"/>
            </a:rPr>
            <a:t>　一方歳出では、給与改定による人件費、物価高騰による物件費や社会保障費、そして高齢者福祉センターの大規模改修などにより普通建設事業費が大きく増加し、全体で約</a:t>
          </a:r>
          <a:r>
            <a:rPr kumimoji="1" lang="en-US" altLang="ja-JP" sz="1100">
              <a:solidFill>
                <a:schemeClr val="dk1"/>
              </a:solidFill>
              <a:effectLst/>
              <a:latin typeface="+mn-lt"/>
              <a:ea typeface="+mn-ea"/>
              <a:cs typeface="+mn-cs"/>
            </a:rPr>
            <a:t>11</a:t>
          </a:r>
          <a:r>
            <a:rPr kumimoji="1" lang="ja-JP" altLang="en-US"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6,900</a:t>
          </a:r>
          <a:r>
            <a:rPr kumimoji="1" lang="ja-JP" altLang="en-US" sz="1100">
              <a:solidFill>
                <a:schemeClr val="dk1"/>
              </a:solidFill>
              <a:effectLst/>
              <a:latin typeface="+mn-lt"/>
              <a:ea typeface="+mn-ea"/>
              <a:cs typeface="+mn-cs"/>
            </a:rPr>
            <a:t>万円の増額となりました。</a:t>
          </a:r>
        </a:p>
        <a:p>
          <a:r>
            <a:rPr kumimoji="1" lang="ja-JP" altLang="en-US" sz="1100">
              <a:solidFill>
                <a:schemeClr val="dk1"/>
              </a:solidFill>
              <a:effectLst/>
              <a:latin typeface="+mn-lt"/>
              <a:ea typeface="+mn-ea"/>
              <a:cs typeface="+mn-cs"/>
            </a:rPr>
            <a:t>　実質収支は増額となったものの、標準財政規模が約</a:t>
          </a:r>
          <a:r>
            <a:rPr kumimoji="1" lang="en-US" altLang="ja-JP" sz="1100">
              <a:solidFill>
                <a:schemeClr val="dk1"/>
              </a:solidFill>
              <a:effectLst/>
              <a:latin typeface="+mn-lt"/>
              <a:ea typeface="+mn-ea"/>
              <a:cs typeface="+mn-cs"/>
            </a:rPr>
            <a:t>9,800</a:t>
          </a:r>
          <a:r>
            <a:rPr kumimoji="1" lang="ja-JP" altLang="en-US" sz="1100">
              <a:solidFill>
                <a:schemeClr val="dk1"/>
              </a:solidFill>
              <a:effectLst/>
              <a:latin typeface="+mn-lt"/>
              <a:ea typeface="+mn-ea"/>
              <a:cs typeface="+mn-cs"/>
            </a:rPr>
            <a:t>万円増加したため、標準財政規模比では前年度から</a:t>
          </a:r>
          <a:r>
            <a:rPr kumimoji="1" lang="en-US" altLang="ja-JP" sz="1100">
              <a:solidFill>
                <a:schemeClr val="dk1"/>
              </a:solidFill>
              <a:effectLst/>
              <a:latin typeface="+mn-lt"/>
              <a:ea typeface="+mn-ea"/>
              <a:cs typeface="+mn-cs"/>
            </a:rPr>
            <a:t>0.45</a:t>
          </a:r>
          <a:r>
            <a:rPr kumimoji="1" lang="ja-JP" altLang="en-US" sz="1100">
              <a:solidFill>
                <a:schemeClr val="dk1"/>
              </a:solidFill>
              <a:effectLst/>
              <a:latin typeface="+mn-lt"/>
              <a:ea typeface="+mn-ea"/>
              <a:cs typeface="+mn-cs"/>
            </a:rPr>
            <a:t>ポイント悪化しています。</a:t>
          </a:r>
        </a:p>
        <a:p>
          <a:r>
            <a:rPr kumimoji="1" lang="ja-JP" altLang="en-US" sz="1100">
              <a:solidFill>
                <a:schemeClr val="dk1"/>
              </a:solidFill>
              <a:effectLst/>
              <a:latin typeface="+mn-lt"/>
              <a:ea typeface="+mn-ea"/>
              <a:cs typeface="+mn-cs"/>
            </a:rPr>
            <a:t>　その他の会計も黒字決算が続いていますが、一般会計からの繰出金に依存していることは否めません。今後は、適正な保険税率等の検討を進め、一般会計からの繰出金に依存しない独立採算の原則に基づいた財政運営に努めます。</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366" t="s">
        <v>76</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63"/>
      <c r="DK1" s="163"/>
      <c r="DL1" s="163"/>
      <c r="DM1" s="163"/>
      <c r="DN1" s="163"/>
      <c r="DO1" s="163"/>
    </row>
    <row r="2" spans="1:119" ht="24" thickBot="1" x14ac:dyDescent="0.25">
      <c r="B2" s="164" t="s">
        <v>77</v>
      </c>
      <c r="C2" s="164"/>
      <c r="D2" s="165"/>
    </row>
    <row r="3" spans="1:119" ht="18.75" customHeight="1" thickBot="1" x14ac:dyDescent="0.25">
      <c r="A3" s="163"/>
      <c r="B3" s="367" t="s">
        <v>78</v>
      </c>
      <c r="C3" s="368"/>
      <c r="D3" s="368"/>
      <c r="E3" s="369"/>
      <c r="F3" s="369"/>
      <c r="G3" s="369"/>
      <c r="H3" s="369"/>
      <c r="I3" s="369"/>
      <c r="J3" s="369"/>
      <c r="K3" s="369"/>
      <c r="L3" s="369" t="s">
        <v>79</v>
      </c>
      <c r="M3" s="369"/>
      <c r="N3" s="369"/>
      <c r="O3" s="369"/>
      <c r="P3" s="369"/>
      <c r="Q3" s="369"/>
      <c r="R3" s="376"/>
      <c r="S3" s="376"/>
      <c r="T3" s="376"/>
      <c r="U3" s="376"/>
      <c r="V3" s="377"/>
      <c r="W3" s="351" t="s">
        <v>80</v>
      </c>
      <c r="X3" s="352"/>
      <c r="Y3" s="352"/>
      <c r="Z3" s="352"/>
      <c r="AA3" s="352"/>
      <c r="AB3" s="368"/>
      <c r="AC3" s="376" t="s">
        <v>81</v>
      </c>
      <c r="AD3" s="352"/>
      <c r="AE3" s="352"/>
      <c r="AF3" s="352"/>
      <c r="AG3" s="352"/>
      <c r="AH3" s="352"/>
      <c r="AI3" s="352"/>
      <c r="AJ3" s="352"/>
      <c r="AK3" s="352"/>
      <c r="AL3" s="353"/>
      <c r="AM3" s="351" t="s">
        <v>82</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83</v>
      </c>
      <c r="BO3" s="352"/>
      <c r="BP3" s="352"/>
      <c r="BQ3" s="352"/>
      <c r="BR3" s="352"/>
      <c r="BS3" s="352"/>
      <c r="BT3" s="352"/>
      <c r="BU3" s="353"/>
      <c r="BV3" s="351" t="s">
        <v>84</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85</v>
      </c>
      <c r="CU3" s="352"/>
      <c r="CV3" s="352"/>
      <c r="CW3" s="352"/>
      <c r="CX3" s="352"/>
      <c r="CY3" s="352"/>
      <c r="CZ3" s="352"/>
      <c r="DA3" s="353"/>
      <c r="DB3" s="351" t="s">
        <v>86</v>
      </c>
      <c r="DC3" s="352"/>
      <c r="DD3" s="352"/>
      <c r="DE3" s="352"/>
      <c r="DF3" s="352"/>
      <c r="DG3" s="352"/>
      <c r="DH3" s="352"/>
      <c r="DI3" s="353"/>
    </row>
    <row r="4" spans="1:119" ht="18.75" customHeight="1" x14ac:dyDescent="0.2">
      <c r="A4" s="163"/>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87</v>
      </c>
      <c r="AZ4" s="355"/>
      <c r="BA4" s="355"/>
      <c r="BB4" s="355"/>
      <c r="BC4" s="355"/>
      <c r="BD4" s="355"/>
      <c r="BE4" s="355"/>
      <c r="BF4" s="355"/>
      <c r="BG4" s="355"/>
      <c r="BH4" s="355"/>
      <c r="BI4" s="355"/>
      <c r="BJ4" s="355"/>
      <c r="BK4" s="355"/>
      <c r="BL4" s="355"/>
      <c r="BM4" s="356"/>
      <c r="BN4" s="357">
        <v>16871142</v>
      </c>
      <c r="BO4" s="358"/>
      <c r="BP4" s="358"/>
      <c r="BQ4" s="358"/>
      <c r="BR4" s="358"/>
      <c r="BS4" s="358"/>
      <c r="BT4" s="358"/>
      <c r="BU4" s="359"/>
      <c r="BV4" s="357">
        <v>15643325</v>
      </c>
      <c r="BW4" s="358"/>
      <c r="BX4" s="358"/>
      <c r="BY4" s="358"/>
      <c r="BZ4" s="358"/>
      <c r="CA4" s="358"/>
      <c r="CB4" s="358"/>
      <c r="CC4" s="359"/>
      <c r="CD4" s="360" t="s">
        <v>88</v>
      </c>
      <c r="CE4" s="361"/>
      <c r="CF4" s="361"/>
      <c r="CG4" s="361"/>
      <c r="CH4" s="361"/>
      <c r="CI4" s="361"/>
      <c r="CJ4" s="361"/>
      <c r="CK4" s="361"/>
      <c r="CL4" s="361"/>
      <c r="CM4" s="361"/>
      <c r="CN4" s="361"/>
      <c r="CO4" s="361"/>
      <c r="CP4" s="361"/>
      <c r="CQ4" s="361"/>
      <c r="CR4" s="361"/>
      <c r="CS4" s="362"/>
      <c r="CT4" s="363">
        <v>6</v>
      </c>
      <c r="CU4" s="364"/>
      <c r="CV4" s="364"/>
      <c r="CW4" s="364"/>
      <c r="CX4" s="364"/>
      <c r="CY4" s="364"/>
      <c r="CZ4" s="364"/>
      <c r="DA4" s="365"/>
      <c r="DB4" s="363">
        <v>5.6</v>
      </c>
      <c r="DC4" s="364"/>
      <c r="DD4" s="364"/>
      <c r="DE4" s="364"/>
      <c r="DF4" s="364"/>
      <c r="DG4" s="364"/>
      <c r="DH4" s="364"/>
      <c r="DI4" s="365"/>
    </row>
    <row r="5" spans="1:119" ht="18.75" customHeight="1" x14ac:dyDescent="0.2">
      <c r="A5" s="163"/>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89</v>
      </c>
      <c r="AN5" s="424"/>
      <c r="AO5" s="424"/>
      <c r="AP5" s="424"/>
      <c r="AQ5" s="424"/>
      <c r="AR5" s="424"/>
      <c r="AS5" s="424"/>
      <c r="AT5" s="425"/>
      <c r="AU5" s="426" t="s">
        <v>90</v>
      </c>
      <c r="AV5" s="427"/>
      <c r="AW5" s="427"/>
      <c r="AX5" s="427"/>
      <c r="AY5" s="428" t="s">
        <v>91</v>
      </c>
      <c r="AZ5" s="429"/>
      <c r="BA5" s="429"/>
      <c r="BB5" s="429"/>
      <c r="BC5" s="429"/>
      <c r="BD5" s="429"/>
      <c r="BE5" s="429"/>
      <c r="BF5" s="429"/>
      <c r="BG5" s="429"/>
      <c r="BH5" s="429"/>
      <c r="BI5" s="429"/>
      <c r="BJ5" s="429"/>
      <c r="BK5" s="429"/>
      <c r="BL5" s="429"/>
      <c r="BM5" s="430"/>
      <c r="BN5" s="394">
        <v>16389443</v>
      </c>
      <c r="BO5" s="395"/>
      <c r="BP5" s="395"/>
      <c r="BQ5" s="395"/>
      <c r="BR5" s="395"/>
      <c r="BS5" s="395"/>
      <c r="BT5" s="395"/>
      <c r="BU5" s="396"/>
      <c r="BV5" s="394">
        <v>15220330</v>
      </c>
      <c r="BW5" s="395"/>
      <c r="BX5" s="395"/>
      <c r="BY5" s="395"/>
      <c r="BZ5" s="395"/>
      <c r="CA5" s="395"/>
      <c r="CB5" s="395"/>
      <c r="CC5" s="396"/>
      <c r="CD5" s="397" t="s">
        <v>92</v>
      </c>
      <c r="CE5" s="398"/>
      <c r="CF5" s="398"/>
      <c r="CG5" s="398"/>
      <c r="CH5" s="398"/>
      <c r="CI5" s="398"/>
      <c r="CJ5" s="398"/>
      <c r="CK5" s="398"/>
      <c r="CL5" s="398"/>
      <c r="CM5" s="398"/>
      <c r="CN5" s="398"/>
      <c r="CO5" s="398"/>
      <c r="CP5" s="398"/>
      <c r="CQ5" s="398"/>
      <c r="CR5" s="398"/>
      <c r="CS5" s="399"/>
      <c r="CT5" s="391">
        <v>94</v>
      </c>
      <c r="CU5" s="392"/>
      <c r="CV5" s="392"/>
      <c r="CW5" s="392"/>
      <c r="CX5" s="392"/>
      <c r="CY5" s="392"/>
      <c r="CZ5" s="392"/>
      <c r="DA5" s="393"/>
      <c r="DB5" s="391">
        <v>92.2</v>
      </c>
      <c r="DC5" s="392"/>
      <c r="DD5" s="392"/>
      <c r="DE5" s="392"/>
      <c r="DF5" s="392"/>
      <c r="DG5" s="392"/>
      <c r="DH5" s="392"/>
      <c r="DI5" s="393"/>
    </row>
    <row r="6" spans="1:119" ht="18.75" customHeight="1" x14ac:dyDescent="0.2">
      <c r="A6" s="163"/>
      <c r="B6" s="400" t="s">
        <v>93</v>
      </c>
      <c r="C6" s="401"/>
      <c r="D6" s="401"/>
      <c r="E6" s="402"/>
      <c r="F6" s="402"/>
      <c r="G6" s="402"/>
      <c r="H6" s="402"/>
      <c r="I6" s="402"/>
      <c r="J6" s="402"/>
      <c r="K6" s="402"/>
      <c r="L6" s="402" t="s">
        <v>94</v>
      </c>
      <c r="M6" s="402"/>
      <c r="N6" s="402"/>
      <c r="O6" s="402"/>
      <c r="P6" s="402"/>
      <c r="Q6" s="402"/>
      <c r="R6" s="406"/>
      <c r="S6" s="406"/>
      <c r="T6" s="406"/>
      <c r="U6" s="406"/>
      <c r="V6" s="407"/>
      <c r="W6" s="410" t="s">
        <v>95</v>
      </c>
      <c r="X6" s="411"/>
      <c r="Y6" s="411"/>
      <c r="Z6" s="411"/>
      <c r="AA6" s="411"/>
      <c r="AB6" s="401"/>
      <c r="AC6" s="414" t="s">
        <v>96</v>
      </c>
      <c r="AD6" s="415"/>
      <c r="AE6" s="415"/>
      <c r="AF6" s="415"/>
      <c r="AG6" s="415"/>
      <c r="AH6" s="415"/>
      <c r="AI6" s="415"/>
      <c r="AJ6" s="415"/>
      <c r="AK6" s="415"/>
      <c r="AL6" s="416"/>
      <c r="AM6" s="423" t="s">
        <v>97</v>
      </c>
      <c r="AN6" s="424"/>
      <c r="AO6" s="424"/>
      <c r="AP6" s="424"/>
      <c r="AQ6" s="424"/>
      <c r="AR6" s="424"/>
      <c r="AS6" s="424"/>
      <c r="AT6" s="425"/>
      <c r="AU6" s="426" t="s">
        <v>90</v>
      </c>
      <c r="AV6" s="427"/>
      <c r="AW6" s="427"/>
      <c r="AX6" s="427"/>
      <c r="AY6" s="428" t="s">
        <v>98</v>
      </c>
      <c r="AZ6" s="429"/>
      <c r="BA6" s="429"/>
      <c r="BB6" s="429"/>
      <c r="BC6" s="429"/>
      <c r="BD6" s="429"/>
      <c r="BE6" s="429"/>
      <c r="BF6" s="429"/>
      <c r="BG6" s="429"/>
      <c r="BH6" s="429"/>
      <c r="BI6" s="429"/>
      <c r="BJ6" s="429"/>
      <c r="BK6" s="429"/>
      <c r="BL6" s="429"/>
      <c r="BM6" s="430"/>
      <c r="BN6" s="394">
        <v>481699</v>
      </c>
      <c r="BO6" s="395"/>
      <c r="BP6" s="395"/>
      <c r="BQ6" s="395"/>
      <c r="BR6" s="395"/>
      <c r="BS6" s="395"/>
      <c r="BT6" s="395"/>
      <c r="BU6" s="396"/>
      <c r="BV6" s="394">
        <v>422995</v>
      </c>
      <c r="BW6" s="395"/>
      <c r="BX6" s="395"/>
      <c r="BY6" s="395"/>
      <c r="BZ6" s="395"/>
      <c r="CA6" s="395"/>
      <c r="CB6" s="395"/>
      <c r="CC6" s="396"/>
      <c r="CD6" s="397" t="s">
        <v>99</v>
      </c>
      <c r="CE6" s="398"/>
      <c r="CF6" s="398"/>
      <c r="CG6" s="398"/>
      <c r="CH6" s="398"/>
      <c r="CI6" s="398"/>
      <c r="CJ6" s="398"/>
      <c r="CK6" s="398"/>
      <c r="CL6" s="398"/>
      <c r="CM6" s="398"/>
      <c r="CN6" s="398"/>
      <c r="CO6" s="398"/>
      <c r="CP6" s="398"/>
      <c r="CQ6" s="398"/>
      <c r="CR6" s="398"/>
      <c r="CS6" s="399"/>
      <c r="CT6" s="431">
        <v>94</v>
      </c>
      <c r="CU6" s="432"/>
      <c r="CV6" s="432"/>
      <c r="CW6" s="432"/>
      <c r="CX6" s="432"/>
      <c r="CY6" s="432"/>
      <c r="CZ6" s="432"/>
      <c r="DA6" s="433"/>
      <c r="DB6" s="431">
        <v>92.2</v>
      </c>
      <c r="DC6" s="432"/>
      <c r="DD6" s="432"/>
      <c r="DE6" s="432"/>
      <c r="DF6" s="432"/>
      <c r="DG6" s="432"/>
      <c r="DH6" s="432"/>
      <c r="DI6" s="433"/>
    </row>
    <row r="7" spans="1:119" ht="18.75" customHeight="1" x14ac:dyDescent="0.2">
      <c r="A7" s="163"/>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100</v>
      </c>
      <c r="AN7" s="424"/>
      <c r="AO7" s="424"/>
      <c r="AP7" s="424"/>
      <c r="AQ7" s="424"/>
      <c r="AR7" s="424"/>
      <c r="AS7" s="424"/>
      <c r="AT7" s="425"/>
      <c r="AU7" s="426" t="s">
        <v>101</v>
      </c>
      <c r="AV7" s="427"/>
      <c r="AW7" s="427"/>
      <c r="AX7" s="427"/>
      <c r="AY7" s="428" t="s">
        <v>102</v>
      </c>
      <c r="AZ7" s="429"/>
      <c r="BA7" s="429"/>
      <c r="BB7" s="429"/>
      <c r="BC7" s="429"/>
      <c r="BD7" s="429"/>
      <c r="BE7" s="429"/>
      <c r="BF7" s="429"/>
      <c r="BG7" s="429"/>
      <c r="BH7" s="429"/>
      <c r="BI7" s="429"/>
      <c r="BJ7" s="429"/>
      <c r="BK7" s="429"/>
      <c r="BL7" s="429"/>
      <c r="BM7" s="430"/>
      <c r="BN7" s="394">
        <v>22870</v>
      </c>
      <c r="BO7" s="395"/>
      <c r="BP7" s="395"/>
      <c r="BQ7" s="395"/>
      <c r="BR7" s="395"/>
      <c r="BS7" s="395"/>
      <c r="BT7" s="395"/>
      <c r="BU7" s="396"/>
      <c r="BV7" s="394">
        <v>0</v>
      </c>
      <c r="BW7" s="395"/>
      <c r="BX7" s="395"/>
      <c r="BY7" s="395"/>
      <c r="BZ7" s="395"/>
      <c r="CA7" s="395"/>
      <c r="CB7" s="395"/>
      <c r="CC7" s="396"/>
      <c r="CD7" s="397" t="s">
        <v>103</v>
      </c>
      <c r="CE7" s="398"/>
      <c r="CF7" s="398"/>
      <c r="CG7" s="398"/>
      <c r="CH7" s="398"/>
      <c r="CI7" s="398"/>
      <c r="CJ7" s="398"/>
      <c r="CK7" s="398"/>
      <c r="CL7" s="398"/>
      <c r="CM7" s="398"/>
      <c r="CN7" s="398"/>
      <c r="CO7" s="398"/>
      <c r="CP7" s="398"/>
      <c r="CQ7" s="398"/>
      <c r="CR7" s="398"/>
      <c r="CS7" s="399"/>
      <c r="CT7" s="394">
        <v>7630178</v>
      </c>
      <c r="CU7" s="395"/>
      <c r="CV7" s="395"/>
      <c r="CW7" s="395"/>
      <c r="CX7" s="395"/>
      <c r="CY7" s="395"/>
      <c r="CZ7" s="395"/>
      <c r="DA7" s="396"/>
      <c r="DB7" s="394">
        <v>7532655</v>
      </c>
      <c r="DC7" s="395"/>
      <c r="DD7" s="395"/>
      <c r="DE7" s="395"/>
      <c r="DF7" s="395"/>
      <c r="DG7" s="395"/>
      <c r="DH7" s="395"/>
      <c r="DI7" s="396"/>
    </row>
    <row r="8" spans="1:119" ht="18.75" customHeight="1" thickBot="1" x14ac:dyDescent="0.25">
      <c r="A8" s="163"/>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104</v>
      </c>
      <c r="AN8" s="424"/>
      <c r="AO8" s="424"/>
      <c r="AP8" s="424"/>
      <c r="AQ8" s="424"/>
      <c r="AR8" s="424"/>
      <c r="AS8" s="424"/>
      <c r="AT8" s="425"/>
      <c r="AU8" s="426" t="s">
        <v>90</v>
      </c>
      <c r="AV8" s="427"/>
      <c r="AW8" s="427"/>
      <c r="AX8" s="427"/>
      <c r="AY8" s="428" t="s">
        <v>105</v>
      </c>
      <c r="AZ8" s="429"/>
      <c r="BA8" s="429"/>
      <c r="BB8" s="429"/>
      <c r="BC8" s="429"/>
      <c r="BD8" s="429"/>
      <c r="BE8" s="429"/>
      <c r="BF8" s="429"/>
      <c r="BG8" s="429"/>
      <c r="BH8" s="429"/>
      <c r="BI8" s="429"/>
      <c r="BJ8" s="429"/>
      <c r="BK8" s="429"/>
      <c r="BL8" s="429"/>
      <c r="BM8" s="430"/>
      <c r="BN8" s="394">
        <v>458829</v>
      </c>
      <c r="BO8" s="395"/>
      <c r="BP8" s="395"/>
      <c r="BQ8" s="395"/>
      <c r="BR8" s="395"/>
      <c r="BS8" s="395"/>
      <c r="BT8" s="395"/>
      <c r="BU8" s="396"/>
      <c r="BV8" s="394">
        <v>422995</v>
      </c>
      <c r="BW8" s="395"/>
      <c r="BX8" s="395"/>
      <c r="BY8" s="395"/>
      <c r="BZ8" s="395"/>
      <c r="CA8" s="395"/>
      <c r="CB8" s="395"/>
      <c r="CC8" s="396"/>
      <c r="CD8" s="397" t="s">
        <v>106</v>
      </c>
      <c r="CE8" s="398"/>
      <c r="CF8" s="398"/>
      <c r="CG8" s="398"/>
      <c r="CH8" s="398"/>
      <c r="CI8" s="398"/>
      <c r="CJ8" s="398"/>
      <c r="CK8" s="398"/>
      <c r="CL8" s="398"/>
      <c r="CM8" s="398"/>
      <c r="CN8" s="398"/>
      <c r="CO8" s="398"/>
      <c r="CP8" s="398"/>
      <c r="CQ8" s="398"/>
      <c r="CR8" s="398"/>
      <c r="CS8" s="399"/>
      <c r="CT8" s="434">
        <v>1</v>
      </c>
      <c r="CU8" s="435"/>
      <c r="CV8" s="435"/>
      <c r="CW8" s="435"/>
      <c r="CX8" s="435"/>
      <c r="CY8" s="435"/>
      <c r="CZ8" s="435"/>
      <c r="DA8" s="436"/>
      <c r="DB8" s="434">
        <v>0.99</v>
      </c>
      <c r="DC8" s="435"/>
      <c r="DD8" s="435"/>
      <c r="DE8" s="435"/>
      <c r="DF8" s="435"/>
      <c r="DG8" s="435"/>
      <c r="DH8" s="435"/>
      <c r="DI8" s="436"/>
    </row>
    <row r="9" spans="1:119" ht="18.75" customHeight="1" thickBot="1" x14ac:dyDescent="0.25">
      <c r="A9" s="163"/>
      <c r="B9" s="388" t="s">
        <v>107</v>
      </c>
      <c r="C9" s="389"/>
      <c r="D9" s="389"/>
      <c r="E9" s="389"/>
      <c r="F9" s="389"/>
      <c r="G9" s="389"/>
      <c r="H9" s="389"/>
      <c r="I9" s="389"/>
      <c r="J9" s="389"/>
      <c r="K9" s="437"/>
      <c r="L9" s="438" t="s">
        <v>108</v>
      </c>
      <c r="M9" s="439"/>
      <c r="N9" s="439"/>
      <c r="O9" s="439"/>
      <c r="P9" s="439"/>
      <c r="Q9" s="440"/>
      <c r="R9" s="441">
        <v>31765</v>
      </c>
      <c r="S9" s="442"/>
      <c r="T9" s="442"/>
      <c r="U9" s="442"/>
      <c r="V9" s="443"/>
      <c r="W9" s="351" t="s">
        <v>109</v>
      </c>
      <c r="X9" s="352"/>
      <c r="Y9" s="352"/>
      <c r="Z9" s="352"/>
      <c r="AA9" s="352"/>
      <c r="AB9" s="352"/>
      <c r="AC9" s="352"/>
      <c r="AD9" s="352"/>
      <c r="AE9" s="352"/>
      <c r="AF9" s="352"/>
      <c r="AG9" s="352"/>
      <c r="AH9" s="352"/>
      <c r="AI9" s="352"/>
      <c r="AJ9" s="352"/>
      <c r="AK9" s="352"/>
      <c r="AL9" s="353"/>
      <c r="AM9" s="423" t="s">
        <v>110</v>
      </c>
      <c r="AN9" s="424"/>
      <c r="AO9" s="424"/>
      <c r="AP9" s="424"/>
      <c r="AQ9" s="424"/>
      <c r="AR9" s="424"/>
      <c r="AS9" s="424"/>
      <c r="AT9" s="425"/>
      <c r="AU9" s="426" t="s">
        <v>90</v>
      </c>
      <c r="AV9" s="427"/>
      <c r="AW9" s="427"/>
      <c r="AX9" s="427"/>
      <c r="AY9" s="428" t="s">
        <v>111</v>
      </c>
      <c r="AZ9" s="429"/>
      <c r="BA9" s="429"/>
      <c r="BB9" s="429"/>
      <c r="BC9" s="429"/>
      <c r="BD9" s="429"/>
      <c r="BE9" s="429"/>
      <c r="BF9" s="429"/>
      <c r="BG9" s="429"/>
      <c r="BH9" s="429"/>
      <c r="BI9" s="429"/>
      <c r="BJ9" s="429"/>
      <c r="BK9" s="429"/>
      <c r="BL9" s="429"/>
      <c r="BM9" s="430"/>
      <c r="BN9" s="394">
        <v>35834</v>
      </c>
      <c r="BO9" s="395"/>
      <c r="BP9" s="395"/>
      <c r="BQ9" s="395"/>
      <c r="BR9" s="395"/>
      <c r="BS9" s="395"/>
      <c r="BT9" s="395"/>
      <c r="BU9" s="396"/>
      <c r="BV9" s="394">
        <v>-41310</v>
      </c>
      <c r="BW9" s="395"/>
      <c r="BX9" s="395"/>
      <c r="BY9" s="395"/>
      <c r="BZ9" s="395"/>
      <c r="CA9" s="395"/>
      <c r="CB9" s="395"/>
      <c r="CC9" s="396"/>
      <c r="CD9" s="397" t="s">
        <v>112</v>
      </c>
      <c r="CE9" s="398"/>
      <c r="CF9" s="398"/>
      <c r="CG9" s="398"/>
      <c r="CH9" s="398"/>
      <c r="CI9" s="398"/>
      <c r="CJ9" s="398"/>
      <c r="CK9" s="398"/>
      <c r="CL9" s="398"/>
      <c r="CM9" s="398"/>
      <c r="CN9" s="398"/>
      <c r="CO9" s="398"/>
      <c r="CP9" s="398"/>
      <c r="CQ9" s="398"/>
      <c r="CR9" s="398"/>
      <c r="CS9" s="399"/>
      <c r="CT9" s="391">
        <v>5.8</v>
      </c>
      <c r="CU9" s="392"/>
      <c r="CV9" s="392"/>
      <c r="CW9" s="392"/>
      <c r="CX9" s="392"/>
      <c r="CY9" s="392"/>
      <c r="CZ9" s="392"/>
      <c r="DA9" s="393"/>
      <c r="DB9" s="391">
        <v>5.9</v>
      </c>
      <c r="DC9" s="392"/>
      <c r="DD9" s="392"/>
      <c r="DE9" s="392"/>
      <c r="DF9" s="392"/>
      <c r="DG9" s="392"/>
      <c r="DH9" s="392"/>
      <c r="DI9" s="393"/>
    </row>
    <row r="10" spans="1:119" ht="18.75" customHeight="1" thickBot="1" x14ac:dyDescent="0.25">
      <c r="A10" s="163"/>
      <c r="B10" s="388"/>
      <c r="C10" s="389"/>
      <c r="D10" s="389"/>
      <c r="E10" s="389"/>
      <c r="F10" s="389"/>
      <c r="G10" s="389"/>
      <c r="H10" s="389"/>
      <c r="I10" s="389"/>
      <c r="J10" s="389"/>
      <c r="K10" s="437"/>
      <c r="L10" s="444" t="s">
        <v>113</v>
      </c>
      <c r="M10" s="424"/>
      <c r="N10" s="424"/>
      <c r="O10" s="424"/>
      <c r="P10" s="424"/>
      <c r="Q10" s="425"/>
      <c r="R10" s="445">
        <v>33445</v>
      </c>
      <c r="S10" s="446"/>
      <c r="T10" s="446"/>
      <c r="U10" s="446"/>
      <c r="V10" s="447"/>
      <c r="W10" s="382"/>
      <c r="X10" s="383"/>
      <c r="Y10" s="383"/>
      <c r="Z10" s="383"/>
      <c r="AA10" s="383"/>
      <c r="AB10" s="383"/>
      <c r="AC10" s="383"/>
      <c r="AD10" s="383"/>
      <c r="AE10" s="383"/>
      <c r="AF10" s="383"/>
      <c r="AG10" s="383"/>
      <c r="AH10" s="383"/>
      <c r="AI10" s="383"/>
      <c r="AJ10" s="383"/>
      <c r="AK10" s="383"/>
      <c r="AL10" s="386"/>
      <c r="AM10" s="423" t="s">
        <v>114</v>
      </c>
      <c r="AN10" s="424"/>
      <c r="AO10" s="424"/>
      <c r="AP10" s="424"/>
      <c r="AQ10" s="424"/>
      <c r="AR10" s="424"/>
      <c r="AS10" s="424"/>
      <c r="AT10" s="425"/>
      <c r="AU10" s="426" t="s">
        <v>90</v>
      </c>
      <c r="AV10" s="427"/>
      <c r="AW10" s="427"/>
      <c r="AX10" s="427"/>
      <c r="AY10" s="428" t="s">
        <v>115</v>
      </c>
      <c r="AZ10" s="429"/>
      <c r="BA10" s="429"/>
      <c r="BB10" s="429"/>
      <c r="BC10" s="429"/>
      <c r="BD10" s="429"/>
      <c r="BE10" s="429"/>
      <c r="BF10" s="429"/>
      <c r="BG10" s="429"/>
      <c r="BH10" s="429"/>
      <c r="BI10" s="429"/>
      <c r="BJ10" s="429"/>
      <c r="BK10" s="429"/>
      <c r="BL10" s="429"/>
      <c r="BM10" s="430"/>
      <c r="BN10" s="394">
        <v>194993</v>
      </c>
      <c r="BO10" s="395"/>
      <c r="BP10" s="395"/>
      <c r="BQ10" s="395"/>
      <c r="BR10" s="395"/>
      <c r="BS10" s="395"/>
      <c r="BT10" s="395"/>
      <c r="BU10" s="396"/>
      <c r="BV10" s="394">
        <v>220018</v>
      </c>
      <c r="BW10" s="395"/>
      <c r="BX10" s="395"/>
      <c r="BY10" s="395"/>
      <c r="BZ10" s="395"/>
      <c r="CA10" s="395"/>
      <c r="CB10" s="395"/>
      <c r="CC10" s="396"/>
      <c r="CD10" s="166" t="s">
        <v>116</v>
      </c>
      <c r="CE10" s="167"/>
      <c r="CF10" s="167"/>
      <c r="CG10" s="167"/>
      <c r="CH10" s="167"/>
      <c r="CI10" s="167"/>
      <c r="CJ10" s="167"/>
      <c r="CK10" s="167"/>
      <c r="CL10" s="167"/>
      <c r="CM10" s="167"/>
      <c r="CN10" s="167"/>
      <c r="CO10" s="167"/>
      <c r="CP10" s="167"/>
      <c r="CQ10" s="167"/>
      <c r="CR10" s="167"/>
      <c r="CS10" s="168"/>
      <c r="CT10" s="169"/>
      <c r="CU10" s="170"/>
      <c r="CV10" s="170"/>
      <c r="CW10" s="170"/>
      <c r="CX10" s="170"/>
      <c r="CY10" s="170"/>
      <c r="CZ10" s="170"/>
      <c r="DA10" s="171"/>
      <c r="DB10" s="169"/>
      <c r="DC10" s="170"/>
      <c r="DD10" s="170"/>
      <c r="DE10" s="170"/>
      <c r="DF10" s="170"/>
      <c r="DG10" s="170"/>
      <c r="DH10" s="170"/>
      <c r="DI10" s="171"/>
    </row>
    <row r="11" spans="1:119" ht="18.75" customHeight="1" thickBot="1" x14ac:dyDescent="0.25">
      <c r="A11" s="163"/>
      <c r="B11" s="388"/>
      <c r="C11" s="389"/>
      <c r="D11" s="389"/>
      <c r="E11" s="389"/>
      <c r="F11" s="389"/>
      <c r="G11" s="389"/>
      <c r="H11" s="389"/>
      <c r="I11" s="389"/>
      <c r="J11" s="389"/>
      <c r="K11" s="437"/>
      <c r="L11" s="448" t="s">
        <v>117</v>
      </c>
      <c r="M11" s="449"/>
      <c r="N11" s="449"/>
      <c r="O11" s="449"/>
      <c r="P11" s="449"/>
      <c r="Q11" s="450"/>
      <c r="R11" s="451" t="s">
        <v>118</v>
      </c>
      <c r="S11" s="452"/>
      <c r="T11" s="452"/>
      <c r="U11" s="452"/>
      <c r="V11" s="453"/>
      <c r="W11" s="382"/>
      <c r="X11" s="383"/>
      <c r="Y11" s="383"/>
      <c r="Z11" s="383"/>
      <c r="AA11" s="383"/>
      <c r="AB11" s="383"/>
      <c r="AC11" s="383"/>
      <c r="AD11" s="383"/>
      <c r="AE11" s="383"/>
      <c r="AF11" s="383"/>
      <c r="AG11" s="383"/>
      <c r="AH11" s="383"/>
      <c r="AI11" s="383"/>
      <c r="AJ11" s="383"/>
      <c r="AK11" s="383"/>
      <c r="AL11" s="386"/>
      <c r="AM11" s="423" t="s">
        <v>119</v>
      </c>
      <c r="AN11" s="424"/>
      <c r="AO11" s="424"/>
      <c r="AP11" s="424"/>
      <c r="AQ11" s="424"/>
      <c r="AR11" s="424"/>
      <c r="AS11" s="424"/>
      <c r="AT11" s="425"/>
      <c r="AU11" s="426" t="s">
        <v>90</v>
      </c>
      <c r="AV11" s="427"/>
      <c r="AW11" s="427"/>
      <c r="AX11" s="427"/>
      <c r="AY11" s="428" t="s">
        <v>120</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0</v>
      </c>
      <c r="BW11" s="395"/>
      <c r="BX11" s="395"/>
      <c r="BY11" s="395"/>
      <c r="BZ11" s="395"/>
      <c r="CA11" s="395"/>
      <c r="CB11" s="395"/>
      <c r="CC11" s="396"/>
      <c r="CD11" s="397" t="s">
        <v>121</v>
      </c>
      <c r="CE11" s="398"/>
      <c r="CF11" s="398"/>
      <c r="CG11" s="398"/>
      <c r="CH11" s="398"/>
      <c r="CI11" s="398"/>
      <c r="CJ11" s="398"/>
      <c r="CK11" s="398"/>
      <c r="CL11" s="398"/>
      <c r="CM11" s="398"/>
      <c r="CN11" s="398"/>
      <c r="CO11" s="398"/>
      <c r="CP11" s="398"/>
      <c r="CQ11" s="398"/>
      <c r="CR11" s="398"/>
      <c r="CS11" s="399"/>
      <c r="CT11" s="434" t="s">
        <v>122</v>
      </c>
      <c r="CU11" s="435"/>
      <c r="CV11" s="435"/>
      <c r="CW11" s="435"/>
      <c r="CX11" s="435"/>
      <c r="CY11" s="435"/>
      <c r="CZ11" s="435"/>
      <c r="DA11" s="436"/>
      <c r="DB11" s="434" t="s">
        <v>122</v>
      </c>
      <c r="DC11" s="435"/>
      <c r="DD11" s="435"/>
      <c r="DE11" s="435"/>
      <c r="DF11" s="435"/>
      <c r="DG11" s="435"/>
      <c r="DH11" s="435"/>
      <c r="DI11" s="436"/>
    </row>
    <row r="12" spans="1:119" ht="18.75" customHeight="1" x14ac:dyDescent="0.2">
      <c r="A12" s="163"/>
      <c r="B12" s="454" t="s">
        <v>123</v>
      </c>
      <c r="C12" s="455"/>
      <c r="D12" s="455"/>
      <c r="E12" s="455"/>
      <c r="F12" s="455"/>
      <c r="G12" s="455"/>
      <c r="H12" s="455"/>
      <c r="I12" s="455"/>
      <c r="J12" s="455"/>
      <c r="K12" s="456"/>
      <c r="L12" s="463" t="s">
        <v>124</v>
      </c>
      <c r="M12" s="464"/>
      <c r="N12" s="464"/>
      <c r="O12" s="464"/>
      <c r="P12" s="464"/>
      <c r="Q12" s="465"/>
      <c r="R12" s="466">
        <v>32013</v>
      </c>
      <c r="S12" s="467"/>
      <c r="T12" s="467"/>
      <c r="U12" s="467"/>
      <c r="V12" s="468"/>
      <c r="W12" s="469" t="s">
        <v>1</v>
      </c>
      <c r="X12" s="427"/>
      <c r="Y12" s="427"/>
      <c r="Z12" s="427"/>
      <c r="AA12" s="427"/>
      <c r="AB12" s="470"/>
      <c r="AC12" s="471" t="s">
        <v>125</v>
      </c>
      <c r="AD12" s="472"/>
      <c r="AE12" s="472"/>
      <c r="AF12" s="472"/>
      <c r="AG12" s="473"/>
      <c r="AH12" s="471" t="s">
        <v>126</v>
      </c>
      <c r="AI12" s="472"/>
      <c r="AJ12" s="472"/>
      <c r="AK12" s="472"/>
      <c r="AL12" s="474"/>
      <c r="AM12" s="423" t="s">
        <v>127</v>
      </c>
      <c r="AN12" s="424"/>
      <c r="AO12" s="424"/>
      <c r="AP12" s="424"/>
      <c r="AQ12" s="424"/>
      <c r="AR12" s="424"/>
      <c r="AS12" s="424"/>
      <c r="AT12" s="425"/>
      <c r="AU12" s="426" t="s">
        <v>90</v>
      </c>
      <c r="AV12" s="427"/>
      <c r="AW12" s="427"/>
      <c r="AX12" s="427"/>
      <c r="AY12" s="428" t="s">
        <v>128</v>
      </c>
      <c r="AZ12" s="429"/>
      <c r="BA12" s="429"/>
      <c r="BB12" s="429"/>
      <c r="BC12" s="429"/>
      <c r="BD12" s="429"/>
      <c r="BE12" s="429"/>
      <c r="BF12" s="429"/>
      <c r="BG12" s="429"/>
      <c r="BH12" s="429"/>
      <c r="BI12" s="429"/>
      <c r="BJ12" s="429"/>
      <c r="BK12" s="429"/>
      <c r="BL12" s="429"/>
      <c r="BM12" s="430"/>
      <c r="BN12" s="394">
        <v>136000</v>
      </c>
      <c r="BO12" s="395"/>
      <c r="BP12" s="395"/>
      <c r="BQ12" s="395"/>
      <c r="BR12" s="395"/>
      <c r="BS12" s="395"/>
      <c r="BT12" s="395"/>
      <c r="BU12" s="396"/>
      <c r="BV12" s="394">
        <v>286000</v>
      </c>
      <c r="BW12" s="395"/>
      <c r="BX12" s="395"/>
      <c r="BY12" s="395"/>
      <c r="BZ12" s="395"/>
      <c r="CA12" s="395"/>
      <c r="CB12" s="395"/>
      <c r="CC12" s="396"/>
      <c r="CD12" s="397" t="s">
        <v>129</v>
      </c>
      <c r="CE12" s="398"/>
      <c r="CF12" s="398"/>
      <c r="CG12" s="398"/>
      <c r="CH12" s="398"/>
      <c r="CI12" s="398"/>
      <c r="CJ12" s="398"/>
      <c r="CK12" s="398"/>
      <c r="CL12" s="398"/>
      <c r="CM12" s="398"/>
      <c r="CN12" s="398"/>
      <c r="CO12" s="398"/>
      <c r="CP12" s="398"/>
      <c r="CQ12" s="398"/>
      <c r="CR12" s="398"/>
      <c r="CS12" s="399"/>
      <c r="CT12" s="434" t="s">
        <v>122</v>
      </c>
      <c r="CU12" s="435"/>
      <c r="CV12" s="435"/>
      <c r="CW12" s="435"/>
      <c r="CX12" s="435"/>
      <c r="CY12" s="435"/>
      <c r="CZ12" s="435"/>
      <c r="DA12" s="436"/>
      <c r="DB12" s="434" t="s">
        <v>122</v>
      </c>
      <c r="DC12" s="435"/>
      <c r="DD12" s="435"/>
      <c r="DE12" s="435"/>
      <c r="DF12" s="435"/>
      <c r="DG12" s="435"/>
      <c r="DH12" s="435"/>
      <c r="DI12" s="436"/>
    </row>
    <row r="13" spans="1:119" ht="18.75" customHeight="1" x14ac:dyDescent="0.2">
      <c r="A13" s="163"/>
      <c r="B13" s="457"/>
      <c r="C13" s="458"/>
      <c r="D13" s="458"/>
      <c r="E13" s="458"/>
      <c r="F13" s="458"/>
      <c r="G13" s="458"/>
      <c r="H13" s="458"/>
      <c r="I13" s="458"/>
      <c r="J13" s="458"/>
      <c r="K13" s="459"/>
      <c r="L13" s="172"/>
      <c r="M13" s="485" t="s">
        <v>130</v>
      </c>
      <c r="N13" s="486"/>
      <c r="O13" s="486"/>
      <c r="P13" s="486"/>
      <c r="Q13" s="487"/>
      <c r="R13" s="478">
        <v>30921</v>
      </c>
      <c r="S13" s="479"/>
      <c r="T13" s="479"/>
      <c r="U13" s="479"/>
      <c r="V13" s="480"/>
      <c r="W13" s="410" t="s">
        <v>131</v>
      </c>
      <c r="X13" s="411"/>
      <c r="Y13" s="411"/>
      <c r="Z13" s="411"/>
      <c r="AA13" s="411"/>
      <c r="AB13" s="401"/>
      <c r="AC13" s="445">
        <v>277</v>
      </c>
      <c r="AD13" s="446"/>
      <c r="AE13" s="446"/>
      <c r="AF13" s="446"/>
      <c r="AG13" s="488"/>
      <c r="AH13" s="445">
        <v>300</v>
      </c>
      <c r="AI13" s="446"/>
      <c r="AJ13" s="446"/>
      <c r="AK13" s="446"/>
      <c r="AL13" s="447"/>
      <c r="AM13" s="423" t="s">
        <v>132</v>
      </c>
      <c r="AN13" s="424"/>
      <c r="AO13" s="424"/>
      <c r="AP13" s="424"/>
      <c r="AQ13" s="424"/>
      <c r="AR13" s="424"/>
      <c r="AS13" s="424"/>
      <c r="AT13" s="425"/>
      <c r="AU13" s="426" t="s">
        <v>101</v>
      </c>
      <c r="AV13" s="427"/>
      <c r="AW13" s="427"/>
      <c r="AX13" s="427"/>
      <c r="AY13" s="428" t="s">
        <v>133</v>
      </c>
      <c r="AZ13" s="429"/>
      <c r="BA13" s="429"/>
      <c r="BB13" s="429"/>
      <c r="BC13" s="429"/>
      <c r="BD13" s="429"/>
      <c r="BE13" s="429"/>
      <c r="BF13" s="429"/>
      <c r="BG13" s="429"/>
      <c r="BH13" s="429"/>
      <c r="BI13" s="429"/>
      <c r="BJ13" s="429"/>
      <c r="BK13" s="429"/>
      <c r="BL13" s="429"/>
      <c r="BM13" s="430"/>
      <c r="BN13" s="394">
        <v>94827</v>
      </c>
      <c r="BO13" s="395"/>
      <c r="BP13" s="395"/>
      <c r="BQ13" s="395"/>
      <c r="BR13" s="395"/>
      <c r="BS13" s="395"/>
      <c r="BT13" s="395"/>
      <c r="BU13" s="396"/>
      <c r="BV13" s="394">
        <v>-107292</v>
      </c>
      <c r="BW13" s="395"/>
      <c r="BX13" s="395"/>
      <c r="BY13" s="395"/>
      <c r="BZ13" s="395"/>
      <c r="CA13" s="395"/>
      <c r="CB13" s="395"/>
      <c r="CC13" s="396"/>
      <c r="CD13" s="397" t="s">
        <v>134</v>
      </c>
      <c r="CE13" s="398"/>
      <c r="CF13" s="398"/>
      <c r="CG13" s="398"/>
      <c r="CH13" s="398"/>
      <c r="CI13" s="398"/>
      <c r="CJ13" s="398"/>
      <c r="CK13" s="398"/>
      <c r="CL13" s="398"/>
      <c r="CM13" s="398"/>
      <c r="CN13" s="398"/>
      <c r="CO13" s="398"/>
      <c r="CP13" s="398"/>
      <c r="CQ13" s="398"/>
      <c r="CR13" s="398"/>
      <c r="CS13" s="399"/>
      <c r="CT13" s="391">
        <v>1.4</v>
      </c>
      <c r="CU13" s="392"/>
      <c r="CV13" s="392"/>
      <c r="CW13" s="392"/>
      <c r="CX13" s="392"/>
      <c r="CY13" s="392"/>
      <c r="CZ13" s="392"/>
      <c r="DA13" s="393"/>
      <c r="DB13" s="391">
        <v>0.9</v>
      </c>
      <c r="DC13" s="392"/>
      <c r="DD13" s="392"/>
      <c r="DE13" s="392"/>
      <c r="DF13" s="392"/>
      <c r="DG13" s="392"/>
      <c r="DH13" s="392"/>
      <c r="DI13" s="393"/>
    </row>
    <row r="14" spans="1:119" ht="18.75" customHeight="1" thickBot="1" x14ac:dyDescent="0.25">
      <c r="A14" s="163"/>
      <c r="B14" s="457"/>
      <c r="C14" s="458"/>
      <c r="D14" s="458"/>
      <c r="E14" s="458"/>
      <c r="F14" s="458"/>
      <c r="G14" s="458"/>
      <c r="H14" s="458"/>
      <c r="I14" s="458"/>
      <c r="J14" s="458"/>
      <c r="K14" s="459"/>
      <c r="L14" s="475" t="s">
        <v>135</v>
      </c>
      <c r="M14" s="476"/>
      <c r="N14" s="476"/>
      <c r="O14" s="476"/>
      <c r="P14" s="476"/>
      <c r="Q14" s="477"/>
      <c r="R14" s="478">
        <v>32062</v>
      </c>
      <c r="S14" s="479"/>
      <c r="T14" s="479"/>
      <c r="U14" s="479"/>
      <c r="V14" s="480"/>
      <c r="W14" s="384"/>
      <c r="X14" s="385"/>
      <c r="Y14" s="385"/>
      <c r="Z14" s="385"/>
      <c r="AA14" s="385"/>
      <c r="AB14" s="374"/>
      <c r="AC14" s="481">
        <v>2</v>
      </c>
      <c r="AD14" s="482"/>
      <c r="AE14" s="482"/>
      <c r="AF14" s="482"/>
      <c r="AG14" s="483"/>
      <c r="AH14" s="481">
        <v>2.1</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136</v>
      </c>
      <c r="CE14" s="490"/>
      <c r="CF14" s="490"/>
      <c r="CG14" s="490"/>
      <c r="CH14" s="490"/>
      <c r="CI14" s="490"/>
      <c r="CJ14" s="490"/>
      <c r="CK14" s="490"/>
      <c r="CL14" s="490"/>
      <c r="CM14" s="490"/>
      <c r="CN14" s="490"/>
      <c r="CO14" s="490"/>
      <c r="CP14" s="490"/>
      <c r="CQ14" s="490"/>
      <c r="CR14" s="490"/>
      <c r="CS14" s="491"/>
      <c r="CT14" s="492" t="s">
        <v>122</v>
      </c>
      <c r="CU14" s="493"/>
      <c r="CV14" s="493"/>
      <c r="CW14" s="493"/>
      <c r="CX14" s="493"/>
      <c r="CY14" s="493"/>
      <c r="CZ14" s="493"/>
      <c r="DA14" s="494"/>
      <c r="DB14" s="492" t="s">
        <v>122</v>
      </c>
      <c r="DC14" s="493"/>
      <c r="DD14" s="493"/>
      <c r="DE14" s="493"/>
      <c r="DF14" s="493"/>
      <c r="DG14" s="493"/>
      <c r="DH14" s="493"/>
      <c r="DI14" s="494"/>
    </row>
    <row r="15" spans="1:119" ht="18.75" customHeight="1" x14ac:dyDescent="0.2">
      <c r="A15" s="163"/>
      <c r="B15" s="457"/>
      <c r="C15" s="458"/>
      <c r="D15" s="458"/>
      <c r="E15" s="458"/>
      <c r="F15" s="458"/>
      <c r="G15" s="458"/>
      <c r="H15" s="458"/>
      <c r="I15" s="458"/>
      <c r="J15" s="458"/>
      <c r="K15" s="459"/>
      <c r="L15" s="172"/>
      <c r="M15" s="485" t="s">
        <v>130</v>
      </c>
      <c r="N15" s="486"/>
      <c r="O15" s="486"/>
      <c r="P15" s="486"/>
      <c r="Q15" s="487"/>
      <c r="R15" s="478">
        <v>31063</v>
      </c>
      <c r="S15" s="479"/>
      <c r="T15" s="479"/>
      <c r="U15" s="479"/>
      <c r="V15" s="480"/>
      <c r="W15" s="410" t="s">
        <v>137</v>
      </c>
      <c r="X15" s="411"/>
      <c r="Y15" s="411"/>
      <c r="Z15" s="411"/>
      <c r="AA15" s="411"/>
      <c r="AB15" s="401"/>
      <c r="AC15" s="445">
        <v>4370</v>
      </c>
      <c r="AD15" s="446"/>
      <c r="AE15" s="446"/>
      <c r="AF15" s="446"/>
      <c r="AG15" s="488"/>
      <c r="AH15" s="445">
        <v>4669</v>
      </c>
      <c r="AI15" s="446"/>
      <c r="AJ15" s="446"/>
      <c r="AK15" s="446"/>
      <c r="AL15" s="447"/>
      <c r="AM15" s="423"/>
      <c r="AN15" s="424"/>
      <c r="AO15" s="424"/>
      <c r="AP15" s="424"/>
      <c r="AQ15" s="424"/>
      <c r="AR15" s="424"/>
      <c r="AS15" s="424"/>
      <c r="AT15" s="425"/>
      <c r="AU15" s="426"/>
      <c r="AV15" s="427"/>
      <c r="AW15" s="427"/>
      <c r="AX15" s="427"/>
      <c r="AY15" s="354" t="s">
        <v>138</v>
      </c>
      <c r="AZ15" s="355"/>
      <c r="BA15" s="355"/>
      <c r="BB15" s="355"/>
      <c r="BC15" s="355"/>
      <c r="BD15" s="355"/>
      <c r="BE15" s="355"/>
      <c r="BF15" s="355"/>
      <c r="BG15" s="355"/>
      <c r="BH15" s="355"/>
      <c r="BI15" s="355"/>
      <c r="BJ15" s="355"/>
      <c r="BK15" s="355"/>
      <c r="BL15" s="355"/>
      <c r="BM15" s="356"/>
      <c r="BN15" s="357">
        <v>5917231</v>
      </c>
      <c r="BO15" s="358"/>
      <c r="BP15" s="358"/>
      <c r="BQ15" s="358"/>
      <c r="BR15" s="358"/>
      <c r="BS15" s="358"/>
      <c r="BT15" s="358"/>
      <c r="BU15" s="359"/>
      <c r="BV15" s="357">
        <v>5866559</v>
      </c>
      <c r="BW15" s="358"/>
      <c r="BX15" s="358"/>
      <c r="BY15" s="358"/>
      <c r="BZ15" s="358"/>
      <c r="CA15" s="358"/>
      <c r="CB15" s="358"/>
      <c r="CC15" s="359"/>
      <c r="CD15" s="495" t="s">
        <v>139</v>
      </c>
      <c r="CE15" s="496"/>
      <c r="CF15" s="496"/>
      <c r="CG15" s="496"/>
      <c r="CH15" s="496"/>
      <c r="CI15" s="496"/>
      <c r="CJ15" s="496"/>
      <c r="CK15" s="496"/>
      <c r="CL15" s="496"/>
      <c r="CM15" s="496"/>
      <c r="CN15" s="496"/>
      <c r="CO15" s="496"/>
      <c r="CP15" s="496"/>
      <c r="CQ15" s="496"/>
      <c r="CR15" s="496"/>
      <c r="CS15" s="497"/>
      <c r="CT15" s="173"/>
      <c r="CU15" s="174"/>
      <c r="CV15" s="174"/>
      <c r="CW15" s="174"/>
      <c r="CX15" s="174"/>
      <c r="CY15" s="174"/>
      <c r="CZ15" s="174"/>
      <c r="DA15" s="175"/>
      <c r="DB15" s="173"/>
      <c r="DC15" s="174"/>
      <c r="DD15" s="174"/>
      <c r="DE15" s="174"/>
      <c r="DF15" s="174"/>
      <c r="DG15" s="174"/>
      <c r="DH15" s="174"/>
      <c r="DI15" s="175"/>
    </row>
    <row r="16" spans="1:119" ht="18.75" customHeight="1" x14ac:dyDescent="0.2">
      <c r="A16" s="163"/>
      <c r="B16" s="457"/>
      <c r="C16" s="458"/>
      <c r="D16" s="458"/>
      <c r="E16" s="458"/>
      <c r="F16" s="458"/>
      <c r="G16" s="458"/>
      <c r="H16" s="458"/>
      <c r="I16" s="458"/>
      <c r="J16" s="458"/>
      <c r="K16" s="459"/>
      <c r="L16" s="475" t="s">
        <v>140</v>
      </c>
      <c r="M16" s="498"/>
      <c r="N16" s="498"/>
      <c r="O16" s="498"/>
      <c r="P16" s="498"/>
      <c r="Q16" s="499"/>
      <c r="R16" s="500" t="s">
        <v>141</v>
      </c>
      <c r="S16" s="501"/>
      <c r="T16" s="501"/>
      <c r="U16" s="501"/>
      <c r="V16" s="502"/>
      <c r="W16" s="384"/>
      <c r="X16" s="385"/>
      <c r="Y16" s="385"/>
      <c r="Z16" s="385"/>
      <c r="AA16" s="385"/>
      <c r="AB16" s="374"/>
      <c r="AC16" s="481">
        <v>31.1</v>
      </c>
      <c r="AD16" s="482"/>
      <c r="AE16" s="482"/>
      <c r="AF16" s="482"/>
      <c r="AG16" s="483"/>
      <c r="AH16" s="481">
        <v>32.1</v>
      </c>
      <c r="AI16" s="482"/>
      <c r="AJ16" s="482"/>
      <c r="AK16" s="482"/>
      <c r="AL16" s="484"/>
      <c r="AM16" s="423"/>
      <c r="AN16" s="424"/>
      <c r="AO16" s="424"/>
      <c r="AP16" s="424"/>
      <c r="AQ16" s="424"/>
      <c r="AR16" s="424"/>
      <c r="AS16" s="424"/>
      <c r="AT16" s="425"/>
      <c r="AU16" s="426"/>
      <c r="AV16" s="427"/>
      <c r="AW16" s="427"/>
      <c r="AX16" s="427"/>
      <c r="AY16" s="428" t="s">
        <v>142</v>
      </c>
      <c r="AZ16" s="429"/>
      <c r="BA16" s="429"/>
      <c r="BB16" s="429"/>
      <c r="BC16" s="429"/>
      <c r="BD16" s="429"/>
      <c r="BE16" s="429"/>
      <c r="BF16" s="429"/>
      <c r="BG16" s="429"/>
      <c r="BH16" s="429"/>
      <c r="BI16" s="429"/>
      <c r="BJ16" s="429"/>
      <c r="BK16" s="429"/>
      <c r="BL16" s="429"/>
      <c r="BM16" s="430"/>
      <c r="BN16" s="394">
        <v>5947357</v>
      </c>
      <c r="BO16" s="395"/>
      <c r="BP16" s="395"/>
      <c r="BQ16" s="395"/>
      <c r="BR16" s="395"/>
      <c r="BS16" s="395"/>
      <c r="BT16" s="395"/>
      <c r="BU16" s="396"/>
      <c r="BV16" s="394">
        <v>5785635</v>
      </c>
      <c r="BW16" s="395"/>
      <c r="BX16" s="395"/>
      <c r="BY16" s="395"/>
      <c r="BZ16" s="395"/>
      <c r="CA16" s="395"/>
      <c r="CB16" s="395"/>
      <c r="CC16" s="396"/>
      <c r="CD16" s="176"/>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5">
      <c r="A17" s="163"/>
      <c r="B17" s="460"/>
      <c r="C17" s="461"/>
      <c r="D17" s="461"/>
      <c r="E17" s="461"/>
      <c r="F17" s="461"/>
      <c r="G17" s="461"/>
      <c r="H17" s="461"/>
      <c r="I17" s="461"/>
      <c r="J17" s="461"/>
      <c r="K17" s="462"/>
      <c r="L17" s="177"/>
      <c r="M17" s="505" t="s">
        <v>143</v>
      </c>
      <c r="N17" s="506"/>
      <c r="O17" s="506"/>
      <c r="P17" s="506"/>
      <c r="Q17" s="507"/>
      <c r="R17" s="500" t="s">
        <v>144</v>
      </c>
      <c r="S17" s="501"/>
      <c r="T17" s="501"/>
      <c r="U17" s="501"/>
      <c r="V17" s="502"/>
      <c r="W17" s="410" t="s">
        <v>145</v>
      </c>
      <c r="X17" s="411"/>
      <c r="Y17" s="411"/>
      <c r="Z17" s="411"/>
      <c r="AA17" s="411"/>
      <c r="AB17" s="401"/>
      <c r="AC17" s="445">
        <v>9423</v>
      </c>
      <c r="AD17" s="446"/>
      <c r="AE17" s="446"/>
      <c r="AF17" s="446"/>
      <c r="AG17" s="488"/>
      <c r="AH17" s="445">
        <v>9577</v>
      </c>
      <c r="AI17" s="446"/>
      <c r="AJ17" s="446"/>
      <c r="AK17" s="446"/>
      <c r="AL17" s="447"/>
      <c r="AM17" s="423"/>
      <c r="AN17" s="424"/>
      <c r="AO17" s="424"/>
      <c r="AP17" s="424"/>
      <c r="AQ17" s="424"/>
      <c r="AR17" s="424"/>
      <c r="AS17" s="424"/>
      <c r="AT17" s="425"/>
      <c r="AU17" s="426"/>
      <c r="AV17" s="427"/>
      <c r="AW17" s="427"/>
      <c r="AX17" s="427"/>
      <c r="AY17" s="428" t="s">
        <v>146</v>
      </c>
      <c r="AZ17" s="429"/>
      <c r="BA17" s="429"/>
      <c r="BB17" s="429"/>
      <c r="BC17" s="429"/>
      <c r="BD17" s="429"/>
      <c r="BE17" s="429"/>
      <c r="BF17" s="429"/>
      <c r="BG17" s="429"/>
      <c r="BH17" s="429"/>
      <c r="BI17" s="429"/>
      <c r="BJ17" s="429"/>
      <c r="BK17" s="429"/>
      <c r="BL17" s="429"/>
      <c r="BM17" s="430"/>
      <c r="BN17" s="394">
        <v>7600052</v>
      </c>
      <c r="BO17" s="395"/>
      <c r="BP17" s="395"/>
      <c r="BQ17" s="395"/>
      <c r="BR17" s="395"/>
      <c r="BS17" s="395"/>
      <c r="BT17" s="395"/>
      <c r="BU17" s="396"/>
      <c r="BV17" s="394">
        <v>7532655</v>
      </c>
      <c r="BW17" s="395"/>
      <c r="BX17" s="395"/>
      <c r="BY17" s="395"/>
      <c r="BZ17" s="395"/>
      <c r="CA17" s="395"/>
      <c r="CB17" s="395"/>
      <c r="CC17" s="396"/>
      <c r="CD17" s="176"/>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5">
      <c r="A18" s="163"/>
      <c r="B18" s="516" t="s">
        <v>147</v>
      </c>
      <c r="C18" s="437"/>
      <c r="D18" s="437"/>
      <c r="E18" s="517"/>
      <c r="F18" s="517"/>
      <c r="G18" s="517"/>
      <c r="H18" s="517"/>
      <c r="I18" s="517"/>
      <c r="J18" s="517"/>
      <c r="K18" s="517"/>
      <c r="L18" s="518">
        <v>16.850000000000001</v>
      </c>
      <c r="M18" s="518"/>
      <c r="N18" s="518"/>
      <c r="O18" s="518"/>
      <c r="P18" s="518"/>
      <c r="Q18" s="518"/>
      <c r="R18" s="519"/>
      <c r="S18" s="519"/>
      <c r="T18" s="519"/>
      <c r="U18" s="519"/>
      <c r="V18" s="520"/>
      <c r="W18" s="412"/>
      <c r="X18" s="413"/>
      <c r="Y18" s="413"/>
      <c r="Z18" s="413"/>
      <c r="AA18" s="413"/>
      <c r="AB18" s="404"/>
      <c r="AC18" s="521">
        <v>67</v>
      </c>
      <c r="AD18" s="522"/>
      <c r="AE18" s="522"/>
      <c r="AF18" s="522"/>
      <c r="AG18" s="523"/>
      <c r="AH18" s="521">
        <v>65.8</v>
      </c>
      <c r="AI18" s="522"/>
      <c r="AJ18" s="522"/>
      <c r="AK18" s="522"/>
      <c r="AL18" s="524"/>
      <c r="AM18" s="423"/>
      <c r="AN18" s="424"/>
      <c r="AO18" s="424"/>
      <c r="AP18" s="424"/>
      <c r="AQ18" s="424"/>
      <c r="AR18" s="424"/>
      <c r="AS18" s="424"/>
      <c r="AT18" s="425"/>
      <c r="AU18" s="426"/>
      <c r="AV18" s="427"/>
      <c r="AW18" s="427"/>
      <c r="AX18" s="427"/>
      <c r="AY18" s="428" t="s">
        <v>148</v>
      </c>
      <c r="AZ18" s="429"/>
      <c r="BA18" s="429"/>
      <c r="BB18" s="429"/>
      <c r="BC18" s="429"/>
      <c r="BD18" s="429"/>
      <c r="BE18" s="429"/>
      <c r="BF18" s="429"/>
      <c r="BG18" s="429"/>
      <c r="BH18" s="429"/>
      <c r="BI18" s="429"/>
      <c r="BJ18" s="429"/>
      <c r="BK18" s="429"/>
      <c r="BL18" s="429"/>
      <c r="BM18" s="430"/>
      <c r="BN18" s="394">
        <v>8153236</v>
      </c>
      <c r="BO18" s="395"/>
      <c r="BP18" s="395"/>
      <c r="BQ18" s="395"/>
      <c r="BR18" s="395"/>
      <c r="BS18" s="395"/>
      <c r="BT18" s="395"/>
      <c r="BU18" s="396"/>
      <c r="BV18" s="394">
        <v>7766957</v>
      </c>
      <c r="BW18" s="395"/>
      <c r="BX18" s="395"/>
      <c r="BY18" s="395"/>
      <c r="BZ18" s="395"/>
      <c r="CA18" s="395"/>
      <c r="CB18" s="395"/>
      <c r="CC18" s="396"/>
      <c r="CD18" s="176"/>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5">
      <c r="A19" s="163"/>
      <c r="B19" s="516" t="s">
        <v>149</v>
      </c>
      <c r="C19" s="437"/>
      <c r="D19" s="437"/>
      <c r="E19" s="517"/>
      <c r="F19" s="517"/>
      <c r="G19" s="517"/>
      <c r="H19" s="517"/>
      <c r="I19" s="517"/>
      <c r="J19" s="517"/>
      <c r="K19" s="517"/>
      <c r="L19" s="525">
        <v>1885</v>
      </c>
      <c r="M19" s="525"/>
      <c r="N19" s="525"/>
      <c r="O19" s="525"/>
      <c r="P19" s="525"/>
      <c r="Q19" s="525"/>
      <c r="R19" s="526"/>
      <c r="S19" s="526"/>
      <c r="T19" s="526"/>
      <c r="U19" s="526"/>
      <c r="V19" s="527"/>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150</v>
      </c>
      <c r="AZ19" s="429"/>
      <c r="BA19" s="429"/>
      <c r="BB19" s="429"/>
      <c r="BC19" s="429"/>
      <c r="BD19" s="429"/>
      <c r="BE19" s="429"/>
      <c r="BF19" s="429"/>
      <c r="BG19" s="429"/>
      <c r="BH19" s="429"/>
      <c r="BI19" s="429"/>
      <c r="BJ19" s="429"/>
      <c r="BK19" s="429"/>
      <c r="BL19" s="429"/>
      <c r="BM19" s="430"/>
      <c r="BN19" s="394">
        <v>11134043</v>
      </c>
      <c r="BO19" s="395"/>
      <c r="BP19" s="395"/>
      <c r="BQ19" s="395"/>
      <c r="BR19" s="395"/>
      <c r="BS19" s="395"/>
      <c r="BT19" s="395"/>
      <c r="BU19" s="396"/>
      <c r="BV19" s="394">
        <v>11000491</v>
      </c>
      <c r="BW19" s="395"/>
      <c r="BX19" s="395"/>
      <c r="BY19" s="395"/>
      <c r="BZ19" s="395"/>
      <c r="CA19" s="395"/>
      <c r="CB19" s="395"/>
      <c r="CC19" s="396"/>
      <c r="CD19" s="176"/>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5">
      <c r="A20" s="163"/>
      <c r="B20" s="516" t="s">
        <v>151</v>
      </c>
      <c r="C20" s="437"/>
      <c r="D20" s="437"/>
      <c r="E20" s="517"/>
      <c r="F20" s="517"/>
      <c r="G20" s="517"/>
      <c r="H20" s="517"/>
      <c r="I20" s="517"/>
      <c r="J20" s="517"/>
      <c r="K20" s="517"/>
      <c r="L20" s="525">
        <v>13017</v>
      </c>
      <c r="M20" s="525"/>
      <c r="N20" s="525"/>
      <c r="O20" s="525"/>
      <c r="P20" s="525"/>
      <c r="Q20" s="525"/>
      <c r="R20" s="526"/>
      <c r="S20" s="526"/>
      <c r="T20" s="526"/>
      <c r="U20" s="526"/>
      <c r="V20" s="527"/>
      <c r="W20" s="412"/>
      <c r="X20" s="413"/>
      <c r="Y20" s="413"/>
      <c r="Z20" s="413"/>
      <c r="AA20" s="413"/>
      <c r="AB20" s="413"/>
      <c r="AC20" s="528"/>
      <c r="AD20" s="528"/>
      <c r="AE20" s="528"/>
      <c r="AF20" s="528"/>
      <c r="AG20" s="528"/>
      <c r="AH20" s="528"/>
      <c r="AI20" s="528"/>
      <c r="AJ20" s="528"/>
      <c r="AK20" s="528"/>
      <c r="AL20" s="529"/>
      <c r="AM20" s="530"/>
      <c r="AN20" s="449"/>
      <c r="AO20" s="449"/>
      <c r="AP20" s="449"/>
      <c r="AQ20" s="449"/>
      <c r="AR20" s="449"/>
      <c r="AS20" s="449"/>
      <c r="AT20" s="450"/>
      <c r="AU20" s="531"/>
      <c r="AV20" s="532"/>
      <c r="AW20" s="532"/>
      <c r="AX20" s="533"/>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76"/>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5">
      <c r="A21" s="163"/>
      <c r="B21" s="534" t="s">
        <v>152</v>
      </c>
      <c r="C21" s="535"/>
      <c r="D21" s="535"/>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c r="AQ21" s="535"/>
      <c r="AR21" s="535"/>
      <c r="AS21" s="535"/>
      <c r="AT21" s="535"/>
      <c r="AU21" s="535"/>
      <c r="AV21" s="535"/>
      <c r="AW21" s="535"/>
      <c r="AX21" s="536"/>
      <c r="AY21" s="510"/>
      <c r="AZ21" s="511"/>
      <c r="BA21" s="511"/>
      <c r="BB21" s="511"/>
      <c r="BC21" s="511"/>
      <c r="BD21" s="511"/>
      <c r="BE21" s="511"/>
      <c r="BF21" s="511"/>
      <c r="BG21" s="511"/>
      <c r="BH21" s="511"/>
      <c r="BI21" s="511"/>
      <c r="BJ21" s="511"/>
      <c r="BK21" s="511"/>
      <c r="BL21" s="511"/>
      <c r="BM21" s="512"/>
      <c r="BN21" s="513"/>
      <c r="BO21" s="514"/>
      <c r="BP21" s="514"/>
      <c r="BQ21" s="514"/>
      <c r="BR21" s="514"/>
      <c r="BS21" s="514"/>
      <c r="BT21" s="514"/>
      <c r="BU21" s="515"/>
      <c r="BV21" s="513"/>
      <c r="BW21" s="514"/>
      <c r="BX21" s="514"/>
      <c r="BY21" s="514"/>
      <c r="BZ21" s="514"/>
      <c r="CA21" s="514"/>
      <c r="CB21" s="514"/>
      <c r="CC21" s="515"/>
      <c r="CD21" s="176"/>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2">
      <c r="A22" s="163"/>
      <c r="B22" s="564" t="s">
        <v>153</v>
      </c>
      <c r="C22" s="538"/>
      <c r="D22" s="539"/>
      <c r="E22" s="406" t="s">
        <v>1</v>
      </c>
      <c r="F22" s="411"/>
      <c r="G22" s="411"/>
      <c r="H22" s="411"/>
      <c r="I22" s="411"/>
      <c r="J22" s="411"/>
      <c r="K22" s="401"/>
      <c r="L22" s="406" t="s">
        <v>154</v>
      </c>
      <c r="M22" s="411"/>
      <c r="N22" s="411"/>
      <c r="O22" s="411"/>
      <c r="P22" s="401"/>
      <c r="Q22" s="569" t="s">
        <v>155</v>
      </c>
      <c r="R22" s="570"/>
      <c r="S22" s="570"/>
      <c r="T22" s="570"/>
      <c r="U22" s="570"/>
      <c r="V22" s="571"/>
      <c r="W22" s="537" t="s">
        <v>156</v>
      </c>
      <c r="X22" s="538"/>
      <c r="Y22" s="539"/>
      <c r="Z22" s="406" t="s">
        <v>1</v>
      </c>
      <c r="AA22" s="411"/>
      <c r="AB22" s="411"/>
      <c r="AC22" s="411"/>
      <c r="AD22" s="411"/>
      <c r="AE22" s="411"/>
      <c r="AF22" s="411"/>
      <c r="AG22" s="401"/>
      <c r="AH22" s="575" t="s">
        <v>157</v>
      </c>
      <c r="AI22" s="411"/>
      <c r="AJ22" s="411"/>
      <c r="AK22" s="411"/>
      <c r="AL22" s="401"/>
      <c r="AM22" s="575" t="s">
        <v>158</v>
      </c>
      <c r="AN22" s="576"/>
      <c r="AO22" s="576"/>
      <c r="AP22" s="576"/>
      <c r="AQ22" s="576"/>
      <c r="AR22" s="577"/>
      <c r="AS22" s="569" t="s">
        <v>155</v>
      </c>
      <c r="AT22" s="570"/>
      <c r="AU22" s="570"/>
      <c r="AV22" s="570"/>
      <c r="AW22" s="570"/>
      <c r="AX22" s="581"/>
      <c r="AY22" s="354" t="s">
        <v>159</v>
      </c>
      <c r="AZ22" s="355"/>
      <c r="BA22" s="355"/>
      <c r="BB22" s="355"/>
      <c r="BC22" s="355"/>
      <c r="BD22" s="355"/>
      <c r="BE22" s="355"/>
      <c r="BF22" s="355"/>
      <c r="BG22" s="355"/>
      <c r="BH22" s="355"/>
      <c r="BI22" s="355"/>
      <c r="BJ22" s="355"/>
      <c r="BK22" s="355"/>
      <c r="BL22" s="355"/>
      <c r="BM22" s="356"/>
      <c r="BN22" s="357">
        <v>6763585</v>
      </c>
      <c r="BO22" s="358"/>
      <c r="BP22" s="358"/>
      <c r="BQ22" s="358"/>
      <c r="BR22" s="358"/>
      <c r="BS22" s="358"/>
      <c r="BT22" s="358"/>
      <c r="BU22" s="359"/>
      <c r="BV22" s="357">
        <v>7343877</v>
      </c>
      <c r="BW22" s="358"/>
      <c r="BX22" s="358"/>
      <c r="BY22" s="358"/>
      <c r="BZ22" s="358"/>
      <c r="CA22" s="358"/>
      <c r="CB22" s="358"/>
      <c r="CC22" s="359"/>
      <c r="CD22" s="176"/>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2">
      <c r="A23" s="163"/>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160</v>
      </c>
      <c r="AZ23" s="429"/>
      <c r="BA23" s="429"/>
      <c r="BB23" s="429"/>
      <c r="BC23" s="429"/>
      <c r="BD23" s="429"/>
      <c r="BE23" s="429"/>
      <c r="BF23" s="429"/>
      <c r="BG23" s="429"/>
      <c r="BH23" s="429"/>
      <c r="BI23" s="429"/>
      <c r="BJ23" s="429"/>
      <c r="BK23" s="429"/>
      <c r="BL23" s="429"/>
      <c r="BM23" s="430"/>
      <c r="BN23" s="394">
        <v>2625112</v>
      </c>
      <c r="BO23" s="395"/>
      <c r="BP23" s="395"/>
      <c r="BQ23" s="395"/>
      <c r="BR23" s="395"/>
      <c r="BS23" s="395"/>
      <c r="BT23" s="395"/>
      <c r="BU23" s="396"/>
      <c r="BV23" s="394">
        <v>2849160</v>
      </c>
      <c r="BW23" s="395"/>
      <c r="BX23" s="395"/>
      <c r="BY23" s="395"/>
      <c r="BZ23" s="395"/>
      <c r="CA23" s="395"/>
      <c r="CB23" s="395"/>
      <c r="CC23" s="396"/>
      <c r="CD23" s="176"/>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5">
      <c r="A24" s="163"/>
      <c r="B24" s="565"/>
      <c r="C24" s="541"/>
      <c r="D24" s="542"/>
      <c r="E24" s="444" t="s">
        <v>161</v>
      </c>
      <c r="F24" s="424"/>
      <c r="G24" s="424"/>
      <c r="H24" s="424"/>
      <c r="I24" s="424"/>
      <c r="J24" s="424"/>
      <c r="K24" s="425"/>
      <c r="L24" s="445">
        <v>1</v>
      </c>
      <c r="M24" s="446"/>
      <c r="N24" s="446"/>
      <c r="O24" s="446"/>
      <c r="P24" s="488"/>
      <c r="Q24" s="445">
        <v>7630</v>
      </c>
      <c r="R24" s="446"/>
      <c r="S24" s="446"/>
      <c r="T24" s="446"/>
      <c r="U24" s="446"/>
      <c r="V24" s="488"/>
      <c r="W24" s="540"/>
      <c r="X24" s="541"/>
      <c r="Y24" s="542"/>
      <c r="Z24" s="444" t="s">
        <v>162</v>
      </c>
      <c r="AA24" s="424"/>
      <c r="AB24" s="424"/>
      <c r="AC24" s="424"/>
      <c r="AD24" s="424"/>
      <c r="AE24" s="424"/>
      <c r="AF24" s="424"/>
      <c r="AG24" s="425"/>
      <c r="AH24" s="445">
        <v>205</v>
      </c>
      <c r="AI24" s="446"/>
      <c r="AJ24" s="446"/>
      <c r="AK24" s="446"/>
      <c r="AL24" s="488"/>
      <c r="AM24" s="445">
        <v>672810</v>
      </c>
      <c r="AN24" s="446"/>
      <c r="AO24" s="446"/>
      <c r="AP24" s="446"/>
      <c r="AQ24" s="446"/>
      <c r="AR24" s="488"/>
      <c r="AS24" s="445">
        <v>3282</v>
      </c>
      <c r="AT24" s="446"/>
      <c r="AU24" s="446"/>
      <c r="AV24" s="446"/>
      <c r="AW24" s="446"/>
      <c r="AX24" s="447"/>
      <c r="AY24" s="510" t="s">
        <v>163</v>
      </c>
      <c r="AZ24" s="511"/>
      <c r="BA24" s="511"/>
      <c r="BB24" s="511"/>
      <c r="BC24" s="511"/>
      <c r="BD24" s="511"/>
      <c r="BE24" s="511"/>
      <c r="BF24" s="511"/>
      <c r="BG24" s="511"/>
      <c r="BH24" s="511"/>
      <c r="BI24" s="511"/>
      <c r="BJ24" s="511"/>
      <c r="BK24" s="511"/>
      <c r="BL24" s="511"/>
      <c r="BM24" s="512"/>
      <c r="BN24" s="394">
        <v>6045871</v>
      </c>
      <c r="BO24" s="395"/>
      <c r="BP24" s="395"/>
      <c r="BQ24" s="395"/>
      <c r="BR24" s="395"/>
      <c r="BS24" s="395"/>
      <c r="BT24" s="395"/>
      <c r="BU24" s="396"/>
      <c r="BV24" s="394">
        <v>6507181</v>
      </c>
      <c r="BW24" s="395"/>
      <c r="BX24" s="395"/>
      <c r="BY24" s="395"/>
      <c r="BZ24" s="395"/>
      <c r="CA24" s="395"/>
      <c r="CB24" s="395"/>
      <c r="CC24" s="396"/>
      <c r="CD24" s="176"/>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2">
      <c r="A25" s="163"/>
      <c r="B25" s="565"/>
      <c r="C25" s="541"/>
      <c r="D25" s="542"/>
      <c r="E25" s="444" t="s">
        <v>164</v>
      </c>
      <c r="F25" s="424"/>
      <c r="G25" s="424"/>
      <c r="H25" s="424"/>
      <c r="I25" s="424"/>
      <c r="J25" s="424"/>
      <c r="K25" s="425"/>
      <c r="L25" s="445">
        <v>1</v>
      </c>
      <c r="M25" s="446"/>
      <c r="N25" s="446"/>
      <c r="O25" s="446"/>
      <c r="P25" s="488"/>
      <c r="Q25" s="445">
        <v>6660</v>
      </c>
      <c r="R25" s="446"/>
      <c r="S25" s="446"/>
      <c r="T25" s="446"/>
      <c r="U25" s="446"/>
      <c r="V25" s="488"/>
      <c r="W25" s="540"/>
      <c r="X25" s="541"/>
      <c r="Y25" s="542"/>
      <c r="Z25" s="444" t="s">
        <v>165</v>
      </c>
      <c r="AA25" s="424"/>
      <c r="AB25" s="424"/>
      <c r="AC25" s="424"/>
      <c r="AD25" s="424"/>
      <c r="AE25" s="424"/>
      <c r="AF25" s="424"/>
      <c r="AG25" s="425"/>
      <c r="AH25" s="445" t="s">
        <v>122</v>
      </c>
      <c r="AI25" s="446"/>
      <c r="AJ25" s="446"/>
      <c r="AK25" s="446"/>
      <c r="AL25" s="488"/>
      <c r="AM25" s="445" t="s">
        <v>122</v>
      </c>
      <c r="AN25" s="446"/>
      <c r="AO25" s="446"/>
      <c r="AP25" s="446"/>
      <c r="AQ25" s="446"/>
      <c r="AR25" s="488"/>
      <c r="AS25" s="445" t="s">
        <v>122</v>
      </c>
      <c r="AT25" s="446"/>
      <c r="AU25" s="446"/>
      <c r="AV25" s="446"/>
      <c r="AW25" s="446"/>
      <c r="AX25" s="447"/>
      <c r="AY25" s="354" t="s">
        <v>166</v>
      </c>
      <c r="AZ25" s="355"/>
      <c r="BA25" s="355"/>
      <c r="BB25" s="355"/>
      <c r="BC25" s="355"/>
      <c r="BD25" s="355"/>
      <c r="BE25" s="355"/>
      <c r="BF25" s="355"/>
      <c r="BG25" s="355"/>
      <c r="BH25" s="355"/>
      <c r="BI25" s="355"/>
      <c r="BJ25" s="355"/>
      <c r="BK25" s="355"/>
      <c r="BL25" s="355"/>
      <c r="BM25" s="356"/>
      <c r="BN25" s="357">
        <v>4461684</v>
      </c>
      <c r="BO25" s="358"/>
      <c r="BP25" s="358"/>
      <c r="BQ25" s="358"/>
      <c r="BR25" s="358"/>
      <c r="BS25" s="358"/>
      <c r="BT25" s="358"/>
      <c r="BU25" s="359"/>
      <c r="BV25" s="357">
        <v>3878082</v>
      </c>
      <c r="BW25" s="358"/>
      <c r="BX25" s="358"/>
      <c r="BY25" s="358"/>
      <c r="BZ25" s="358"/>
      <c r="CA25" s="358"/>
      <c r="CB25" s="358"/>
      <c r="CC25" s="359"/>
      <c r="CD25" s="176"/>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2">
      <c r="A26" s="163"/>
      <c r="B26" s="565"/>
      <c r="C26" s="541"/>
      <c r="D26" s="542"/>
      <c r="E26" s="444" t="s">
        <v>167</v>
      </c>
      <c r="F26" s="424"/>
      <c r="G26" s="424"/>
      <c r="H26" s="424"/>
      <c r="I26" s="424"/>
      <c r="J26" s="424"/>
      <c r="K26" s="425"/>
      <c r="L26" s="445">
        <v>1</v>
      </c>
      <c r="M26" s="446"/>
      <c r="N26" s="446"/>
      <c r="O26" s="446"/>
      <c r="P26" s="488"/>
      <c r="Q26" s="445">
        <v>6370</v>
      </c>
      <c r="R26" s="446"/>
      <c r="S26" s="446"/>
      <c r="T26" s="446"/>
      <c r="U26" s="446"/>
      <c r="V26" s="488"/>
      <c r="W26" s="540"/>
      <c r="X26" s="541"/>
      <c r="Y26" s="542"/>
      <c r="Z26" s="444" t="s">
        <v>168</v>
      </c>
      <c r="AA26" s="546"/>
      <c r="AB26" s="546"/>
      <c r="AC26" s="546"/>
      <c r="AD26" s="546"/>
      <c r="AE26" s="546"/>
      <c r="AF26" s="546"/>
      <c r="AG26" s="547"/>
      <c r="AH26" s="445" t="s">
        <v>122</v>
      </c>
      <c r="AI26" s="446"/>
      <c r="AJ26" s="446"/>
      <c r="AK26" s="446"/>
      <c r="AL26" s="488"/>
      <c r="AM26" s="445" t="s">
        <v>122</v>
      </c>
      <c r="AN26" s="446"/>
      <c r="AO26" s="446"/>
      <c r="AP26" s="446"/>
      <c r="AQ26" s="446"/>
      <c r="AR26" s="488"/>
      <c r="AS26" s="445" t="s">
        <v>122</v>
      </c>
      <c r="AT26" s="446"/>
      <c r="AU26" s="446"/>
      <c r="AV26" s="446"/>
      <c r="AW26" s="446"/>
      <c r="AX26" s="447"/>
      <c r="AY26" s="397" t="s">
        <v>169</v>
      </c>
      <c r="AZ26" s="398"/>
      <c r="BA26" s="398"/>
      <c r="BB26" s="398"/>
      <c r="BC26" s="398"/>
      <c r="BD26" s="398"/>
      <c r="BE26" s="398"/>
      <c r="BF26" s="398"/>
      <c r="BG26" s="398"/>
      <c r="BH26" s="398"/>
      <c r="BI26" s="398"/>
      <c r="BJ26" s="398"/>
      <c r="BK26" s="398"/>
      <c r="BL26" s="398"/>
      <c r="BM26" s="399"/>
      <c r="BN26" s="394" t="s">
        <v>122</v>
      </c>
      <c r="BO26" s="395"/>
      <c r="BP26" s="395"/>
      <c r="BQ26" s="395"/>
      <c r="BR26" s="395"/>
      <c r="BS26" s="395"/>
      <c r="BT26" s="395"/>
      <c r="BU26" s="396"/>
      <c r="BV26" s="394" t="s">
        <v>122</v>
      </c>
      <c r="BW26" s="395"/>
      <c r="BX26" s="395"/>
      <c r="BY26" s="395"/>
      <c r="BZ26" s="395"/>
      <c r="CA26" s="395"/>
      <c r="CB26" s="395"/>
      <c r="CC26" s="396"/>
      <c r="CD26" s="176"/>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5">
      <c r="A27" s="163"/>
      <c r="B27" s="565"/>
      <c r="C27" s="541"/>
      <c r="D27" s="542"/>
      <c r="E27" s="444" t="s">
        <v>170</v>
      </c>
      <c r="F27" s="424"/>
      <c r="G27" s="424"/>
      <c r="H27" s="424"/>
      <c r="I27" s="424"/>
      <c r="J27" s="424"/>
      <c r="K27" s="425"/>
      <c r="L27" s="445">
        <v>1</v>
      </c>
      <c r="M27" s="446"/>
      <c r="N27" s="446"/>
      <c r="O27" s="446"/>
      <c r="P27" s="488"/>
      <c r="Q27" s="445">
        <v>4200</v>
      </c>
      <c r="R27" s="446"/>
      <c r="S27" s="446"/>
      <c r="T27" s="446"/>
      <c r="U27" s="446"/>
      <c r="V27" s="488"/>
      <c r="W27" s="540"/>
      <c r="X27" s="541"/>
      <c r="Y27" s="542"/>
      <c r="Z27" s="444" t="s">
        <v>171</v>
      </c>
      <c r="AA27" s="424"/>
      <c r="AB27" s="424"/>
      <c r="AC27" s="424"/>
      <c r="AD27" s="424"/>
      <c r="AE27" s="424"/>
      <c r="AF27" s="424"/>
      <c r="AG27" s="425"/>
      <c r="AH27" s="445">
        <v>2</v>
      </c>
      <c r="AI27" s="446"/>
      <c r="AJ27" s="446"/>
      <c r="AK27" s="446"/>
      <c r="AL27" s="488"/>
      <c r="AM27" s="445" t="s">
        <v>172</v>
      </c>
      <c r="AN27" s="446"/>
      <c r="AO27" s="446"/>
      <c r="AP27" s="446"/>
      <c r="AQ27" s="446"/>
      <c r="AR27" s="488"/>
      <c r="AS27" s="445" t="s">
        <v>172</v>
      </c>
      <c r="AT27" s="446"/>
      <c r="AU27" s="446"/>
      <c r="AV27" s="446"/>
      <c r="AW27" s="446"/>
      <c r="AX27" s="447"/>
      <c r="AY27" s="489" t="s">
        <v>173</v>
      </c>
      <c r="AZ27" s="490"/>
      <c r="BA27" s="490"/>
      <c r="BB27" s="490"/>
      <c r="BC27" s="490"/>
      <c r="BD27" s="490"/>
      <c r="BE27" s="490"/>
      <c r="BF27" s="490"/>
      <c r="BG27" s="490"/>
      <c r="BH27" s="490"/>
      <c r="BI27" s="490"/>
      <c r="BJ27" s="490"/>
      <c r="BK27" s="490"/>
      <c r="BL27" s="490"/>
      <c r="BM27" s="491"/>
      <c r="BN27" s="513" t="s">
        <v>122</v>
      </c>
      <c r="BO27" s="514"/>
      <c r="BP27" s="514"/>
      <c r="BQ27" s="514"/>
      <c r="BR27" s="514"/>
      <c r="BS27" s="514"/>
      <c r="BT27" s="514"/>
      <c r="BU27" s="515"/>
      <c r="BV27" s="513" t="s">
        <v>122</v>
      </c>
      <c r="BW27" s="514"/>
      <c r="BX27" s="514"/>
      <c r="BY27" s="514"/>
      <c r="BZ27" s="514"/>
      <c r="CA27" s="514"/>
      <c r="CB27" s="514"/>
      <c r="CC27" s="515"/>
      <c r="CD27" s="178"/>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2">
      <c r="A28" s="163"/>
      <c r="B28" s="565"/>
      <c r="C28" s="541"/>
      <c r="D28" s="542"/>
      <c r="E28" s="444" t="s">
        <v>174</v>
      </c>
      <c r="F28" s="424"/>
      <c r="G28" s="424"/>
      <c r="H28" s="424"/>
      <c r="I28" s="424"/>
      <c r="J28" s="424"/>
      <c r="K28" s="425"/>
      <c r="L28" s="445">
        <v>1</v>
      </c>
      <c r="M28" s="446"/>
      <c r="N28" s="446"/>
      <c r="O28" s="446"/>
      <c r="P28" s="488"/>
      <c r="Q28" s="445">
        <v>3600</v>
      </c>
      <c r="R28" s="446"/>
      <c r="S28" s="446"/>
      <c r="T28" s="446"/>
      <c r="U28" s="446"/>
      <c r="V28" s="488"/>
      <c r="W28" s="540"/>
      <c r="X28" s="541"/>
      <c r="Y28" s="542"/>
      <c r="Z28" s="444" t="s">
        <v>175</v>
      </c>
      <c r="AA28" s="424"/>
      <c r="AB28" s="424"/>
      <c r="AC28" s="424"/>
      <c r="AD28" s="424"/>
      <c r="AE28" s="424"/>
      <c r="AF28" s="424"/>
      <c r="AG28" s="425"/>
      <c r="AH28" s="445" t="s">
        <v>122</v>
      </c>
      <c r="AI28" s="446"/>
      <c r="AJ28" s="446"/>
      <c r="AK28" s="446"/>
      <c r="AL28" s="488"/>
      <c r="AM28" s="445" t="s">
        <v>122</v>
      </c>
      <c r="AN28" s="446"/>
      <c r="AO28" s="446"/>
      <c r="AP28" s="446"/>
      <c r="AQ28" s="446"/>
      <c r="AR28" s="488"/>
      <c r="AS28" s="445" t="s">
        <v>122</v>
      </c>
      <c r="AT28" s="446"/>
      <c r="AU28" s="446"/>
      <c r="AV28" s="446"/>
      <c r="AW28" s="446"/>
      <c r="AX28" s="447"/>
      <c r="AY28" s="548" t="s">
        <v>176</v>
      </c>
      <c r="AZ28" s="549"/>
      <c r="BA28" s="549"/>
      <c r="BB28" s="550"/>
      <c r="BC28" s="354" t="s">
        <v>46</v>
      </c>
      <c r="BD28" s="355"/>
      <c r="BE28" s="355"/>
      <c r="BF28" s="355"/>
      <c r="BG28" s="355"/>
      <c r="BH28" s="355"/>
      <c r="BI28" s="355"/>
      <c r="BJ28" s="355"/>
      <c r="BK28" s="355"/>
      <c r="BL28" s="355"/>
      <c r="BM28" s="356"/>
      <c r="BN28" s="357">
        <v>2070667</v>
      </c>
      <c r="BO28" s="358"/>
      <c r="BP28" s="358"/>
      <c r="BQ28" s="358"/>
      <c r="BR28" s="358"/>
      <c r="BS28" s="358"/>
      <c r="BT28" s="358"/>
      <c r="BU28" s="359"/>
      <c r="BV28" s="357">
        <v>2011674</v>
      </c>
      <c r="BW28" s="358"/>
      <c r="BX28" s="358"/>
      <c r="BY28" s="358"/>
      <c r="BZ28" s="358"/>
      <c r="CA28" s="358"/>
      <c r="CB28" s="358"/>
      <c r="CC28" s="359"/>
      <c r="CD28" s="176"/>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2">
      <c r="A29" s="163"/>
      <c r="B29" s="565"/>
      <c r="C29" s="541"/>
      <c r="D29" s="542"/>
      <c r="E29" s="444" t="s">
        <v>177</v>
      </c>
      <c r="F29" s="424"/>
      <c r="G29" s="424"/>
      <c r="H29" s="424"/>
      <c r="I29" s="424"/>
      <c r="J29" s="424"/>
      <c r="K29" s="425"/>
      <c r="L29" s="445">
        <v>14</v>
      </c>
      <c r="M29" s="446"/>
      <c r="N29" s="446"/>
      <c r="O29" s="446"/>
      <c r="P29" s="488"/>
      <c r="Q29" s="445">
        <v>3400</v>
      </c>
      <c r="R29" s="446"/>
      <c r="S29" s="446"/>
      <c r="T29" s="446"/>
      <c r="U29" s="446"/>
      <c r="V29" s="488"/>
      <c r="W29" s="543"/>
      <c r="X29" s="544"/>
      <c r="Y29" s="545"/>
      <c r="Z29" s="444" t="s">
        <v>178</v>
      </c>
      <c r="AA29" s="424"/>
      <c r="AB29" s="424"/>
      <c r="AC29" s="424"/>
      <c r="AD29" s="424"/>
      <c r="AE29" s="424"/>
      <c r="AF29" s="424"/>
      <c r="AG29" s="425"/>
      <c r="AH29" s="445">
        <v>207</v>
      </c>
      <c r="AI29" s="446"/>
      <c r="AJ29" s="446"/>
      <c r="AK29" s="446"/>
      <c r="AL29" s="488"/>
      <c r="AM29" s="445">
        <v>682172</v>
      </c>
      <c r="AN29" s="446"/>
      <c r="AO29" s="446"/>
      <c r="AP29" s="446"/>
      <c r="AQ29" s="446"/>
      <c r="AR29" s="488"/>
      <c r="AS29" s="445">
        <v>3296</v>
      </c>
      <c r="AT29" s="446"/>
      <c r="AU29" s="446"/>
      <c r="AV29" s="446"/>
      <c r="AW29" s="446"/>
      <c r="AX29" s="447"/>
      <c r="AY29" s="551"/>
      <c r="AZ29" s="552"/>
      <c r="BA29" s="552"/>
      <c r="BB29" s="553"/>
      <c r="BC29" s="428" t="s">
        <v>179</v>
      </c>
      <c r="BD29" s="429"/>
      <c r="BE29" s="429"/>
      <c r="BF29" s="429"/>
      <c r="BG29" s="429"/>
      <c r="BH29" s="429"/>
      <c r="BI29" s="429"/>
      <c r="BJ29" s="429"/>
      <c r="BK29" s="429"/>
      <c r="BL29" s="429"/>
      <c r="BM29" s="430"/>
      <c r="BN29" s="394" t="s">
        <v>122</v>
      </c>
      <c r="BO29" s="395"/>
      <c r="BP29" s="395"/>
      <c r="BQ29" s="395"/>
      <c r="BR29" s="395"/>
      <c r="BS29" s="395"/>
      <c r="BT29" s="395"/>
      <c r="BU29" s="396"/>
      <c r="BV29" s="394" t="s">
        <v>122</v>
      </c>
      <c r="BW29" s="395"/>
      <c r="BX29" s="395"/>
      <c r="BY29" s="395"/>
      <c r="BZ29" s="395"/>
      <c r="CA29" s="395"/>
      <c r="CB29" s="395"/>
      <c r="CC29" s="396"/>
      <c r="CD29" s="178"/>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5">
      <c r="A30" s="163"/>
      <c r="B30" s="566"/>
      <c r="C30" s="567"/>
      <c r="D30" s="568"/>
      <c r="E30" s="448"/>
      <c r="F30" s="449"/>
      <c r="G30" s="449"/>
      <c r="H30" s="449"/>
      <c r="I30" s="449"/>
      <c r="J30" s="449"/>
      <c r="K30" s="450"/>
      <c r="L30" s="558"/>
      <c r="M30" s="559"/>
      <c r="N30" s="559"/>
      <c r="O30" s="559"/>
      <c r="P30" s="560"/>
      <c r="Q30" s="558"/>
      <c r="R30" s="559"/>
      <c r="S30" s="559"/>
      <c r="T30" s="559"/>
      <c r="U30" s="559"/>
      <c r="V30" s="560"/>
      <c r="W30" s="561" t="s">
        <v>180</v>
      </c>
      <c r="X30" s="562"/>
      <c r="Y30" s="562"/>
      <c r="Z30" s="562"/>
      <c r="AA30" s="562"/>
      <c r="AB30" s="562"/>
      <c r="AC30" s="562"/>
      <c r="AD30" s="562"/>
      <c r="AE30" s="562"/>
      <c r="AF30" s="562"/>
      <c r="AG30" s="563"/>
      <c r="AH30" s="521">
        <v>101.2</v>
      </c>
      <c r="AI30" s="522"/>
      <c r="AJ30" s="522"/>
      <c r="AK30" s="522"/>
      <c r="AL30" s="522"/>
      <c r="AM30" s="522"/>
      <c r="AN30" s="522"/>
      <c r="AO30" s="522"/>
      <c r="AP30" s="522"/>
      <c r="AQ30" s="522"/>
      <c r="AR30" s="522"/>
      <c r="AS30" s="522"/>
      <c r="AT30" s="522"/>
      <c r="AU30" s="522"/>
      <c r="AV30" s="522"/>
      <c r="AW30" s="522"/>
      <c r="AX30" s="524"/>
      <c r="AY30" s="554"/>
      <c r="AZ30" s="555"/>
      <c r="BA30" s="555"/>
      <c r="BB30" s="556"/>
      <c r="BC30" s="510" t="s">
        <v>48</v>
      </c>
      <c r="BD30" s="511"/>
      <c r="BE30" s="511"/>
      <c r="BF30" s="511"/>
      <c r="BG30" s="511"/>
      <c r="BH30" s="511"/>
      <c r="BI30" s="511"/>
      <c r="BJ30" s="511"/>
      <c r="BK30" s="511"/>
      <c r="BL30" s="511"/>
      <c r="BM30" s="512"/>
      <c r="BN30" s="513">
        <v>4085927</v>
      </c>
      <c r="BO30" s="514"/>
      <c r="BP30" s="514"/>
      <c r="BQ30" s="514"/>
      <c r="BR30" s="514"/>
      <c r="BS30" s="514"/>
      <c r="BT30" s="514"/>
      <c r="BU30" s="515"/>
      <c r="BV30" s="513">
        <v>4420213</v>
      </c>
      <c r="BW30" s="514"/>
      <c r="BX30" s="514"/>
      <c r="BY30" s="514"/>
      <c r="BZ30" s="514"/>
      <c r="CA30" s="514"/>
      <c r="CB30" s="514"/>
      <c r="CC30" s="515"/>
      <c r="CD30" s="179"/>
      <c r="CE30" s="180"/>
      <c r="CF30" s="180"/>
      <c r="CG30" s="180"/>
      <c r="CH30" s="180"/>
      <c r="CI30" s="180"/>
      <c r="CJ30" s="180"/>
      <c r="CK30" s="180"/>
      <c r="CL30" s="180"/>
      <c r="CM30" s="180"/>
      <c r="CN30" s="180"/>
      <c r="CO30" s="180"/>
      <c r="CP30" s="180"/>
      <c r="CQ30" s="180"/>
      <c r="CR30" s="180"/>
      <c r="CS30" s="181"/>
      <c r="CT30" s="182"/>
      <c r="CU30" s="183"/>
      <c r="CV30" s="183"/>
      <c r="CW30" s="183"/>
      <c r="CX30" s="183"/>
      <c r="CY30" s="183"/>
      <c r="CZ30" s="183"/>
      <c r="DA30" s="184"/>
      <c r="DB30" s="182"/>
      <c r="DC30" s="183"/>
      <c r="DD30" s="183"/>
      <c r="DE30" s="183"/>
      <c r="DF30" s="183"/>
      <c r="DG30" s="183"/>
      <c r="DH30" s="183"/>
      <c r="DI30" s="184"/>
    </row>
    <row r="31" spans="1:113" ht="13.5" customHeight="1" x14ac:dyDescent="0.2">
      <c r="A31" s="163"/>
      <c r="B31" s="185"/>
      <c r="DI31" s="186"/>
    </row>
    <row r="32" spans="1:113" ht="13.5" customHeight="1" x14ac:dyDescent="0.2">
      <c r="A32" s="163"/>
      <c r="B32" s="187"/>
      <c r="C32" s="557" t="s">
        <v>181</v>
      </c>
      <c r="D32" s="557"/>
      <c r="E32" s="557"/>
      <c r="F32" s="557"/>
      <c r="G32" s="557"/>
      <c r="H32" s="557"/>
      <c r="I32" s="557"/>
      <c r="J32" s="557"/>
      <c r="K32" s="557"/>
      <c r="L32" s="557"/>
      <c r="M32" s="557"/>
      <c r="N32" s="557"/>
      <c r="O32" s="557"/>
      <c r="P32" s="557"/>
      <c r="Q32" s="557"/>
      <c r="R32" s="557"/>
      <c r="S32" s="557"/>
      <c r="U32" s="398" t="s">
        <v>182</v>
      </c>
      <c r="V32" s="398"/>
      <c r="W32" s="398"/>
      <c r="X32" s="398"/>
      <c r="Y32" s="398"/>
      <c r="Z32" s="398"/>
      <c r="AA32" s="398"/>
      <c r="AB32" s="398"/>
      <c r="AC32" s="398"/>
      <c r="AD32" s="398"/>
      <c r="AE32" s="398"/>
      <c r="AF32" s="398"/>
      <c r="AG32" s="398"/>
      <c r="AH32" s="398"/>
      <c r="AI32" s="398"/>
      <c r="AJ32" s="398"/>
      <c r="AK32" s="398"/>
      <c r="AM32" s="398" t="s">
        <v>183</v>
      </c>
      <c r="AN32" s="398"/>
      <c r="AO32" s="398"/>
      <c r="AP32" s="398"/>
      <c r="AQ32" s="398"/>
      <c r="AR32" s="398"/>
      <c r="AS32" s="398"/>
      <c r="AT32" s="398"/>
      <c r="AU32" s="398"/>
      <c r="AV32" s="398"/>
      <c r="AW32" s="398"/>
      <c r="AX32" s="398"/>
      <c r="AY32" s="398"/>
      <c r="AZ32" s="398"/>
      <c r="BA32" s="398"/>
      <c r="BB32" s="398"/>
      <c r="BC32" s="398"/>
      <c r="BE32" s="398" t="s">
        <v>184</v>
      </c>
      <c r="BF32" s="398"/>
      <c r="BG32" s="398"/>
      <c r="BH32" s="398"/>
      <c r="BI32" s="398"/>
      <c r="BJ32" s="398"/>
      <c r="BK32" s="398"/>
      <c r="BL32" s="398"/>
      <c r="BM32" s="398"/>
      <c r="BN32" s="398"/>
      <c r="BO32" s="398"/>
      <c r="BP32" s="398"/>
      <c r="BQ32" s="398"/>
      <c r="BR32" s="398"/>
      <c r="BS32" s="398"/>
      <c r="BT32" s="398"/>
      <c r="BU32" s="398"/>
      <c r="BW32" s="398" t="s">
        <v>185</v>
      </c>
      <c r="BX32" s="398"/>
      <c r="BY32" s="398"/>
      <c r="BZ32" s="398"/>
      <c r="CA32" s="398"/>
      <c r="CB32" s="398"/>
      <c r="CC32" s="398"/>
      <c r="CD32" s="398"/>
      <c r="CE32" s="398"/>
      <c r="CF32" s="398"/>
      <c r="CG32" s="398"/>
      <c r="CH32" s="398"/>
      <c r="CI32" s="398"/>
      <c r="CJ32" s="398"/>
      <c r="CK32" s="398"/>
      <c r="CL32" s="398"/>
      <c r="CM32" s="398"/>
      <c r="CO32" s="398" t="s">
        <v>186</v>
      </c>
      <c r="CP32" s="398"/>
      <c r="CQ32" s="398"/>
      <c r="CR32" s="398"/>
      <c r="CS32" s="398"/>
      <c r="CT32" s="398"/>
      <c r="CU32" s="398"/>
      <c r="CV32" s="398"/>
      <c r="CW32" s="398"/>
      <c r="CX32" s="398"/>
      <c r="CY32" s="398"/>
      <c r="CZ32" s="398"/>
      <c r="DA32" s="398"/>
      <c r="DB32" s="398"/>
      <c r="DC32" s="398"/>
      <c r="DD32" s="398"/>
      <c r="DE32" s="398"/>
      <c r="DI32" s="186"/>
    </row>
    <row r="33" spans="1:113" ht="13.5" customHeight="1" x14ac:dyDescent="0.2">
      <c r="A33" s="163"/>
      <c r="B33" s="187"/>
      <c r="C33" s="418" t="s">
        <v>187</v>
      </c>
      <c r="D33" s="418"/>
      <c r="E33" s="383" t="s">
        <v>188</v>
      </c>
      <c r="F33" s="383"/>
      <c r="G33" s="383"/>
      <c r="H33" s="383"/>
      <c r="I33" s="383"/>
      <c r="J33" s="383"/>
      <c r="K33" s="383"/>
      <c r="L33" s="383"/>
      <c r="M33" s="383"/>
      <c r="N33" s="383"/>
      <c r="O33" s="383"/>
      <c r="P33" s="383"/>
      <c r="Q33" s="383"/>
      <c r="R33" s="383"/>
      <c r="S33" s="383"/>
      <c r="T33" s="188"/>
      <c r="U33" s="418" t="s">
        <v>187</v>
      </c>
      <c r="V33" s="418"/>
      <c r="W33" s="383" t="s">
        <v>188</v>
      </c>
      <c r="X33" s="383"/>
      <c r="Y33" s="383"/>
      <c r="Z33" s="383"/>
      <c r="AA33" s="383"/>
      <c r="AB33" s="383"/>
      <c r="AC33" s="383"/>
      <c r="AD33" s="383"/>
      <c r="AE33" s="383"/>
      <c r="AF33" s="383"/>
      <c r="AG33" s="383"/>
      <c r="AH33" s="383"/>
      <c r="AI33" s="383"/>
      <c r="AJ33" s="383"/>
      <c r="AK33" s="383"/>
      <c r="AL33" s="188"/>
      <c r="AM33" s="418" t="s">
        <v>187</v>
      </c>
      <c r="AN33" s="418"/>
      <c r="AO33" s="383" t="s">
        <v>188</v>
      </c>
      <c r="AP33" s="383"/>
      <c r="AQ33" s="383"/>
      <c r="AR33" s="383"/>
      <c r="AS33" s="383"/>
      <c r="AT33" s="383"/>
      <c r="AU33" s="383"/>
      <c r="AV33" s="383"/>
      <c r="AW33" s="383"/>
      <c r="AX33" s="383"/>
      <c r="AY33" s="383"/>
      <c r="AZ33" s="383"/>
      <c r="BA33" s="383"/>
      <c r="BB33" s="383"/>
      <c r="BC33" s="383"/>
      <c r="BD33" s="189"/>
      <c r="BE33" s="383" t="s">
        <v>189</v>
      </c>
      <c r="BF33" s="383"/>
      <c r="BG33" s="383" t="s">
        <v>190</v>
      </c>
      <c r="BH33" s="383"/>
      <c r="BI33" s="383"/>
      <c r="BJ33" s="383"/>
      <c r="BK33" s="383"/>
      <c r="BL33" s="383"/>
      <c r="BM33" s="383"/>
      <c r="BN33" s="383"/>
      <c r="BO33" s="383"/>
      <c r="BP33" s="383"/>
      <c r="BQ33" s="383"/>
      <c r="BR33" s="383"/>
      <c r="BS33" s="383"/>
      <c r="BT33" s="383"/>
      <c r="BU33" s="383"/>
      <c r="BV33" s="189"/>
      <c r="BW33" s="418" t="s">
        <v>189</v>
      </c>
      <c r="BX33" s="418"/>
      <c r="BY33" s="383" t="s">
        <v>191</v>
      </c>
      <c r="BZ33" s="383"/>
      <c r="CA33" s="383"/>
      <c r="CB33" s="383"/>
      <c r="CC33" s="383"/>
      <c r="CD33" s="383"/>
      <c r="CE33" s="383"/>
      <c r="CF33" s="383"/>
      <c r="CG33" s="383"/>
      <c r="CH33" s="383"/>
      <c r="CI33" s="383"/>
      <c r="CJ33" s="383"/>
      <c r="CK33" s="383"/>
      <c r="CL33" s="383"/>
      <c r="CM33" s="383"/>
      <c r="CN33" s="188"/>
      <c r="CO33" s="418" t="s">
        <v>187</v>
      </c>
      <c r="CP33" s="418"/>
      <c r="CQ33" s="383" t="s">
        <v>192</v>
      </c>
      <c r="CR33" s="383"/>
      <c r="CS33" s="383"/>
      <c r="CT33" s="383"/>
      <c r="CU33" s="383"/>
      <c r="CV33" s="383"/>
      <c r="CW33" s="383"/>
      <c r="CX33" s="383"/>
      <c r="CY33" s="383"/>
      <c r="CZ33" s="383"/>
      <c r="DA33" s="383"/>
      <c r="DB33" s="383"/>
      <c r="DC33" s="383"/>
      <c r="DD33" s="383"/>
      <c r="DE33" s="383"/>
      <c r="DF33" s="188"/>
      <c r="DG33" s="583" t="s">
        <v>193</v>
      </c>
      <c r="DH33" s="583"/>
      <c r="DI33" s="190"/>
    </row>
    <row r="34" spans="1:113" ht="32.25" customHeight="1" x14ac:dyDescent="0.2">
      <c r="A34" s="163"/>
      <c r="B34" s="187"/>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63"/>
      <c r="U34" s="584">
        <f>IF(W34="","",MAX(C34:D43)+1)</f>
        <v>3</v>
      </c>
      <c r="V34" s="584"/>
      <c r="W34" s="585" t="str">
        <f>IF('各会計、関係団体の財政状況及び健全化判断比率'!B28="","",'各会計、関係団体の財政状況及び健全化判断比率'!B28)</f>
        <v>瑞穂町国民健康保険特別会計</v>
      </c>
      <c r="X34" s="585"/>
      <c r="Y34" s="585"/>
      <c r="Z34" s="585"/>
      <c r="AA34" s="585"/>
      <c r="AB34" s="585"/>
      <c r="AC34" s="585"/>
      <c r="AD34" s="585"/>
      <c r="AE34" s="585"/>
      <c r="AF34" s="585"/>
      <c r="AG34" s="585"/>
      <c r="AH34" s="585"/>
      <c r="AI34" s="585"/>
      <c r="AJ34" s="585"/>
      <c r="AK34" s="585"/>
      <c r="AL34" s="163"/>
      <c r="AM34" s="584">
        <f>IF(AO34="","",MAX(C34:D43,U34:V43)+1)</f>
        <v>6</v>
      </c>
      <c r="AN34" s="584"/>
      <c r="AO34" s="585" t="str">
        <f>IF('各会計、関係団体の財政状況及び健全化判断比率'!B31="","",'各会計、関係団体の財政状況及び健全化判断比率'!B31)</f>
        <v>瑞穂町下水道事業会計</v>
      </c>
      <c r="AP34" s="585"/>
      <c r="AQ34" s="585"/>
      <c r="AR34" s="585"/>
      <c r="AS34" s="585"/>
      <c r="AT34" s="585"/>
      <c r="AU34" s="585"/>
      <c r="AV34" s="585"/>
      <c r="AW34" s="585"/>
      <c r="AX34" s="585"/>
      <c r="AY34" s="585"/>
      <c r="AZ34" s="585"/>
      <c r="BA34" s="585"/>
      <c r="BB34" s="585"/>
      <c r="BC34" s="585"/>
      <c r="BD34" s="163"/>
      <c r="BE34" s="584" t="str">
        <f>IF(BG34="","",MAX(C34:D43,U34:V43,AM34:AN43)+1)</f>
        <v/>
      </c>
      <c r="BF34" s="584"/>
      <c r="BG34" s="585"/>
      <c r="BH34" s="585"/>
      <c r="BI34" s="585"/>
      <c r="BJ34" s="585"/>
      <c r="BK34" s="585"/>
      <c r="BL34" s="585"/>
      <c r="BM34" s="585"/>
      <c r="BN34" s="585"/>
      <c r="BO34" s="585"/>
      <c r="BP34" s="585"/>
      <c r="BQ34" s="585"/>
      <c r="BR34" s="585"/>
      <c r="BS34" s="585"/>
      <c r="BT34" s="585"/>
      <c r="BU34" s="585"/>
      <c r="BV34" s="163"/>
      <c r="BW34" s="584">
        <f>IF(BY34="","",MAX(C34:D43,U34:V43,AM34:AN43,BE34:BF43)+1)</f>
        <v>7</v>
      </c>
      <c r="BX34" s="584"/>
      <c r="BY34" s="585" t="str">
        <f>IF('各会計、関係団体の財政状況及び健全化判断比率'!B68="","",'各会計、関係団体の財政状況及び健全化判断比率'!B68)</f>
        <v>福生病院企業団</v>
      </c>
      <c r="BZ34" s="585"/>
      <c r="CA34" s="585"/>
      <c r="CB34" s="585"/>
      <c r="CC34" s="585"/>
      <c r="CD34" s="585"/>
      <c r="CE34" s="585"/>
      <c r="CF34" s="585"/>
      <c r="CG34" s="585"/>
      <c r="CH34" s="585"/>
      <c r="CI34" s="585"/>
      <c r="CJ34" s="585"/>
      <c r="CK34" s="585"/>
      <c r="CL34" s="585"/>
      <c r="CM34" s="585"/>
      <c r="CN34" s="163"/>
      <c r="CO34" s="584">
        <f>IF(CQ34="","",MAX(C34:D43,U34:V43,AM34:AN43,BE34:BF43,BW34:BX43)+1)</f>
        <v>17</v>
      </c>
      <c r="CP34" s="584"/>
      <c r="CQ34" s="585" t="str">
        <f>IF('各会計、関係団体の財政状況及び健全化判断比率'!BS7="","",'各会計、関係団体の財政状況及び健全化判断比率'!BS7)</f>
        <v>瑞穂町土地開発公社</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
      </c>
      <c r="DH34" s="586"/>
      <c r="DI34" s="190"/>
    </row>
    <row r="35" spans="1:113" ht="32.25" customHeight="1" x14ac:dyDescent="0.2">
      <c r="A35" s="163"/>
      <c r="B35" s="187"/>
      <c r="C35" s="584">
        <f>IF(E35="","",C34+1)</f>
        <v>2</v>
      </c>
      <c r="D35" s="584"/>
      <c r="E35" s="585" t="str">
        <f>IF('各会計、関係団体の財政状況及び健全化判断比率'!B8="","",'各会計、関係団体の財政状況及び健全化判断比率'!B8)</f>
        <v>福生都市計画瑞穂町箱根ケ崎駅西土地区画整理事業特別会計</v>
      </c>
      <c r="F35" s="585"/>
      <c r="G35" s="585"/>
      <c r="H35" s="585"/>
      <c r="I35" s="585"/>
      <c r="J35" s="585"/>
      <c r="K35" s="585"/>
      <c r="L35" s="585"/>
      <c r="M35" s="585"/>
      <c r="N35" s="585"/>
      <c r="O35" s="585"/>
      <c r="P35" s="585"/>
      <c r="Q35" s="585"/>
      <c r="R35" s="585"/>
      <c r="S35" s="585"/>
      <c r="T35" s="163"/>
      <c r="U35" s="584">
        <f>IF(W35="","",U34+1)</f>
        <v>4</v>
      </c>
      <c r="V35" s="584"/>
      <c r="W35" s="585" t="str">
        <f>IF('各会計、関係団体の財政状況及び健全化判断比率'!B29="","",'各会計、関係団体の財政状況及び健全化判断比率'!B29)</f>
        <v>瑞穂町介護保険特別会計</v>
      </c>
      <c r="X35" s="585"/>
      <c r="Y35" s="585"/>
      <c r="Z35" s="585"/>
      <c r="AA35" s="585"/>
      <c r="AB35" s="585"/>
      <c r="AC35" s="585"/>
      <c r="AD35" s="585"/>
      <c r="AE35" s="585"/>
      <c r="AF35" s="585"/>
      <c r="AG35" s="585"/>
      <c r="AH35" s="585"/>
      <c r="AI35" s="585"/>
      <c r="AJ35" s="585"/>
      <c r="AK35" s="585"/>
      <c r="AL35" s="163"/>
      <c r="AM35" s="584" t="str">
        <f t="shared" ref="AM35:AM43" si="0">IF(AO35="","",AM34+1)</f>
        <v/>
      </c>
      <c r="AN35" s="584"/>
      <c r="AO35" s="585"/>
      <c r="AP35" s="585"/>
      <c r="AQ35" s="585"/>
      <c r="AR35" s="585"/>
      <c r="AS35" s="585"/>
      <c r="AT35" s="585"/>
      <c r="AU35" s="585"/>
      <c r="AV35" s="585"/>
      <c r="AW35" s="585"/>
      <c r="AX35" s="585"/>
      <c r="AY35" s="585"/>
      <c r="AZ35" s="585"/>
      <c r="BA35" s="585"/>
      <c r="BB35" s="585"/>
      <c r="BC35" s="585"/>
      <c r="BD35" s="163"/>
      <c r="BE35" s="584" t="str">
        <f t="shared" ref="BE35:BE43" si="1">IF(BG35="","",BE34+1)</f>
        <v/>
      </c>
      <c r="BF35" s="584"/>
      <c r="BG35" s="585"/>
      <c r="BH35" s="585"/>
      <c r="BI35" s="585"/>
      <c r="BJ35" s="585"/>
      <c r="BK35" s="585"/>
      <c r="BL35" s="585"/>
      <c r="BM35" s="585"/>
      <c r="BN35" s="585"/>
      <c r="BO35" s="585"/>
      <c r="BP35" s="585"/>
      <c r="BQ35" s="585"/>
      <c r="BR35" s="585"/>
      <c r="BS35" s="585"/>
      <c r="BT35" s="585"/>
      <c r="BU35" s="585"/>
      <c r="BV35" s="163"/>
      <c r="BW35" s="584">
        <f t="shared" ref="BW35:BW43" si="2">IF(BY35="","",BW34+1)</f>
        <v>8</v>
      </c>
      <c r="BX35" s="584"/>
      <c r="BY35" s="585" t="str">
        <f>IF('各会計、関係団体の財政状況及び健全化判断比率'!B69="","",'各会計、関係団体の財政状況及び健全化判断比率'!B69)</f>
        <v>東京都後期高齢者医療広域連合（一般会計）</v>
      </c>
      <c r="BZ35" s="585"/>
      <c r="CA35" s="585"/>
      <c r="CB35" s="585"/>
      <c r="CC35" s="585"/>
      <c r="CD35" s="585"/>
      <c r="CE35" s="585"/>
      <c r="CF35" s="585"/>
      <c r="CG35" s="585"/>
      <c r="CH35" s="585"/>
      <c r="CI35" s="585"/>
      <c r="CJ35" s="585"/>
      <c r="CK35" s="585"/>
      <c r="CL35" s="585"/>
      <c r="CM35" s="585"/>
      <c r="CN35" s="163"/>
      <c r="CO35" s="584" t="str">
        <f t="shared" ref="CO35:CO43" si="3">IF(CQ35="","",CO34+1)</f>
        <v/>
      </c>
      <c r="CP35" s="584"/>
      <c r="CQ35" s="585" t="str">
        <f>IF('各会計、関係団体の財政状況及び健全化判断比率'!BS8="","",'各会計、関係団体の財政状況及び健全化判断比率'!BS8)</f>
        <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190"/>
    </row>
    <row r="36" spans="1:113" ht="32.25" customHeight="1" x14ac:dyDescent="0.2">
      <c r="A36" s="163"/>
      <c r="B36" s="187"/>
      <c r="C36" s="584" t="str">
        <f>IF(E36="","",C35+1)</f>
        <v/>
      </c>
      <c r="D36" s="584"/>
      <c r="E36" s="585" t="str">
        <f>IF('各会計、関係団体の財政状況及び健全化判断比率'!B9="","",'各会計、関係団体の財政状況及び健全化判断比率'!B9)</f>
        <v/>
      </c>
      <c r="F36" s="585"/>
      <c r="G36" s="585"/>
      <c r="H36" s="585"/>
      <c r="I36" s="585"/>
      <c r="J36" s="585"/>
      <c r="K36" s="585"/>
      <c r="L36" s="585"/>
      <c r="M36" s="585"/>
      <c r="N36" s="585"/>
      <c r="O36" s="585"/>
      <c r="P36" s="585"/>
      <c r="Q36" s="585"/>
      <c r="R36" s="585"/>
      <c r="S36" s="585"/>
      <c r="T36" s="163"/>
      <c r="U36" s="584">
        <f t="shared" ref="U36:U43" si="4">IF(W36="","",U35+1)</f>
        <v>5</v>
      </c>
      <c r="V36" s="584"/>
      <c r="W36" s="585" t="str">
        <f>IF('各会計、関係団体の財政状況及び健全化判断比率'!B30="","",'各会計、関係団体の財政状況及び健全化判断比率'!B30)</f>
        <v>瑞穂町後期高齢者医療特別会計</v>
      </c>
      <c r="X36" s="585"/>
      <c r="Y36" s="585"/>
      <c r="Z36" s="585"/>
      <c r="AA36" s="585"/>
      <c r="AB36" s="585"/>
      <c r="AC36" s="585"/>
      <c r="AD36" s="585"/>
      <c r="AE36" s="585"/>
      <c r="AF36" s="585"/>
      <c r="AG36" s="585"/>
      <c r="AH36" s="585"/>
      <c r="AI36" s="585"/>
      <c r="AJ36" s="585"/>
      <c r="AK36" s="585"/>
      <c r="AL36" s="163"/>
      <c r="AM36" s="584" t="str">
        <f t="shared" si="0"/>
        <v/>
      </c>
      <c r="AN36" s="584"/>
      <c r="AO36" s="585"/>
      <c r="AP36" s="585"/>
      <c r="AQ36" s="585"/>
      <c r="AR36" s="585"/>
      <c r="AS36" s="585"/>
      <c r="AT36" s="585"/>
      <c r="AU36" s="585"/>
      <c r="AV36" s="585"/>
      <c r="AW36" s="585"/>
      <c r="AX36" s="585"/>
      <c r="AY36" s="585"/>
      <c r="AZ36" s="585"/>
      <c r="BA36" s="585"/>
      <c r="BB36" s="585"/>
      <c r="BC36" s="585"/>
      <c r="BD36" s="163"/>
      <c r="BE36" s="584" t="str">
        <f t="shared" si="1"/>
        <v/>
      </c>
      <c r="BF36" s="584"/>
      <c r="BG36" s="585"/>
      <c r="BH36" s="585"/>
      <c r="BI36" s="585"/>
      <c r="BJ36" s="585"/>
      <c r="BK36" s="585"/>
      <c r="BL36" s="585"/>
      <c r="BM36" s="585"/>
      <c r="BN36" s="585"/>
      <c r="BO36" s="585"/>
      <c r="BP36" s="585"/>
      <c r="BQ36" s="585"/>
      <c r="BR36" s="585"/>
      <c r="BS36" s="585"/>
      <c r="BT36" s="585"/>
      <c r="BU36" s="585"/>
      <c r="BV36" s="163"/>
      <c r="BW36" s="584">
        <f t="shared" si="2"/>
        <v>9</v>
      </c>
      <c r="BX36" s="584"/>
      <c r="BY36" s="585" t="str">
        <f>IF('各会計、関係団体の財政状況及び健全化判断比率'!B70="","",'各会計、関係団体の財政状況及び健全化判断比率'!B70)</f>
        <v>東京都後期高齢者医療広域連合（後期高齢者医療特別会計）</v>
      </c>
      <c r="BZ36" s="585"/>
      <c r="CA36" s="585"/>
      <c r="CB36" s="585"/>
      <c r="CC36" s="585"/>
      <c r="CD36" s="585"/>
      <c r="CE36" s="585"/>
      <c r="CF36" s="585"/>
      <c r="CG36" s="585"/>
      <c r="CH36" s="585"/>
      <c r="CI36" s="585"/>
      <c r="CJ36" s="585"/>
      <c r="CK36" s="585"/>
      <c r="CL36" s="585"/>
      <c r="CM36" s="585"/>
      <c r="CN36" s="163"/>
      <c r="CO36" s="584" t="str">
        <f t="shared" si="3"/>
        <v/>
      </c>
      <c r="CP36" s="584"/>
      <c r="CQ36" s="585" t="str">
        <f>IF('各会計、関係団体の財政状況及び健全化判断比率'!BS9="","",'各会計、関係団体の財政状況及び健全化判断比率'!BS9)</f>
        <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190"/>
    </row>
    <row r="37" spans="1:113" ht="32.25" customHeight="1" x14ac:dyDescent="0.2">
      <c r="A37" s="163"/>
      <c r="B37" s="187"/>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63"/>
      <c r="U37" s="584" t="str">
        <f t="shared" si="4"/>
        <v/>
      </c>
      <c r="V37" s="584"/>
      <c r="W37" s="585"/>
      <c r="X37" s="585"/>
      <c r="Y37" s="585"/>
      <c r="Z37" s="585"/>
      <c r="AA37" s="585"/>
      <c r="AB37" s="585"/>
      <c r="AC37" s="585"/>
      <c r="AD37" s="585"/>
      <c r="AE37" s="585"/>
      <c r="AF37" s="585"/>
      <c r="AG37" s="585"/>
      <c r="AH37" s="585"/>
      <c r="AI37" s="585"/>
      <c r="AJ37" s="585"/>
      <c r="AK37" s="585"/>
      <c r="AL37" s="163"/>
      <c r="AM37" s="584" t="str">
        <f t="shared" si="0"/>
        <v/>
      </c>
      <c r="AN37" s="584"/>
      <c r="AO37" s="585"/>
      <c r="AP37" s="585"/>
      <c r="AQ37" s="585"/>
      <c r="AR37" s="585"/>
      <c r="AS37" s="585"/>
      <c r="AT37" s="585"/>
      <c r="AU37" s="585"/>
      <c r="AV37" s="585"/>
      <c r="AW37" s="585"/>
      <c r="AX37" s="585"/>
      <c r="AY37" s="585"/>
      <c r="AZ37" s="585"/>
      <c r="BA37" s="585"/>
      <c r="BB37" s="585"/>
      <c r="BC37" s="585"/>
      <c r="BD37" s="163"/>
      <c r="BE37" s="584" t="str">
        <f t="shared" si="1"/>
        <v/>
      </c>
      <c r="BF37" s="584"/>
      <c r="BG37" s="585"/>
      <c r="BH37" s="585"/>
      <c r="BI37" s="585"/>
      <c r="BJ37" s="585"/>
      <c r="BK37" s="585"/>
      <c r="BL37" s="585"/>
      <c r="BM37" s="585"/>
      <c r="BN37" s="585"/>
      <c r="BO37" s="585"/>
      <c r="BP37" s="585"/>
      <c r="BQ37" s="585"/>
      <c r="BR37" s="585"/>
      <c r="BS37" s="585"/>
      <c r="BT37" s="585"/>
      <c r="BU37" s="585"/>
      <c r="BV37" s="163"/>
      <c r="BW37" s="584">
        <f t="shared" si="2"/>
        <v>10</v>
      </c>
      <c r="BX37" s="584"/>
      <c r="BY37" s="585" t="str">
        <f>IF('各会計、関係団体の財政状況及び健全化判断比率'!B71="","",'各会計、関係団体の財政状況及び健全化判断比率'!B71)</f>
        <v>東京たま広域資源循環組合</v>
      </c>
      <c r="BZ37" s="585"/>
      <c r="CA37" s="585"/>
      <c r="CB37" s="585"/>
      <c r="CC37" s="585"/>
      <c r="CD37" s="585"/>
      <c r="CE37" s="585"/>
      <c r="CF37" s="585"/>
      <c r="CG37" s="585"/>
      <c r="CH37" s="585"/>
      <c r="CI37" s="585"/>
      <c r="CJ37" s="585"/>
      <c r="CK37" s="585"/>
      <c r="CL37" s="585"/>
      <c r="CM37" s="585"/>
      <c r="CN37" s="163"/>
      <c r="CO37" s="584" t="str">
        <f t="shared" si="3"/>
        <v/>
      </c>
      <c r="CP37" s="584"/>
      <c r="CQ37" s="585" t="str">
        <f>IF('各会計、関係団体の財政状況及び健全化判断比率'!BS10="","",'各会計、関係団体の財政状況及び健全化判断比率'!BS10)</f>
        <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190"/>
    </row>
    <row r="38" spans="1:113" ht="32.25" customHeight="1" x14ac:dyDescent="0.2">
      <c r="A38" s="163"/>
      <c r="B38" s="187"/>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63"/>
      <c r="U38" s="584" t="str">
        <f t="shared" si="4"/>
        <v/>
      </c>
      <c r="V38" s="584"/>
      <c r="W38" s="585"/>
      <c r="X38" s="585"/>
      <c r="Y38" s="585"/>
      <c r="Z38" s="585"/>
      <c r="AA38" s="585"/>
      <c r="AB38" s="585"/>
      <c r="AC38" s="585"/>
      <c r="AD38" s="585"/>
      <c r="AE38" s="585"/>
      <c r="AF38" s="585"/>
      <c r="AG38" s="585"/>
      <c r="AH38" s="585"/>
      <c r="AI38" s="585"/>
      <c r="AJ38" s="585"/>
      <c r="AK38" s="585"/>
      <c r="AL38" s="163"/>
      <c r="AM38" s="584" t="str">
        <f t="shared" si="0"/>
        <v/>
      </c>
      <c r="AN38" s="584"/>
      <c r="AO38" s="585"/>
      <c r="AP38" s="585"/>
      <c r="AQ38" s="585"/>
      <c r="AR38" s="585"/>
      <c r="AS38" s="585"/>
      <c r="AT38" s="585"/>
      <c r="AU38" s="585"/>
      <c r="AV38" s="585"/>
      <c r="AW38" s="585"/>
      <c r="AX38" s="585"/>
      <c r="AY38" s="585"/>
      <c r="AZ38" s="585"/>
      <c r="BA38" s="585"/>
      <c r="BB38" s="585"/>
      <c r="BC38" s="585"/>
      <c r="BD38" s="163"/>
      <c r="BE38" s="584" t="str">
        <f t="shared" si="1"/>
        <v/>
      </c>
      <c r="BF38" s="584"/>
      <c r="BG38" s="585"/>
      <c r="BH38" s="585"/>
      <c r="BI38" s="585"/>
      <c r="BJ38" s="585"/>
      <c r="BK38" s="585"/>
      <c r="BL38" s="585"/>
      <c r="BM38" s="585"/>
      <c r="BN38" s="585"/>
      <c r="BO38" s="585"/>
      <c r="BP38" s="585"/>
      <c r="BQ38" s="585"/>
      <c r="BR38" s="585"/>
      <c r="BS38" s="585"/>
      <c r="BT38" s="585"/>
      <c r="BU38" s="585"/>
      <c r="BV38" s="163"/>
      <c r="BW38" s="584">
        <f t="shared" si="2"/>
        <v>11</v>
      </c>
      <c r="BX38" s="584"/>
      <c r="BY38" s="585" t="str">
        <f>IF('各会計、関係団体の財政状況及び健全化判断比率'!B72="","",'各会計、関係団体の財政状況及び健全化判断比率'!B72)</f>
        <v>瑞穂斎場組合</v>
      </c>
      <c r="BZ38" s="585"/>
      <c r="CA38" s="585"/>
      <c r="CB38" s="585"/>
      <c r="CC38" s="585"/>
      <c r="CD38" s="585"/>
      <c r="CE38" s="585"/>
      <c r="CF38" s="585"/>
      <c r="CG38" s="585"/>
      <c r="CH38" s="585"/>
      <c r="CI38" s="585"/>
      <c r="CJ38" s="585"/>
      <c r="CK38" s="585"/>
      <c r="CL38" s="585"/>
      <c r="CM38" s="585"/>
      <c r="CN38" s="163"/>
      <c r="CO38" s="584" t="str">
        <f t="shared" si="3"/>
        <v/>
      </c>
      <c r="CP38" s="584"/>
      <c r="CQ38" s="585" t="str">
        <f>IF('各会計、関係団体の財政状況及び健全化判断比率'!BS11="","",'各会計、関係団体の財政状況及び健全化判断比率'!BS11)</f>
        <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190"/>
    </row>
    <row r="39" spans="1:113" ht="32.25" customHeight="1" x14ac:dyDescent="0.2">
      <c r="A39" s="163"/>
      <c r="B39" s="187"/>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63"/>
      <c r="U39" s="584" t="str">
        <f t="shared" si="4"/>
        <v/>
      </c>
      <c r="V39" s="584"/>
      <c r="W39" s="585"/>
      <c r="X39" s="585"/>
      <c r="Y39" s="585"/>
      <c r="Z39" s="585"/>
      <c r="AA39" s="585"/>
      <c r="AB39" s="585"/>
      <c r="AC39" s="585"/>
      <c r="AD39" s="585"/>
      <c r="AE39" s="585"/>
      <c r="AF39" s="585"/>
      <c r="AG39" s="585"/>
      <c r="AH39" s="585"/>
      <c r="AI39" s="585"/>
      <c r="AJ39" s="585"/>
      <c r="AK39" s="585"/>
      <c r="AL39" s="163"/>
      <c r="AM39" s="584" t="str">
        <f t="shared" si="0"/>
        <v/>
      </c>
      <c r="AN39" s="584"/>
      <c r="AO39" s="585"/>
      <c r="AP39" s="585"/>
      <c r="AQ39" s="585"/>
      <c r="AR39" s="585"/>
      <c r="AS39" s="585"/>
      <c r="AT39" s="585"/>
      <c r="AU39" s="585"/>
      <c r="AV39" s="585"/>
      <c r="AW39" s="585"/>
      <c r="AX39" s="585"/>
      <c r="AY39" s="585"/>
      <c r="AZ39" s="585"/>
      <c r="BA39" s="585"/>
      <c r="BB39" s="585"/>
      <c r="BC39" s="585"/>
      <c r="BD39" s="163"/>
      <c r="BE39" s="584" t="str">
        <f t="shared" si="1"/>
        <v/>
      </c>
      <c r="BF39" s="584"/>
      <c r="BG39" s="585"/>
      <c r="BH39" s="585"/>
      <c r="BI39" s="585"/>
      <c r="BJ39" s="585"/>
      <c r="BK39" s="585"/>
      <c r="BL39" s="585"/>
      <c r="BM39" s="585"/>
      <c r="BN39" s="585"/>
      <c r="BO39" s="585"/>
      <c r="BP39" s="585"/>
      <c r="BQ39" s="585"/>
      <c r="BR39" s="585"/>
      <c r="BS39" s="585"/>
      <c r="BT39" s="585"/>
      <c r="BU39" s="585"/>
      <c r="BV39" s="163"/>
      <c r="BW39" s="584">
        <f t="shared" si="2"/>
        <v>12</v>
      </c>
      <c r="BX39" s="584"/>
      <c r="BY39" s="585" t="str">
        <f>IF('各会計、関係団体の財政状況及び健全化判断比率'!B73="","",'各会計、関係団体の財政状況及び健全化判断比率'!B73)</f>
        <v>西多摩衛生組合</v>
      </c>
      <c r="BZ39" s="585"/>
      <c r="CA39" s="585"/>
      <c r="CB39" s="585"/>
      <c r="CC39" s="585"/>
      <c r="CD39" s="585"/>
      <c r="CE39" s="585"/>
      <c r="CF39" s="585"/>
      <c r="CG39" s="585"/>
      <c r="CH39" s="585"/>
      <c r="CI39" s="585"/>
      <c r="CJ39" s="585"/>
      <c r="CK39" s="585"/>
      <c r="CL39" s="585"/>
      <c r="CM39" s="585"/>
      <c r="CN39" s="163"/>
      <c r="CO39" s="584" t="str">
        <f t="shared" si="3"/>
        <v/>
      </c>
      <c r="CP39" s="584"/>
      <c r="CQ39" s="585" t="str">
        <f>IF('各会計、関係団体の財政状況及び健全化判断比率'!BS12="","",'各会計、関係団体の財政状況及び健全化判断比率'!BS12)</f>
        <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190"/>
    </row>
    <row r="40" spans="1:113" ht="32.25" customHeight="1" x14ac:dyDescent="0.2">
      <c r="A40" s="163"/>
      <c r="B40" s="187"/>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63"/>
      <c r="U40" s="584" t="str">
        <f t="shared" si="4"/>
        <v/>
      </c>
      <c r="V40" s="584"/>
      <c r="W40" s="585"/>
      <c r="X40" s="585"/>
      <c r="Y40" s="585"/>
      <c r="Z40" s="585"/>
      <c r="AA40" s="585"/>
      <c r="AB40" s="585"/>
      <c r="AC40" s="585"/>
      <c r="AD40" s="585"/>
      <c r="AE40" s="585"/>
      <c r="AF40" s="585"/>
      <c r="AG40" s="585"/>
      <c r="AH40" s="585"/>
      <c r="AI40" s="585"/>
      <c r="AJ40" s="585"/>
      <c r="AK40" s="585"/>
      <c r="AL40" s="163"/>
      <c r="AM40" s="584" t="str">
        <f t="shared" si="0"/>
        <v/>
      </c>
      <c r="AN40" s="584"/>
      <c r="AO40" s="585"/>
      <c r="AP40" s="585"/>
      <c r="AQ40" s="585"/>
      <c r="AR40" s="585"/>
      <c r="AS40" s="585"/>
      <c r="AT40" s="585"/>
      <c r="AU40" s="585"/>
      <c r="AV40" s="585"/>
      <c r="AW40" s="585"/>
      <c r="AX40" s="585"/>
      <c r="AY40" s="585"/>
      <c r="AZ40" s="585"/>
      <c r="BA40" s="585"/>
      <c r="BB40" s="585"/>
      <c r="BC40" s="585"/>
      <c r="BD40" s="163"/>
      <c r="BE40" s="584" t="str">
        <f t="shared" si="1"/>
        <v/>
      </c>
      <c r="BF40" s="584"/>
      <c r="BG40" s="585"/>
      <c r="BH40" s="585"/>
      <c r="BI40" s="585"/>
      <c r="BJ40" s="585"/>
      <c r="BK40" s="585"/>
      <c r="BL40" s="585"/>
      <c r="BM40" s="585"/>
      <c r="BN40" s="585"/>
      <c r="BO40" s="585"/>
      <c r="BP40" s="585"/>
      <c r="BQ40" s="585"/>
      <c r="BR40" s="585"/>
      <c r="BS40" s="585"/>
      <c r="BT40" s="585"/>
      <c r="BU40" s="585"/>
      <c r="BV40" s="163"/>
      <c r="BW40" s="584">
        <f t="shared" si="2"/>
        <v>13</v>
      </c>
      <c r="BX40" s="584"/>
      <c r="BY40" s="585" t="str">
        <f>IF('各会計、関係団体の財政状況及び健全化判断比率'!B74="","",'各会計、関係団体の財政状況及び健全化判断比率'!B74)</f>
        <v>羽村・瑞穂地区学校給食組合</v>
      </c>
      <c r="BZ40" s="585"/>
      <c r="CA40" s="585"/>
      <c r="CB40" s="585"/>
      <c r="CC40" s="585"/>
      <c r="CD40" s="585"/>
      <c r="CE40" s="585"/>
      <c r="CF40" s="585"/>
      <c r="CG40" s="585"/>
      <c r="CH40" s="585"/>
      <c r="CI40" s="585"/>
      <c r="CJ40" s="585"/>
      <c r="CK40" s="585"/>
      <c r="CL40" s="585"/>
      <c r="CM40" s="585"/>
      <c r="CN40" s="163"/>
      <c r="CO40" s="584" t="str">
        <f t="shared" si="3"/>
        <v/>
      </c>
      <c r="CP40" s="584"/>
      <c r="CQ40" s="585" t="str">
        <f>IF('各会計、関係団体の財政状況及び健全化判断比率'!BS13="","",'各会計、関係団体の財政状況及び健全化判断比率'!BS13)</f>
        <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190"/>
    </row>
    <row r="41" spans="1:113" ht="32.25" customHeight="1" x14ac:dyDescent="0.2">
      <c r="A41" s="163"/>
      <c r="B41" s="187"/>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63"/>
      <c r="U41" s="584" t="str">
        <f t="shared" si="4"/>
        <v/>
      </c>
      <c r="V41" s="584"/>
      <c r="W41" s="585"/>
      <c r="X41" s="585"/>
      <c r="Y41" s="585"/>
      <c r="Z41" s="585"/>
      <c r="AA41" s="585"/>
      <c r="AB41" s="585"/>
      <c r="AC41" s="585"/>
      <c r="AD41" s="585"/>
      <c r="AE41" s="585"/>
      <c r="AF41" s="585"/>
      <c r="AG41" s="585"/>
      <c r="AH41" s="585"/>
      <c r="AI41" s="585"/>
      <c r="AJ41" s="585"/>
      <c r="AK41" s="585"/>
      <c r="AL41" s="163"/>
      <c r="AM41" s="584" t="str">
        <f t="shared" si="0"/>
        <v/>
      </c>
      <c r="AN41" s="584"/>
      <c r="AO41" s="585"/>
      <c r="AP41" s="585"/>
      <c r="AQ41" s="585"/>
      <c r="AR41" s="585"/>
      <c r="AS41" s="585"/>
      <c r="AT41" s="585"/>
      <c r="AU41" s="585"/>
      <c r="AV41" s="585"/>
      <c r="AW41" s="585"/>
      <c r="AX41" s="585"/>
      <c r="AY41" s="585"/>
      <c r="AZ41" s="585"/>
      <c r="BA41" s="585"/>
      <c r="BB41" s="585"/>
      <c r="BC41" s="585"/>
      <c r="BD41" s="163"/>
      <c r="BE41" s="584" t="str">
        <f t="shared" si="1"/>
        <v/>
      </c>
      <c r="BF41" s="584"/>
      <c r="BG41" s="585"/>
      <c r="BH41" s="585"/>
      <c r="BI41" s="585"/>
      <c r="BJ41" s="585"/>
      <c r="BK41" s="585"/>
      <c r="BL41" s="585"/>
      <c r="BM41" s="585"/>
      <c r="BN41" s="585"/>
      <c r="BO41" s="585"/>
      <c r="BP41" s="585"/>
      <c r="BQ41" s="585"/>
      <c r="BR41" s="585"/>
      <c r="BS41" s="585"/>
      <c r="BT41" s="585"/>
      <c r="BU41" s="585"/>
      <c r="BV41" s="163"/>
      <c r="BW41" s="584">
        <f t="shared" si="2"/>
        <v>14</v>
      </c>
      <c r="BX41" s="584"/>
      <c r="BY41" s="585" t="str">
        <f>IF('各会計、関係団体の財政状況及び健全化判断比率'!B75="","",'各会計、関係団体の財政状況及び健全化判断比率'!B75)</f>
        <v>東京市町村総合事務組合（一般会計）</v>
      </c>
      <c r="BZ41" s="585"/>
      <c r="CA41" s="585"/>
      <c r="CB41" s="585"/>
      <c r="CC41" s="585"/>
      <c r="CD41" s="585"/>
      <c r="CE41" s="585"/>
      <c r="CF41" s="585"/>
      <c r="CG41" s="585"/>
      <c r="CH41" s="585"/>
      <c r="CI41" s="585"/>
      <c r="CJ41" s="585"/>
      <c r="CK41" s="585"/>
      <c r="CL41" s="585"/>
      <c r="CM41" s="585"/>
      <c r="CN41" s="163"/>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190"/>
    </row>
    <row r="42" spans="1:113" ht="32.25" customHeight="1" x14ac:dyDescent="0.2">
      <c r="B42" s="187"/>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63"/>
      <c r="U42" s="584" t="str">
        <f t="shared" si="4"/>
        <v/>
      </c>
      <c r="V42" s="584"/>
      <c r="W42" s="585"/>
      <c r="X42" s="585"/>
      <c r="Y42" s="585"/>
      <c r="Z42" s="585"/>
      <c r="AA42" s="585"/>
      <c r="AB42" s="585"/>
      <c r="AC42" s="585"/>
      <c r="AD42" s="585"/>
      <c r="AE42" s="585"/>
      <c r="AF42" s="585"/>
      <c r="AG42" s="585"/>
      <c r="AH42" s="585"/>
      <c r="AI42" s="585"/>
      <c r="AJ42" s="585"/>
      <c r="AK42" s="585"/>
      <c r="AL42" s="163"/>
      <c r="AM42" s="584" t="str">
        <f t="shared" si="0"/>
        <v/>
      </c>
      <c r="AN42" s="584"/>
      <c r="AO42" s="585"/>
      <c r="AP42" s="585"/>
      <c r="AQ42" s="585"/>
      <c r="AR42" s="585"/>
      <c r="AS42" s="585"/>
      <c r="AT42" s="585"/>
      <c r="AU42" s="585"/>
      <c r="AV42" s="585"/>
      <c r="AW42" s="585"/>
      <c r="AX42" s="585"/>
      <c r="AY42" s="585"/>
      <c r="AZ42" s="585"/>
      <c r="BA42" s="585"/>
      <c r="BB42" s="585"/>
      <c r="BC42" s="585"/>
      <c r="BD42" s="163"/>
      <c r="BE42" s="584" t="str">
        <f t="shared" si="1"/>
        <v/>
      </c>
      <c r="BF42" s="584"/>
      <c r="BG42" s="585"/>
      <c r="BH42" s="585"/>
      <c r="BI42" s="585"/>
      <c r="BJ42" s="585"/>
      <c r="BK42" s="585"/>
      <c r="BL42" s="585"/>
      <c r="BM42" s="585"/>
      <c r="BN42" s="585"/>
      <c r="BO42" s="585"/>
      <c r="BP42" s="585"/>
      <c r="BQ42" s="585"/>
      <c r="BR42" s="585"/>
      <c r="BS42" s="585"/>
      <c r="BT42" s="585"/>
      <c r="BU42" s="585"/>
      <c r="BV42" s="163"/>
      <c r="BW42" s="584">
        <f t="shared" si="2"/>
        <v>15</v>
      </c>
      <c r="BX42" s="584"/>
      <c r="BY42" s="585" t="str">
        <f>IF('各会計、関係団体の財政状況及び健全化判断比率'!B76="","",'各会計、関係団体の財政状況及び健全化判断比率'!B76)</f>
        <v>東京市町村総合事務組合（東京都市町村民交通災害共済事業）</v>
      </c>
      <c r="BZ42" s="585"/>
      <c r="CA42" s="585"/>
      <c r="CB42" s="585"/>
      <c r="CC42" s="585"/>
      <c r="CD42" s="585"/>
      <c r="CE42" s="585"/>
      <c r="CF42" s="585"/>
      <c r="CG42" s="585"/>
      <c r="CH42" s="585"/>
      <c r="CI42" s="585"/>
      <c r="CJ42" s="585"/>
      <c r="CK42" s="585"/>
      <c r="CL42" s="585"/>
      <c r="CM42" s="585"/>
      <c r="CN42" s="163"/>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190"/>
    </row>
    <row r="43" spans="1:113" ht="32.25" customHeight="1" x14ac:dyDescent="0.2">
      <c r="B43" s="187"/>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63"/>
      <c r="U43" s="584" t="str">
        <f t="shared" si="4"/>
        <v/>
      </c>
      <c r="V43" s="584"/>
      <c r="W43" s="585"/>
      <c r="X43" s="585"/>
      <c r="Y43" s="585"/>
      <c r="Z43" s="585"/>
      <c r="AA43" s="585"/>
      <c r="AB43" s="585"/>
      <c r="AC43" s="585"/>
      <c r="AD43" s="585"/>
      <c r="AE43" s="585"/>
      <c r="AF43" s="585"/>
      <c r="AG43" s="585"/>
      <c r="AH43" s="585"/>
      <c r="AI43" s="585"/>
      <c r="AJ43" s="585"/>
      <c r="AK43" s="585"/>
      <c r="AL43" s="163"/>
      <c r="AM43" s="584" t="str">
        <f t="shared" si="0"/>
        <v/>
      </c>
      <c r="AN43" s="584"/>
      <c r="AO43" s="585"/>
      <c r="AP43" s="585"/>
      <c r="AQ43" s="585"/>
      <c r="AR43" s="585"/>
      <c r="AS43" s="585"/>
      <c r="AT43" s="585"/>
      <c r="AU43" s="585"/>
      <c r="AV43" s="585"/>
      <c r="AW43" s="585"/>
      <c r="AX43" s="585"/>
      <c r="AY43" s="585"/>
      <c r="AZ43" s="585"/>
      <c r="BA43" s="585"/>
      <c r="BB43" s="585"/>
      <c r="BC43" s="585"/>
      <c r="BD43" s="163"/>
      <c r="BE43" s="584" t="str">
        <f t="shared" si="1"/>
        <v/>
      </c>
      <c r="BF43" s="584"/>
      <c r="BG43" s="585"/>
      <c r="BH43" s="585"/>
      <c r="BI43" s="585"/>
      <c r="BJ43" s="585"/>
      <c r="BK43" s="585"/>
      <c r="BL43" s="585"/>
      <c r="BM43" s="585"/>
      <c r="BN43" s="585"/>
      <c r="BO43" s="585"/>
      <c r="BP43" s="585"/>
      <c r="BQ43" s="585"/>
      <c r="BR43" s="585"/>
      <c r="BS43" s="585"/>
      <c r="BT43" s="585"/>
      <c r="BU43" s="585"/>
      <c r="BV43" s="163"/>
      <c r="BW43" s="584">
        <f t="shared" si="2"/>
        <v>16</v>
      </c>
      <c r="BX43" s="584"/>
      <c r="BY43" s="585" t="str">
        <f>IF('各会計、関係団体の財政状況及び健全化判断比率'!B77="","",'各会計、関係団体の財政状況及び健全化判断比率'!B77)</f>
        <v>東京都市町村議会議員公務災害補償等組合</v>
      </c>
      <c r="BZ43" s="585"/>
      <c r="CA43" s="585"/>
      <c r="CB43" s="585"/>
      <c r="CC43" s="585"/>
      <c r="CD43" s="585"/>
      <c r="CE43" s="585"/>
      <c r="CF43" s="585"/>
      <c r="CG43" s="585"/>
      <c r="CH43" s="585"/>
      <c r="CI43" s="585"/>
      <c r="CJ43" s="585"/>
      <c r="CK43" s="585"/>
      <c r="CL43" s="585"/>
      <c r="CM43" s="585"/>
      <c r="CN43" s="163"/>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190"/>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194</v>
      </c>
      <c r="E46" s="587" t="s">
        <v>195</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2">
      <c r="E47" s="587" t="s">
        <v>196</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2">
      <c r="E48" s="587" t="s">
        <v>197</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2">
      <c r="E49" s="588" t="s">
        <v>198</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2">
      <c r="E50" s="587" t="s">
        <v>199</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2">
      <c r="E51" s="587" t="s">
        <v>200</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2">
      <c r="E52" s="587" t="s">
        <v>201</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2">
      <c r="E53" s="587" t="s">
        <v>202</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2"/>
    <row r="55" spans="5:113" x14ac:dyDescent="0.2"/>
    <row r="56" spans="5:113" x14ac:dyDescent="0.2"/>
  </sheetData>
  <sheetProtection algorithmName="SHA-512" hashValue="9saGsvI5swuQsbYX78QNdczRx0kYii2tDwFaoJqE9gvYybr4pNlSOhjhiHFj45952Hayhq/dnS/WJZuiHbR3nQ==" saltValue="Js2/hp60gDe9HtYYje35G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2">
      <c r="A34" s="22"/>
      <c r="B34" s="31"/>
      <c r="C34" s="1136" t="s">
        <v>532</v>
      </c>
      <c r="D34" s="1136"/>
      <c r="E34" s="1137"/>
      <c r="F34" s="32">
        <v>1.37</v>
      </c>
      <c r="G34" s="33">
        <v>2.4300000000000002</v>
      </c>
      <c r="H34" s="33">
        <v>3.28</v>
      </c>
      <c r="I34" s="33">
        <v>4.4400000000000004</v>
      </c>
      <c r="J34" s="34">
        <v>5.69</v>
      </c>
      <c r="K34" s="22"/>
      <c r="L34" s="22"/>
      <c r="M34" s="22"/>
      <c r="N34" s="22"/>
      <c r="O34" s="22"/>
      <c r="P34" s="22"/>
    </row>
    <row r="35" spans="1:16" ht="39" customHeight="1" x14ac:dyDescent="0.2">
      <c r="A35" s="22"/>
      <c r="B35" s="35"/>
      <c r="C35" s="1132" t="s">
        <v>533</v>
      </c>
      <c r="D35" s="1132"/>
      <c r="E35" s="1133"/>
      <c r="F35" s="36">
        <v>5.45</v>
      </c>
      <c r="G35" s="37">
        <v>8.76</v>
      </c>
      <c r="H35" s="37">
        <v>6</v>
      </c>
      <c r="I35" s="37">
        <v>5.12</v>
      </c>
      <c r="J35" s="38">
        <v>5.57</v>
      </c>
      <c r="K35" s="22"/>
      <c r="L35" s="22"/>
      <c r="M35" s="22"/>
      <c r="N35" s="22"/>
      <c r="O35" s="22"/>
      <c r="P35" s="22"/>
    </row>
    <row r="36" spans="1:16" ht="39" customHeight="1" x14ac:dyDescent="0.2">
      <c r="A36" s="22"/>
      <c r="B36" s="35"/>
      <c r="C36" s="1132" t="s">
        <v>534</v>
      </c>
      <c r="D36" s="1132"/>
      <c r="E36" s="1133"/>
      <c r="F36" s="36">
        <v>0.41</v>
      </c>
      <c r="G36" s="37">
        <v>0.49</v>
      </c>
      <c r="H36" s="37">
        <v>0.09</v>
      </c>
      <c r="I36" s="37">
        <v>0.45</v>
      </c>
      <c r="J36" s="38">
        <v>0.57999999999999996</v>
      </c>
      <c r="K36" s="22"/>
      <c r="L36" s="22"/>
      <c r="M36" s="22"/>
      <c r="N36" s="22"/>
      <c r="O36" s="22"/>
      <c r="P36" s="22"/>
    </row>
    <row r="37" spans="1:16" ht="39" customHeight="1" x14ac:dyDescent="0.2">
      <c r="A37" s="22"/>
      <c r="B37" s="35"/>
      <c r="C37" s="1132" t="s">
        <v>535</v>
      </c>
      <c r="D37" s="1132"/>
      <c r="E37" s="1133"/>
      <c r="F37" s="36">
        <v>0</v>
      </c>
      <c r="G37" s="37">
        <v>0.48</v>
      </c>
      <c r="H37" s="37">
        <v>0.35</v>
      </c>
      <c r="I37" s="37">
        <v>0.49</v>
      </c>
      <c r="J37" s="38">
        <v>0.43</v>
      </c>
      <c r="K37" s="22"/>
      <c r="L37" s="22"/>
      <c r="M37" s="22"/>
      <c r="N37" s="22"/>
      <c r="O37" s="22"/>
      <c r="P37" s="22"/>
    </row>
    <row r="38" spans="1:16" ht="39" customHeight="1" x14ac:dyDescent="0.2">
      <c r="A38" s="22"/>
      <c r="B38" s="35"/>
      <c r="C38" s="1132" t="s">
        <v>536</v>
      </c>
      <c r="D38" s="1132"/>
      <c r="E38" s="1133"/>
      <c r="F38" s="36">
        <v>0.09</v>
      </c>
      <c r="G38" s="37">
        <v>0.11</v>
      </c>
      <c r="H38" s="37">
        <v>0.14000000000000001</v>
      </c>
      <c r="I38" s="37">
        <v>0.16</v>
      </c>
      <c r="J38" s="38">
        <v>0.14000000000000001</v>
      </c>
      <c r="K38" s="22"/>
      <c r="L38" s="22"/>
      <c r="M38" s="22"/>
      <c r="N38" s="22"/>
      <c r="O38" s="22"/>
      <c r="P38" s="22"/>
    </row>
    <row r="39" spans="1:16" ht="39" customHeight="1" x14ac:dyDescent="0.2">
      <c r="A39" s="22"/>
      <c r="B39" s="35"/>
      <c r="C39" s="1132" t="s">
        <v>537</v>
      </c>
      <c r="D39" s="1132"/>
      <c r="E39" s="1133"/>
      <c r="F39" s="36">
        <v>0.84</v>
      </c>
      <c r="G39" s="37">
        <v>0.11</v>
      </c>
      <c r="H39" s="37">
        <v>0.13</v>
      </c>
      <c r="I39" s="37">
        <v>0.01</v>
      </c>
      <c r="J39" s="38">
        <v>0.01</v>
      </c>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538</v>
      </c>
      <c r="D42" s="1132"/>
      <c r="E42" s="1133"/>
      <c r="F42" s="36" t="s">
        <v>487</v>
      </c>
      <c r="G42" s="37" t="s">
        <v>487</v>
      </c>
      <c r="H42" s="37" t="s">
        <v>487</v>
      </c>
      <c r="I42" s="37" t="s">
        <v>487</v>
      </c>
      <c r="J42" s="38" t="s">
        <v>487</v>
      </c>
      <c r="K42" s="22"/>
      <c r="L42" s="22"/>
      <c r="M42" s="22"/>
      <c r="N42" s="22"/>
      <c r="O42" s="22"/>
      <c r="P42" s="22"/>
    </row>
    <row r="43" spans="1:16" ht="39" customHeight="1" thickBot="1" x14ac:dyDescent="0.25">
      <c r="A43" s="22"/>
      <c r="B43" s="40"/>
      <c r="C43" s="1134" t="s">
        <v>539</v>
      </c>
      <c r="D43" s="1134"/>
      <c r="E43" s="1135"/>
      <c r="F43" s="41" t="s">
        <v>487</v>
      </c>
      <c r="G43" s="42" t="s">
        <v>487</v>
      </c>
      <c r="H43" s="42" t="s">
        <v>487</v>
      </c>
      <c r="I43" s="42" t="s">
        <v>487</v>
      </c>
      <c r="J43" s="43" t="s">
        <v>487</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qiDwKF9gejulA9/b5V0bmdC15GD3vhIVKXx36cqRDk39aD7vCB0Y1syU231bL1gTW4lmghRSADvoh1Hw/iuBYQ==" saltValue="W+VQpF8ZNZ/qVBLRoKOZo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525</v>
      </c>
      <c r="L44" s="54" t="s">
        <v>526</v>
      </c>
      <c r="M44" s="54" t="s">
        <v>527</v>
      </c>
      <c r="N44" s="54" t="s">
        <v>528</v>
      </c>
      <c r="O44" s="55" t="s">
        <v>529</v>
      </c>
      <c r="P44" s="46"/>
      <c r="Q44" s="46"/>
      <c r="R44" s="46"/>
      <c r="S44" s="46"/>
      <c r="T44" s="46"/>
      <c r="U44" s="46"/>
    </row>
    <row r="45" spans="1:21" ht="30.75" customHeight="1" x14ac:dyDescent="0.2">
      <c r="A45" s="46"/>
      <c r="B45" s="1138" t="s">
        <v>9</v>
      </c>
      <c r="C45" s="1139"/>
      <c r="D45" s="56"/>
      <c r="E45" s="1144" t="s">
        <v>10</v>
      </c>
      <c r="F45" s="1144"/>
      <c r="G45" s="1144"/>
      <c r="H45" s="1144"/>
      <c r="I45" s="1144"/>
      <c r="J45" s="1145"/>
      <c r="K45" s="57">
        <v>516</v>
      </c>
      <c r="L45" s="58">
        <v>550</v>
      </c>
      <c r="M45" s="58">
        <v>605</v>
      </c>
      <c r="N45" s="58">
        <v>651</v>
      </c>
      <c r="O45" s="59">
        <v>642</v>
      </c>
      <c r="P45" s="46"/>
      <c r="Q45" s="46"/>
      <c r="R45" s="46"/>
      <c r="S45" s="46"/>
      <c r="T45" s="46"/>
      <c r="U45" s="46"/>
    </row>
    <row r="46" spans="1:21" ht="30.75" customHeight="1" x14ac:dyDescent="0.2">
      <c r="A46" s="46"/>
      <c r="B46" s="1140"/>
      <c r="C46" s="1141"/>
      <c r="D46" s="60"/>
      <c r="E46" s="1146" t="s">
        <v>11</v>
      </c>
      <c r="F46" s="1146"/>
      <c r="G46" s="1146"/>
      <c r="H46" s="1146"/>
      <c r="I46" s="1146"/>
      <c r="J46" s="1147"/>
      <c r="K46" s="61" t="s">
        <v>487</v>
      </c>
      <c r="L46" s="62" t="s">
        <v>487</v>
      </c>
      <c r="M46" s="62" t="s">
        <v>487</v>
      </c>
      <c r="N46" s="62" t="s">
        <v>487</v>
      </c>
      <c r="O46" s="63" t="s">
        <v>487</v>
      </c>
      <c r="P46" s="46"/>
      <c r="Q46" s="46"/>
      <c r="R46" s="46"/>
      <c r="S46" s="46"/>
      <c r="T46" s="46"/>
      <c r="U46" s="46"/>
    </row>
    <row r="47" spans="1:21" ht="30.75" customHeight="1" x14ac:dyDescent="0.2">
      <c r="A47" s="46"/>
      <c r="B47" s="1140"/>
      <c r="C47" s="1141"/>
      <c r="D47" s="60"/>
      <c r="E47" s="1146" t="s">
        <v>12</v>
      </c>
      <c r="F47" s="1146"/>
      <c r="G47" s="1146"/>
      <c r="H47" s="1146"/>
      <c r="I47" s="1146"/>
      <c r="J47" s="1147"/>
      <c r="K47" s="61" t="s">
        <v>487</v>
      </c>
      <c r="L47" s="62" t="s">
        <v>487</v>
      </c>
      <c r="M47" s="62" t="s">
        <v>487</v>
      </c>
      <c r="N47" s="62" t="s">
        <v>487</v>
      </c>
      <c r="O47" s="63" t="s">
        <v>487</v>
      </c>
      <c r="P47" s="46"/>
      <c r="Q47" s="46"/>
      <c r="R47" s="46"/>
      <c r="S47" s="46"/>
      <c r="T47" s="46"/>
      <c r="U47" s="46"/>
    </row>
    <row r="48" spans="1:21" ht="30.75" customHeight="1" x14ac:dyDescent="0.2">
      <c r="A48" s="46"/>
      <c r="B48" s="1140"/>
      <c r="C48" s="1141"/>
      <c r="D48" s="60"/>
      <c r="E48" s="1146" t="s">
        <v>13</v>
      </c>
      <c r="F48" s="1146"/>
      <c r="G48" s="1146"/>
      <c r="H48" s="1146"/>
      <c r="I48" s="1146"/>
      <c r="J48" s="1147"/>
      <c r="K48" s="61">
        <v>95</v>
      </c>
      <c r="L48" s="62">
        <v>99</v>
      </c>
      <c r="M48" s="62">
        <v>91</v>
      </c>
      <c r="N48" s="62">
        <v>91</v>
      </c>
      <c r="O48" s="63">
        <v>95</v>
      </c>
      <c r="P48" s="46"/>
      <c r="Q48" s="46"/>
      <c r="R48" s="46"/>
      <c r="S48" s="46"/>
      <c r="T48" s="46"/>
      <c r="U48" s="46"/>
    </row>
    <row r="49" spans="1:21" ht="30.75" customHeight="1" x14ac:dyDescent="0.2">
      <c r="A49" s="46"/>
      <c r="B49" s="1140"/>
      <c r="C49" s="1141"/>
      <c r="D49" s="60"/>
      <c r="E49" s="1146" t="s">
        <v>14</v>
      </c>
      <c r="F49" s="1146"/>
      <c r="G49" s="1146"/>
      <c r="H49" s="1146"/>
      <c r="I49" s="1146"/>
      <c r="J49" s="1147"/>
      <c r="K49" s="61">
        <v>139</v>
      </c>
      <c r="L49" s="62">
        <v>121</v>
      </c>
      <c r="M49" s="62">
        <v>125</v>
      </c>
      <c r="N49" s="62">
        <v>114</v>
      </c>
      <c r="O49" s="63">
        <v>112</v>
      </c>
      <c r="P49" s="46"/>
      <c r="Q49" s="46"/>
      <c r="R49" s="46"/>
      <c r="S49" s="46"/>
      <c r="T49" s="46"/>
      <c r="U49" s="46"/>
    </row>
    <row r="50" spans="1:21" ht="30.75" customHeight="1" x14ac:dyDescent="0.2">
      <c r="A50" s="46"/>
      <c r="B50" s="1140"/>
      <c r="C50" s="1141"/>
      <c r="D50" s="60"/>
      <c r="E50" s="1146" t="s">
        <v>15</v>
      </c>
      <c r="F50" s="1146"/>
      <c r="G50" s="1146"/>
      <c r="H50" s="1146"/>
      <c r="I50" s="1146"/>
      <c r="J50" s="1147"/>
      <c r="K50" s="61">
        <v>1</v>
      </c>
      <c r="L50" s="62">
        <v>1</v>
      </c>
      <c r="M50" s="62">
        <v>2</v>
      </c>
      <c r="N50" s="62">
        <v>2</v>
      </c>
      <c r="O50" s="63">
        <v>3</v>
      </c>
      <c r="P50" s="46"/>
      <c r="Q50" s="46"/>
      <c r="R50" s="46"/>
      <c r="S50" s="46"/>
      <c r="T50" s="46"/>
      <c r="U50" s="46"/>
    </row>
    <row r="51" spans="1:21" ht="30.75" customHeight="1" x14ac:dyDescent="0.2">
      <c r="A51" s="46"/>
      <c r="B51" s="1142"/>
      <c r="C51" s="1143"/>
      <c r="D51" s="64"/>
      <c r="E51" s="1146" t="s">
        <v>16</v>
      </c>
      <c r="F51" s="1146"/>
      <c r="G51" s="1146"/>
      <c r="H51" s="1146"/>
      <c r="I51" s="1146"/>
      <c r="J51" s="1147"/>
      <c r="K51" s="61" t="s">
        <v>487</v>
      </c>
      <c r="L51" s="62" t="s">
        <v>487</v>
      </c>
      <c r="M51" s="62" t="s">
        <v>487</v>
      </c>
      <c r="N51" s="62" t="s">
        <v>487</v>
      </c>
      <c r="O51" s="63" t="s">
        <v>487</v>
      </c>
      <c r="P51" s="46"/>
      <c r="Q51" s="46"/>
      <c r="R51" s="46"/>
      <c r="S51" s="46"/>
      <c r="T51" s="46"/>
      <c r="U51" s="46"/>
    </row>
    <row r="52" spans="1:21" ht="30.75" customHeight="1" x14ac:dyDescent="0.2">
      <c r="A52" s="46"/>
      <c r="B52" s="1148" t="s">
        <v>17</v>
      </c>
      <c r="C52" s="1149"/>
      <c r="D52" s="64"/>
      <c r="E52" s="1146" t="s">
        <v>18</v>
      </c>
      <c r="F52" s="1146"/>
      <c r="G52" s="1146"/>
      <c r="H52" s="1146"/>
      <c r="I52" s="1146"/>
      <c r="J52" s="1147"/>
      <c r="K52" s="61">
        <v>687</v>
      </c>
      <c r="L52" s="62">
        <v>704</v>
      </c>
      <c r="M52" s="62">
        <v>787</v>
      </c>
      <c r="N52" s="62">
        <v>754</v>
      </c>
      <c r="O52" s="63">
        <v>680</v>
      </c>
      <c r="P52" s="46"/>
      <c r="Q52" s="46"/>
      <c r="R52" s="46"/>
      <c r="S52" s="46"/>
      <c r="T52" s="46"/>
      <c r="U52" s="46"/>
    </row>
    <row r="53" spans="1:21" ht="30.75" customHeight="1" thickBot="1" x14ac:dyDescent="0.25">
      <c r="A53" s="46"/>
      <c r="B53" s="1150" t="s">
        <v>19</v>
      </c>
      <c r="C53" s="1151"/>
      <c r="D53" s="65"/>
      <c r="E53" s="1152" t="s">
        <v>20</v>
      </c>
      <c r="F53" s="1152"/>
      <c r="G53" s="1152"/>
      <c r="H53" s="1152"/>
      <c r="I53" s="1152"/>
      <c r="J53" s="1153"/>
      <c r="K53" s="66">
        <v>64</v>
      </c>
      <c r="L53" s="67">
        <v>67</v>
      </c>
      <c r="M53" s="67">
        <v>36</v>
      </c>
      <c r="N53" s="67">
        <v>104</v>
      </c>
      <c r="O53" s="68">
        <v>172</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540</v>
      </c>
      <c r="L57" s="79" t="s">
        <v>541</v>
      </c>
      <c r="M57" s="79" t="s">
        <v>542</v>
      </c>
      <c r="N57" s="79" t="s">
        <v>543</v>
      </c>
      <c r="O57" s="80" t="s">
        <v>544</v>
      </c>
      <c r="P57" s="46"/>
      <c r="Q57" s="46"/>
      <c r="R57" s="46"/>
      <c r="S57" s="46"/>
      <c r="T57" s="46"/>
      <c r="U57" s="46"/>
    </row>
    <row r="58" spans="1:21" ht="31.5" customHeight="1" x14ac:dyDescent="0.2">
      <c r="B58" s="1154" t="s">
        <v>24</v>
      </c>
      <c r="C58" s="1155"/>
      <c r="D58" s="1160" t="s">
        <v>25</v>
      </c>
      <c r="E58" s="1161"/>
      <c r="F58" s="1161"/>
      <c r="G58" s="1161"/>
      <c r="H58" s="1161"/>
      <c r="I58" s="1161"/>
      <c r="J58" s="1162"/>
      <c r="K58" s="81"/>
      <c r="L58" s="82"/>
      <c r="M58" s="82"/>
      <c r="N58" s="82"/>
      <c r="O58" s="83"/>
    </row>
    <row r="59" spans="1:21" ht="31.5" customHeight="1" x14ac:dyDescent="0.2">
      <c r="B59" s="1156"/>
      <c r="C59" s="1157"/>
      <c r="D59" s="1163" t="s">
        <v>26</v>
      </c>
      <c r="E59" s="1164"/>
      <c r="F59" s="1164"/>
      <c r="G59" s="1164"/>
      <c r="H59" s="1164"/>
      <c r="I59" s="1164"/>
      <c r="J59" s="1165"/>
      <c r="K59" s="84"/>
      <c r="L59" s="85"/>
      <c r="M59" s="85"/>
      <c r="N59" s="85"/>
      <c r="O59" s="86"/>
    </row>
    <row r="60" spans="1:21" ht="31.5" customHeight="1" thickBot="1" x14ac:dyDescent="0.25">
      <c r="B60" s="1158"/>
      <c r="C60" s="1159"/>
      <c r="D60" s="1166" t="s">
        <v>27</v>
      </c>
      <c r="E60" s="1167"/>
      <c r="F60" s="1167"/>
      <c r="G60" s="1167"/>
      <c r="H60" s="1167"/>
      <c r="I60" s="1167"/>
      <c r="J60" s="1168"/>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ZdfdXy8OZkH3/sWuraA9HY5M1DkKelPsvYfPaUG1wNLQydLxU5cavWBCja0TozKLrhrAVbA6qFPi5qug2OCmcw==" saltValue="wfJ9X5cloPSysAcXZNyEb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8" scale="7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525</v>
      </c>
      <c r="J40" s="101" t="s">
        <v>526</v>
      </c>
      <c r="K40" s="101" t="s">
        <v>527</v>
      </c>
      <c r="L40" s="101" t="s">
        <v>528</v>
      </c>
      <c r="M40" s="102" t="s">
        <v>529</v>
      </c>
    </row>
    <row r="41" spans="2:13" ht="27.75" customHeight="1" x14ac:dyDescent="0.2">
      <c r="B41" s="1169" t="s">
        <v>30</v>
      </c>
      <c r="C41" s="1170"/>
      <c r="D41" s="103"/>
      <c r="E41" s="1175" t="s">
        <v>31</v>
      </c>
      <c r="F41" s="1175"/>
      <c r="G41" s="1175"/>
      <c r="H41" s="1176"/>
      <c r="I41" s="330">
        <v>8172</v>
      </c>
      <c r="J41" s="331">
        <v>8205</v>
      </c>
      <c r="K41" s="331">
        <v>7918</v>
      </c>
      <c r="L41" s="331">
        <v>7344</v>
      </c>
      <c r="M41" s="332">
        <v>6764</v>
      </c>
    </row>
    <row r="42" spans="2:13" ht="27.75" customHeight="1" x14ac:dyDescent="0.2">
      <c r="B42" s="1171"/>
      <c r="C42" s="1172"/>
      <c r="D42" s="104"/>
      <c r="E42" s="1177" t="s">
        <v>32</v>
      </c>
      <c r="F42" s="1177"/>
      <c r="G42" s="1177"/>
      <c r="H42" s="1178"/>
      <c r="I42" s="333">
        <v>708</v>
      </c>
      <c r="J42" s="334">
        <v>722</v>
      </c>
      <c r="K42" s="334">
        <v>799</v>
      </c>
      <c r="L42" s="334">
        <v>737</v>
      </c>
      <c r="M42" s="335">
        <v>969</v>
      </c>
    </row>
    <row r="43" spans="2:13" ht="27.75" customHeight="1" x14ac:dyDescent="0.2">
      <c r="B43" s="1171"/>
      <c r="C43" s="1172"/>
      <c r="D43" s="104"/>
      <c r="E43" s="1177" t="s">
        <v>33</v>
      </c>
      <c r="F43" s="1177"/>
      <c r="G43" s="1177"/>
      <c r="H43" s="1178"/>
      <c r="I43" s="333">
        <v>1664</v>
      </c>
      <c r="J43" s="334">
        <v>1445</v>
      </c>
      <c r="K43" s="334">
        <v>1190</v>
      </c>
      <c r="L43" s="334">
        <v>1308</v>
      </c>
      <c r="M43" s="335">
        <v>1656</v>
      </c>
    </row>
    <row r="44" spans="2:13" ht="27.75" customHeight="1" x14ac:dyDescent="0.2">
      <c r="B44" s="1171"/>
      <c r="C44" s="1172"/>
      <c r="D44" s="104"/>
      <c r="E44" s="1177" t="s">
        <v>34</v>
      </c>
      <c r="F44" s="1177"/>
      <c r="G44" s="1177"/>
      <c r="H44" s="1178"/>
      <c r="I44" s="333">
        <v>914</v>
      </c>
      <c r="J44" s="334">
        <v>847</v>
      </c>
      <c r="K44" s="334">
        <v>926</v>
      </c>
      <c r="L44" s="334">
        <v>892</v>
      </c>
      <c r="M44" s="335">
        <v>837</v>
      </c>
    </row>
    <row r="45" spans="2:13" ht="27.75" customHeight="1" x14ac:dyDescent="0.2">
      <c r="B45" s="1171"/>
      <c r="C45" s="1172"/>
      <c r="D45" s="104"/>
      <c r="E45" s="1177" t="s">
        <v>35</v>
      </c>
      <c r="F45" s="1177"/>
      <c r="G45" s="1177"/>
      <c r="H45" s="1178"/>
      <c r="I45" s="333">
        <v>1463</v>
      </c>
      <c r="J45" s="334">
        <v>1552</v>
      </c>
      <c r="K45" s="334">
        <v>1397</v>
      </c>
      <c r="L45" s="334">
        <v>1314</v>
      </c>
      <c r="M45" s="335">
        <v>1330</v>
      </c>
    </row>
    <row r="46" spans="2:13" ht="27.75" customHeight="1" x14ac:dyDescent="0.2">
      <c r="B46" s="1171"/>
      <c r="C46" s="1172"/>
      <c r="D46" s="105"/>
      <c r="E46" s="1177" t="s">
        <v>36</v>
      </c>
      <c r="F46" s="1177"/>
      <c r="G46" s="1177"/>
      <c r="H46" s="1178"/>
      <c r="I46" s="333" t="s">
        <v>487</v>
      </c>
      <c r="J46" s="334" t="s">
        <v>487</v>
      </c>
      <c r="K46" s="334" t="s">
        <v>487</v>
      </c>
      <c r="L46" s="334" t="s">
        <v>487</v>
      </c>
      <c r="M46" s="335" t="s">
        <v>487</v>
      </c>
    </row>
    <row r="47" spans="2:13" ht="27.75" customHeight="1" x14ac:dyDescent="0.2">
      <c r="B47" s="1171"/>
      <c r="C47" s="1172"/>
      <c r="D47" s="106"/>
      <c r="E47" s="1179" t="s">
        <v>37</v>
      </c>
      <c r="F47" s="1180"/>
      <c r="G47" s="1180"/>
      <c r="H47" s="1181"/>
      <c r="I47" s="333" t="s">
        <v>487</v>
      </c>
      <c r="J47" s="334" t="s">
        <v>487</v>
      </c>
      <c r="K47" s="334" t="s">
        <v>487</v>
      </c>
      <c r="L47" s="334" t="s">
        <v>487</v>
      </c>
      <c r="M47" s="335" t="s">
        <v>487</v>
      </c>
    </row>
    <row r="48" spans="2:13" ht="27.75" customHeight="1" x14ac:dyDescent="0.2">
      <c r="B48" s="1171"/>
      <c r="C48" s="1172"/>
      <c r="D48" s="104"/>
      <c r="E48" s="1177" t="s">
        <v>38</v>
      </c>
      <c r="F48" s="1177"/>
      <c r="G48" s="1177"/>
      <c r="H48" s="1178"/>
      <c r="I48" s="333" t="s">
        <v>487</v>
      </c>
      <c r="J48" s="334" t="s">
        <v>487</v>
      </c>
      <c r="K48" s="334" t="s">
        <v>487</v>
      </c>
      <c r="L48" s="334" t="s">
        <v>487</v>
      </c>
      <c r="M48" s="335" t="s">
        <v>487</v>
      </c>
    </row>
    <row r="49" spans="2:13" ht="27.75" customHeight="1" x14ac:dyDescent="0.2">
      <c r="B49" s="1173"/>
      <c r="C49" s="1174"/>
      <c r="D49" s="104"/>
      <c r="E49" s="1177" t="s">
        <v>39</v>
      </c>
      <c r="F49" s="1177"/>
      <c r="G49" s="1177"/>
      <c r="H49" s="1178"/>
      <c r="I49" s="333" t="s">
        <v>487</v>
      </c>
      <c r="J49" s="334" t="s">
        <v>487</v>
      </c>
      <c r="K49" s="334" t="s">
        <v>487</v>
      </c>
      <c r="L49" s="334" t="s">
        <v>487</v>
      </c>
      <c r="M49" s="335" t="s">
        <v>487</v>
      </c>
    </row>
    <row r="50" spans="2:13" ht="27.75" customHeight="1" x14ac:dyDescent="0.2">
      <c r="B50" s="1182" t="s">
        <v>40</v>
      </c>
      <c r="C50" s="1183"/>
      <c r="D50" s="107"/>
      <c r="E50" s="1177" t="s">
        <v>41</v>
      </c>
      <c r="F50" s="1177"/>
      <c r="G50" s="1177"/>
      <c r="H50" s="1178"/>
      <c r="I50" s="333">
        <v>5018</v>
      </c>
      <c r="J50" s="334">
        <v>5790</v>
      </c>
      <c r="K50" s="334">
        <v>6215</v>
      </c>
      <c r="L50" s="334">
        <v>6166</v>
      </c>
      <c r="M50" s="335">
        <v>6174</v>
      </c>
    </row>
    <row r="51" spans="2:13" ht="27.75" customHeight="1" x14ac:dyDescent="0.2">
      <c r="B51" s="1171"/>
      <c r="C51" s="1172"/>
      <c r="D51" s="104"/>
      <c r="E51" s="1177" t="s">
        <v>42</v>
      </c>
      <c r="F51" s="1177"/>
      <c r="G51" s="1177"/>
      <c r="H51" s="1178"/>
      <c r="I51" s="333">
        <v>3956</v>
      </c>
      <c r="J51" s="334">
        <v>4322</v>
      </c>
      <c r="K51" s="334">
        <v>4344</v>
      </c>
      <c r="L51" s="334">
        <v>4622</v>
      </c>
      <c r="M51" s="335">
        <v>4836</v>
      </c>
    </row>
    <row r="52" spans="2:13" ht="27.75" customHeight="1" x14ac:dyDescent="0.2">
      <c r="B52" s="1173"/>
      <c r="C52" s="1174"/>
      <c r="D52" s="104"/>
      <c r="E52" s="1177" t="s">
        <v>43</v>
      </c>
      <c r="F52" s="1177"/>
      <c r="G52" s="1177"/>
      <c r="H52" s="1178"/>
      <c r="I52" s="333">
        <v>3543</v>
      </c>
      <c r="J52" s="334">
        <v>3333</v>
      </c>
      <c r="K52" s="334">
        <v>2992</v>
      </c>
      <c r="L52" s="334">
        <v>2740</v>
      </c>
      <c r="M52" s="335">
        <v>2630</v>
      </c>
    </row>
    <row r="53" spans="2:13" ht="27.75" customHeight="1" thickBot="1" x14ac:dyDescent="0.25">
      <c r="B53" s="1184" t="s">
        <v>19</v>
      </c>
      <c r="C53" s="1185"/>
      <c r="D53" s="108"/>
      <c r="E53" s="1186" t="s">
        <v>44</v>
      </c>
      <c r="F53" s="1186"/>
      <c r="G53" s="1186"/>
      <c r="H53" s="1187"/>
      <c r="I53" s="336">
        <v>404</v>
      </c>
      <c r="J53" s="337">
        <v>-673</v>
      </c>
      <c r="K53" s="337">
        <v>-1322</v>
      </c>
      <c r="L53" s="337">
        <v>-1934</v>
      </c>
      <c r="M53" s="338">
        <v>-2084</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Us0/IeXyTBhO4ue37NBDLZqr+ICCHZ5qWh1CC5SiCQvrWRbR+waLMQgIWDgUgwbxhuinSc3tCXny0xW/dwg+hA==" saltValue="jBgPU0iXXREjHir+tLnh1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527</v>
      </c>
      <c r="G54" s="117" t="s">
        <v>528</v>
      </c>
      <c r="H54" s="118" t="s">
        <v>529</v>
      </c>
    </row>
    <row r="55" spans="2:8" ht="52.5" customHeight="1" x14ac:dyDescent="0.2">
      <c r="B55" s="119"/>
      <c r="C55" s="1196" t="s">
        <v>46</v>
      </c>
      <c r="D55" s="1196"/>
      <c r="E55" s="1197"/>
      <c r="F55" s="339">
        <v>2078</v>
      </c>
      <c r="G55" s="339">
        <v>2012</v>
      </c>
      <c r="H55" s="340">
        <v>2071</v>
      </c>
    </row>
    <row r="56" spans="2:8" ht="52.5" customHeight="1" x14ac:dyDescent="0.2">
      <c r="B56" s="120"/>
      <c r="C56" s="1198" t="s">
        <v>47</v>
      </c>
      <c r="D56" s="1198"/>
      <c r="E56" s="1199"/>
      <c r="F56" s="341" t="s">
        <v>487</v>
      </c>
      <c r="G56" s="341" t="s">
        <v>487</v>
      </c>
      <c r="H56" s="342" t="s">
        <v>487</v>
      </c>
    </row>
    <row r="57" spans="2:8" ht="53.25" customHeight="1" x14ac:dyDescent="0.2">
      <c r="B57" s="120"/>
      <c r="C57" s="1200" t="s">
        <v>48</v>
      </c>
      <c r="D57" s="1200"/>
      <c r="E57" s="1201"/>
      <c r="F57" s="343">
        <v>4144</v>
      </c>
      <c r="G57" s="343">
        <v>4420</v>
      </c>
      <c r="H57" s="344">
        <v>4086</v>
      </c>
    </row>
    <row r="58" spans="2:8" ht="45.75" customHeight="1" x14ac:dyDescent="0.2">
      <c r="B58" s="121"/>
      <c r="C58" s="1188" t="s">
        <v>560</v>
      </c>
      <c r="D58" s="1189"/>
      <c r="E58" s="1190"/>
      <c r="F58" s="345">
        <v>2616</v>
      </c>
      <c r="G58" s="345">
        <v>2579</v>
      </c>
      <c r="H58" s="346">
        <v>2490</v>
      </c>
    </row>
    <row r="59" spans="2:8" ht="45.75" customHeight="1" x14ac:dyDescent="0.2">
      <c r="B59" s="121"/>
      <c r="C59" s="1188" t="s">
        <v>561</v>
      </c>
      <c r="D59" s="1189"/>
      <c r="E59" s="1190"/>
      <c r="F59" s="345">
        <v>637</v>
      </c>
      <c r="G59" s="345">
        <v>787</v>
      </c>
      <c r="H59" s="346">
        <v>887</v>
      </c>
    </row>
    <row r="60" spans="2:8" ht="45.75" customHeight="1" x14ac:dyDescent="0.2">
      <c r="B60" s="121"/>
      <c r="C60" s="1188" t="s">
        <v>562</v>
      </c>
      <c r="D60" s="1189"/>
      <c r="E60" s="1190"/>
      <c r="F60" s="345">
        <v>376</v>
      </c>
      <c r="G60" s="345">
        <v>593</v>
      </c>
      <c r="H60" s="346">
        <v>283</v>
      </c>
    </row>
    <row r="61" spans="2:8" ht="45.75" customHeight="1" x14ac:dyDescent="0.2">
      <c r="B61" s="121"/>
      <c r="C61" s="1188" t="s">
        <v>563</v>
      </c>
      <c r="D61" s="1189"/>
      <c r="E61" s="1190"/>
      <c r="F61" s="345">
        <v>170</v>
      </c>
      <c r="G61" s="345">
        <v>152</v>
      </c>
      <c r="H61" s="346">
        <v>135</v>
      </c>
    </row>
    <row r="62" spans="2:8" ht="45.75" customHeight="1" thickBot="1" x14ac:dyDescent="0.25">
      <c r="B62" s="122"/>
      <c r="C62" s="1191" t="s">
        <v>564</v>
      </c>
      <c r="D62" s="1192"/>
      <c r="E62" s="1193"/>
      <c r="F62" s="347">
        <v>129</v>
      </c>
      <c r="G62" s="347">
        <v>129</v>
      </c>
      <c r="H62" s="348">
        <v>122</v>
      </c>
    </row>
    <row r="63" spans="2:8" ht="52.5" customHeight="1" thickBot="1" x14ac:dyDescent="0.25">
      <c r="B63" s="123"/>
      <c r="C63" s="1194" t="s">
        <v>49</v>
      </c>
      <c r="D63" s="1194"/>
      <c r="E63" s="1195"/>
      <c r="F63" s="349">
        <v>6221</v>
      </c>
      <c r="G63" s="349">
        <v>6432</v>
      </c>
      <c r="H63" s="350">
        <v>6157</v>
      </c>
    </row>
    <row r="64" spans="2:8" ht="13.2" x14ac:dyDescent="0.2"/>
  </sheetData>
  <sheetProtection algorithmName="SHA-512" hashValue="RaTcaUIizNBuH5iS7HSrSXv3edHOcKZ5VtXD0hP1wPQ+LIDAne0+xp49INE1QtdC9jsaYWRmBVhm0y7Ebmzq6A==" saltValue="IuZ78mzUNhopuHW593nF8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524</v>
      </c>
      <c r="G2" s="137"/>
      <c r="H2" s="138"/>
    </row>
    <row r="3" spans="1:8" x14ac:dyDescent="0.2">
      <c r="A3" s="134" t="s">
        <v>517</v>
      </c>
      <c r="B3" s="139"/>
      <c r="C3" s="140"/>
      <c r="D3" s="141">
        <v>73744</v>
      </c>
      <c r="E3" s="142"/>
      <c r="F3" s="143">
        <v>52068</v>
      </c>
      <c r="G3" s="144"/>
      <c r="H3" s="145"/>
    </row>
    <row r="4" spans="1:8" x14ac:dyDescent="0.2">
      <c r="A4" s="146"/>
      <c r="B4" s="147"/>
      <c r="C4" s="148"/>
      <c r="D4" s="149">
        <v>48626</v>
      </c>
      <c r="E4" s="150"/>
      <c r="F4" s="151">
        <v>26936</v>
      </c>
      <c r="G4" s="152"/>
      <c r="H4" s="153"/>
    </row>
    <row r="5" spans="1:8" x14ac:dyDescent="0.2">
      <c r="A5" s="134" t="s">
        <v>519</v>
      </c>
      <c r="B5" s="139"/>
      <c r="C5" s="140"/>
      <c r="D5" s="141">
        <v>65678</v>
      </c>
      <c r="E5" s="142"/>
      <c r="F5" s="143">
        <v>47161</v>
      </c>
      <c r="G5" s="144"/>
      <c r="H5" s="145"/>
    </row>
    <row r="6" spans="1:8" x14ac:dyDescent="0.2">
      <c r="A6" s="146"/>
      <c r="B6" s="147"/>
      <c r="C6" s="148"/>
      <c r="D6" s="149">
        <v>40919</v>
      </c>
      <c r="E6" s="150"/>
      <c r="F6" s="151">
        <v>24595</v>
      </c>
      <c r="G6" s="152"/>
      <c r="H6" s="153"/>
    </row>
    <row r="7" spans="1:8" x14ac:dyDescent="0.2">
      <c r="A7" s="134" t="s">
        <v>520</v>
      </c>
      <c r="B7" s="139"/>
      <c r="C7" s="140"/>
      <c r="D7" s="141">
        <v>48003</v>
      </c>
      <c r="E7" s="142"/>
      <c r="F7" s="143">
        <v>43423</v>
      </c>
      <c r="G7" s="144"/>
      <c r="H7" s="145"/>
    </row>
    <row r="8" spans="1:8" x14ac:dyDescent="0.2">
      <c r="A8" s="146"/>
      <c r="B8" s="147"/>
      <c r="C8" s="148"/>
      <c r="D8" s="149">
        <v>33810</v>
      </c>
      <c r="E8" s="150"/>
      <c r="F8" s="151">
        <v>22207</v>
      </c>
      <c r="G8" s="152"/>
      <c r="H8" s="153"/>
    </row>
    <row r="9" spans="1:8" x14ac:dyDescent="0.2">
      <c r="A9" s="134" t="s">
        <v>521</v>
      </c>
      <c r="B9" s="139"/>
      <c r="C9" s="140"/>
      <c r="D9" s="141">
        <v>31675</v>
      </c>
      <c r="E9" s="142"/>
      <c r="F9" s="143">
        <v>45265</v>
      </c>
      <c r="G9" s="144"/>
      <c r="H9" s="145"/>
    </row>
    <row r="10" spans="1:8" x14ac:dyDescent="0.2">
      <c r="A10" s="146"/>
      <c r="B10" s="147"/>
      <c r="C10" s="148"/>
      <c r="D10" s="149">
        <v>27132</v>
      </c>
      <c r="E10" s="150"/>
      <c r="F10" s="151">
        <v>22600</v>
      </c>
      <c r="G10" s="152"/>
      <c r="H10" s="153"/>
    </row>
    <row r="11" spans="1:8" x14ac:dyDescent="0.2">
      <c r="A11" s="134" t="s">
        <v>522</v>
      </c>
      <c r="B11" s="139"/>
      <c r="C11" s="140"/>
      <c r="D11" s="141">
        <v>55066</v>
      </c>
      <c r="E11" s="142"/>
      <c r="F11" s="143">
        <v>54621</v>
      </c>
      <c r="G11" s="144"/>
      <c r="H11" s="145"/>
    </row>
    <row r="12" spans="1:8" x14ac:dyDescent="0.2">
      <c r="A12" s="146"/>
      <c r="B12" s="147"/>
      <c r="C12" s="154"/>
      <c r="D12" s="149">
        <v>48684</v>
      </c>
      <c r="E12" s="150"/>
      <c r="F12" s="151">
        <v>30892</v>
      </c>
      <c r="G12" s="152"/>
      <c r="H12" s="153"/>
    </row>
    <row r="13" spans="1:8" x14ac:dyDescent="0.2">
      <c r="A13" s="134"/>
      <c r="B13" s="139"/>
      <c r="C13" s="140"/>
      <c r="D13" s="141">
        <v>54833</v>
      </c>
      <c r="E13" s="142"/>
      <c r="F13" s="143">
        <v>48508</v>
      </c>
      <c r="G13" s="155"/>
      <c r="H13" s="145"/>
    </row>
    <row r="14" spans="1:8" x14ac:dyDescent="0.2">
      <c r="A14" s="146"/>
      <c r="B14" s="147"/>
      <c r="C14" s="148"/>
      <c r="D14" s="149">
        <v>39834</v>
      </c>
      <c r="E14" s="150"/>
      <c r="F14" s="151">
        <v>25446</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5.45</v>
      </c>
      <c r="C19" s="156">
        <f>ROUND(VALUE(SUBSTITUTE(実質収支比率等に係る経年分析!G$48,"▲","-")),2)</f>
        <v>9.25</v>
      </c>
      <c r="D19" s="156">
        <f>ROUND(VALUE(SUBSTITUTE(実質収支比率等に係る経年分析!H$48,"▲","-")),2)</f>
        <v>6.37</v>
      </c>
      <c r="E19" s="156">
        <f>ROUND(VALUE(SUBSTITUTE(実質収支比率等に係る経年分析!I$48,"▲","-")),2)</f>
        <v>5.62</v>
      </c>
      <c r="F19" s="156">
        <f>ROUND(VALUE(SUBSTITUTE(実質収支比率等に係る経年分析!J$48,"▲","-")),2)</f>
        <v>6.01</v>
      </c>
    </row>
    <row r="20" spans="1:11" x14ac:dyDescent="0.2">
      <c r="A20" s="156" t="s">
        <v>53</v>
      </c>
      <c r="B20" s="156">
        <f>ROUND(VALUE(SUBSTITUTE(実質収支比率等に係る経年分析!F$47,"▲","-")),2)</f>
        <v>14.37</v>
      </c>
      <c r="C20" s="156">
        <f>ROUND(VALUE(SUBSTITUTE(実質収支比率等に係る経年分析!G$47,"▲","-")),2)</f>
        <v>23.62</v>
      </c>
      <c r="D20" s="156">
        <f>ROUND(VALUE(SUBSTITUTE(実質収支比率等に係る経年分析!H$47,"▲","-")),2)</f>
        <v>28.49</v>
      </c>
      <c r="E20" s="156">
        <f>ROUND(VALUE(SUBSTITUTE(実質収支比率等に係る経年分析!I$47,"▲","-")),2)</f>
        <v>26.71</v>
      </c>
      <c r="F20" s="156">
        <f>ROUND(VALUE(SUBSTITUTE(実質収支比率等に係る経年分析!J$47,"▲","-")),2)</f>
        <v>27.14</v>
      </c>
    </row>
    <row r="21" spans="1:11" x14ac:dyDescent="0.2">
      <c r="A21" s="156" t="s">
        <v>54</v>
      </c>
      <c r="B21" s="156">
        <f>IF(ISNUMBER(VALUE(SUBSTITUTE(実質収支比率等に係る経年分析!F$49,"▲","-"))),ROUND(VALUE(SUBSTITUTE(実質収支比率等に係る経年分析!F$49,"▲","-")),2),NA())</f>
        <v>-4.66</v>
      </c>
      <c r="C21" s="156">
        <f>IF(ISNUMBER(VALUE(SUBSTITUTE(実質収支比率等に係る経年分析!G$49,"▲","-"))),ROUND(VALUE(SUBSTITUTE(実質収支比率等に係る経年分析!G$49,"▲","-")),2),NA())</f>
        <v>13.69</v>
      </c>
      <c r="D21" s="156">
        <f>IF(ISNUMBER(VALUE(SUBSTITUTE(実質収支比率等に係る経年分析!H$49,"▲","-"))),ROUND(VALUE(SUBSTITUTE(実質収支比率等に係る経年分析!H$49,"▲","-")),2),NA())</f>
        <v>1.64</v>
      </c>
      <c r="E21" s="156">
        <f>IF(ISNUMBER(VALUE(SUBSTITUTE(実質収支比率等に係る経年分析!I$49,"▲","-"))),ROUND(VALUE(SUBSTITUTE(実質収支比率等に係る経年分析!I$49,"▲","-")),2),NA())</f>
        <v>-1.42</v>
      </c>
      <c r="F21" s="156">
        <f>IF(ISNUMBER(VALUE(SUBSTITUTE(実質収支比率等に係る経年分析!J$49,"▲","-"))),ROUND(VALUE(SUBSTITUTE(実質収支比率等に係る経年分析!J$49,"▲","-")),2),NA())</f>
        <v>1.24</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e">
        <f>IF(連結実質赤字比率に係る赤字・黒字の構成分析!C$40="",NA(),連結実質赤字比率に係る赤字・黒字の構成分析!C$40)</f>
        <v>#N/A</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#VALUE!</v>
      </c>
      <c r="K30" s="157" t="e">
        <f>IF(ROUND(VALUE(SUBSTITUTE(連結実質赤字比率に係る赤字・黒字の構成分析!J$40,"▲", "-")), 2) &gt;= 0, ABS(ROUND(VALUE(SUBSTITUTE(連結実質赤字比率に係る赤字・黒字の構成分析!J$40,"▲", "-")), 2)), NA())</f>
        <v>#VALUE!</v>
      </c>
    </row>
    <row r="31" spans="1:11" x14ac:dyDescent="0.2">
      <c r="A31" s="157" t="str">
        <f>IF(連結実質赤字比率に係る赤字・黒字の構成分析!C$39="",NA(),連結実質赤字比率に係る赤字・黒字の構成分析!C$39)</f>
        <v>瑞穂町介護保険特別会計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0.84</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0.11</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0.13</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0.01</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0.01</v>
      </c>
    </row>
    <row r="32" spans="1:11" x14ac:dyDescent="0.2">
      <c r="A32" s="157" t="str">
        <f>IF(連結実質赤字比率に係る赤字・黒字の構成分析!C$38="",NA(),連結実質赤字比率に係る赤字・黒字の構成分析!C$38)</f>
        <v>瑞穂町後期高齢者医療特別会計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0.09</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0.11</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0.14000000000000001</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0.16</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0.14000000000000001</v>
      </c>
    </row>
    <row r="33" spans="1:16" x14ac:dyDescent="0.2">
      <c r="A33" s="157" t="str">
        <f>IF(連結実質赤字比率に係る赤字・黒字の構成分析!C$37="",NA(),連結実質赤字比率に係る赤字・黒字の構成分析!C$37)</f>
        <v>福生都市計画瑞穂町箱根ケ崎駅西土地区画整理事業特別会計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0.48</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0.35</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0.49</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0.43</v>
      </c>
    </row>
    <row r="34" spans="1:16" x14ac:dyDescent="0.2">
      <c r="A34" s="157" t="str">
        <f>IF(連結実質赤字比率に係る赤字・黒字の構成分析!C$36="",NA(),連結実質赤字比率に係る赤字・黒字の構成分析!C$36)</f>
        <v>瑞穂町国民健康保険特別会計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0.41</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0.49</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0.09</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0.45</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0.57999999999999996</v>
      </c>
    </row>
    <row r="35" spans="1:16" x14ac:dyDescent="0.2">
      <c r="A35" s="157" t="str">
        <f>IF(連結実質赤字比率に係る赤字・黒字の構成分析!C$35="",NA(),連結実質赤字比率に係る赤字・黒字の構成分析!C$35)</f>
        <v>一般会計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5.45</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8.76</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6</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5.12</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5.57</v>
      </c>
    </row>
    <row r="36" spans="1:16" x14ac:dyDescent="0.2">
      <c r="A36" s="157" t="str">
        <f>IF(連結実質赤字比率に係る赤字・黒字の構成分析!C$34="",NA(),連結実質赤字比率に係る赤字・黒字の構成分析!C$34)</f>
        <v>瑞穂町下水道事業会計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1.37</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2.4300000000000002</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3.28</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4.4400000000000004</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5.69</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687</v>
      </c>
      <c r="E42" s="158"/>
      <c r="F42" s="158"/>
      <c r="G42" s="158">
        <f>'実質公債費比率（分子）の構造'!L$52</f>
        <v>704</v>
      </c>
      <c r="H42" s="158"/>
      <c r="I42" s="158"/>
      <c r="J42" s="158">
        <f>'実質公債費比率（分子）の構造'!M$52</f>
        <v>787</v>
      </c>
      <c r="K42" s="158"/>
      <c r="L42" s="158"/>
      <c r="M42" s="158">
        <f>'実質公債費比率（分子）の構造'!N$52</f>
        <v>754</v>
      </c>
      <c r="N42" s="158"/>
      <c r="O42" s="158"/>
      <c r="P42" s="158">
        <f>'実質公債費比率（分子）の構造'!O$52</f>
        <v>680</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f>'実質公債費比率（分子）の構造'!K$50</f>
        <v>1</v>
      </c>
      <c r="C44" s="158"/>
      <c r="D44" s="158"/>
      <c r="E44" s="158">
        <f>'実質公債費比率（分子）の構造'!L$50</f>
        <v>1</v>
      </c>
      <c r="F44" s="158"/>
      <c r="G44" s="158"/>
      <c r="H44" s="158">
        <f>'実質公債費比率（分子）の構造'!M$50</f>
        <v>2</v>
      </c>
      <c r="I44" s="158"/>
      <c r="J44" s="158"/>
      <c r="K44" s="158">
        <f>'実質公債費比率（分子）の構造'!N$50</f>
        <v>2</v>
      </c>
      <c r="L44" s="158"/>
      <c r="M44" s="158"/>
      <c r="N44" s="158">
        <f>'実質公債費比率（分子）の構造'!O$50</f>
        <v>3</v>
      </c>
      <c r="O44" s="158"/>
      <c r="P44" s="158"/>
    </row>
    <row r="45" spans="1:16" x14ac:dyDescent="0.2">
      <c r="A45" s="158" t="s">
        <v>63</v>
      </c>
      <c r="B45" s="158">
        <f>'実質公債費比率（分子）の構造'!K$49</f>
        <v>139</v>
      </c>
      <c r="C45" s="158"/>
      <c r="D45" s="158"/>
      <c r="E45" s="158">
        <f>'実質公債費比率（分子）の構造'!L$49</f>
        <v>121</v>
      </c>
      <c r="F45" s="158"/>
      <c r="G45" s="158"/>
      <c r="H45" s="158">
        <f>'実質公債費比率（分子）の構造'!M$49</f>
        <v>125</v>
      </c>
      <c r="I45" s="158"/>
      <c r="J45" s="158"/>
      <c r="K45" s="158">
        <f>'実質公債費比率（分子）の構造'!N$49</f>
        <v>114</v>
      </c>
      <c r="L45" s="158"/>
      <c r="M45" s="158"/>
      <c r="N45" s="158">
        <f>'実質公債費比率（分子）の構造'!O$49</f>
        <v>112</v>
      </c>
      <c r="O45" s="158"/>
      <c r="P45" s="158"/>
    </row>
    <row r="46" spans="1:16" x14ac:dyDescent="0.2">
      <c r="A46" s="158" t="s">
        <v>64</v>
      </c>
      <c r="B46" s="158">
        <f>'実質公債費比率（分子）の構造'!K$48</f>
        <v>95</v>
      </c>
      <c r="C46" s="158"/>
      <c r="D46" s="158"/>
      <c r="E46" s="158">
        <f>'実質公債費比率（分子）の構造'!L$48</f>
        <v>99</v>
      </c>
      <c r="F46" s="158"/>
      <c r="G46" s="158"/>
      <c r="H46" s="158">
        <f>'実質公債費比率（分子）の構造'!M$48</f>
        <v>91</v>
      </c>
      <c r="I46" s="158"/>
      <c r="J46" s="158"/>
      <c r="K46" s="158">
        <f>'実質公債費比率（分子）の構造'!N$48</f>
        <v>91</v>
      </c>
      <c r="L46" s="158"/>
      <c r="M46" s="158"/>
      <c r="N46" s="158">
        <f>'実質公債費比率（分子）の構造'!O$48</f>
        <v>95</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516</v>
      </c>
      <c r="C49" s="158"/>
      <c r="D49" s="158"/>
      <c r="E49" s="158">
        <f>'実質公債費比率（分子）の構造'!L$45</f>
        <v>550</v>
      </c>
      <c r="F49" s="158"/>
      <c r="G49" s="158"/>
      <c r="H49" s="158">
        <f>'実質公債費比率（分子）の構造'!M$45</f>
        <v>605</v>
      </c>
      <c r="I49" s="158"/>
      <c r="J49" s="158"/>
      <c r="K49" s="158">
        <f>'実質公債費比率（分子）の構造'!N$45</f>
        <v>651</v>
      </c>
      <c r="L49" s="158"/>
      <c r="M49" s="158"/>
      <c r="N49" s="158">
        <f>'実質公債費比率（分子）の構造'!O$45</f>
        <v>642</v>
      </c>
      <c r="O49" s="158"/>
      <c r="P49" s="158"/>
    </row>
    <row r="50" spans="1:16" x14ac:dyDescent="0.2">
      <c r="A50" s="158" t="s">
        <v>67</v>
      </c>
      <c r="B50" s="158" t="e">
        <f>NA()</f>
        <v>#N/A</v>
      </c>
      <c r="C50" s="158">
        <f>IF(ISNUMBER('実質公債費比率（分子）の構造'!K$53),'実質公債費比率（分子）の構造'!K$53,NA())</f>
        <v>64</v>
      </c>
      <c r="D50" s="158" t="e">
        <f>NA()</f>
        <v>#N/A</v>
      </c>
      <c r="E50" s="158" t="e">
        <f>NA()</f>
        <v>#N/A</v>
      </c>
      <c r="F50" s="158">
        <f>IF(ISNUMBER('実質公債費比率（分子）の構造'!L$53),'実質公債費比率（分子）の構造'!L$53,NA())</f>
        <v>67</v>
      </c>
      <c r="G50" s="158" t="e">
        <f>NA()</f>
        <v>#N/A</v>
      </c>
      <c r="H50" s="158" t="e">
        <f>NA()</f>
        <v>#N/A</v>
      </c>
      <c r="I50" s="158">
        <f>IF(ISNUMBER('実質公債費比率（分子）の構造'!M$53),'実質公債費比率（分子）の構造'!M$53,NA())</f>
        <v>36</v>
      </c>
      <c r="J50" s="158" t="e">
        <f>NA()</f>
        <v>#N/A</v>
      </c>
      <c r="K50" s="158" t="e">
        <f>NA()</f>
        <v>#N/A</v>
      </c>
      <c r="L50" s="158">
        <f>IF(ISNUMBER('実質公債費比率（分子）の構造'!N$53),'実質公債費比率（分子）の構造'!N$53,NA())</f>
        <v>104</v>
      </c>
      <c r="M50" s="158" t="e">
        <f>NA()</f>
        <v>#N/A</v>
      </c>
      <c r="N50" s="158" t="e">
        <f>NA()</f>
        <v>#N/A</v>
      </c>
      <c r="O50" s="158">
        <f>IF(ISNUMBER('実質公債費比率（分子）の構造'!O$53),'実質公債費比率（分子）の構造'!O$53,NA())</f>
        <v>172</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3543</v>
      </c>
      <c r="E56" s="157"/>
      <c r="F56" s="157"/>
      <c r="G56" s="157">
        <f>'将来負担比率（分子）の構造'!J$52</f>
        <v>3333</v>
      </c>
      <c r="H56" s="157"/>
      <c r="I56" s="157"/>
      <c r="J56" s="157">
        <f>'将来負担比率（分子）の構造'!K$52</f>
        <v>2992</v>
      </c>
      <c r="K56" s="157"/>
      <c r="L56" s="157"/>
      <c r="M56" s="157">
        <f>'将来負担比率（分子）の構造'!L$52</f>
        <v>2740</v>
      </c>
      <c r="N56" s="157"/>
      <c r="O56" s="157"/>
      <c r="P56" s="157">
        <f>'将来負担比率（分子）の構造'!M$52</f>
        <v>2630</v>
      </c>
    </row>
    <row r="57" spans="1:16" x14ac:dyDescent="0.2">
      <c r="A57" s="157" t="s">
        <v>42</v>
      </c>
      <c r="B57" s="157"/>
      <c r="C57" s="157"/>
      <c r="D57" s="157">
        <f>'将来負担比率（分子）の構造'!I$51</f>
        <v>3956</v>
      </c>
      <c r="E57" s="157"/>
      <c r="F57" s="157"/>
      <c r="G57" s="157">
        <f>'将来負担比率（分子）の構造'!J$51</f>
        <v>4322</v>
      </c>
      <c r="H57" s="157"/>
      <c r="I57" s="157"/>
      <c r="J57" s="157">
        <f>'将来負担比率（分子）の構造'!K$51</f>
        <v>4344</v>
      </c>
      <c r="K57" s="157"/>
      <c r="L57" s="157"/>
      <c r="M57" s="157">
        <f>'将来負担比率（分子）の構造'!L$51</f>
        <v>4622</v>
      </c>
      <c r="N57" s="157"/>
      <c r="O57" s="157"/>
      <c r="P57" s="157">
        <f>'将来負担比率（分子）の構造'!M$51</f>
        <v>4836</v>
      </c>
    </row>
    <row r="58" spans="1:16" x14ac:dyDescent="0.2">
      <c r="A58" s="157" t="s">
        <v>41</v>
      </c>
      <c r="B58" s="157"/>
      <c r="C58" s="157"/>
      <c r="D58" s="157">
        <f>'将来負担比率（分子）の構造'!I$50</f>
        <v>5018</v>
      </c>
      <c r="E58" s="157"/>
      <c r="F58" s="157"/>
      <c r="G58" s="157">
        <f>'将来負担比率（分子）の構造'!J$50</f>
        <v>5790</v>
      </c>
      <c r="H58" s="157"/>
      <c r="I58" s="157"/>
      <c r="J58" s="157">
        <f>'将来負担比率（分子）の構造'!K$50</f>
        <v>6215</v>
      </c>
      <c r="K58" s="157"/>
      <c r="L58" s="157"/>
      <c r="M58" s="157">
        <f>'将来負担比率（分子）の構造'!L$50</f>
        <v>6166</v>
      </c>
      <c r="N58" s="157"/>
      <c r="O58" s="157"/>
      <c r="P58" s="157">
        <f>'将来負担比率（分子）の構造'!M$50</f>
        <v>6174</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1463</v>
      </c>
      <c r="C62" s="157"/>
      <c r="D62" s="157"/>
      <c r="E62" s="157">
        <f>'将来負担比率（分子）の構造'!J$45</f>
        <v>1552</v>
      </c>
      <c r="F62" s="157"/>
      <c r="G62" s="157"/>
      <c r="H62" s="157">
        <f>'将来負担比率（分子）の構造'!K$45</f>
        <v>1397</v>
      </c>
      <c r="I62" s="157"/>
      <c r="J62" s="157"/>
      <c r="K62" s="157">
        <f>'将来負担比率（分子）の構造'!L$45</f>
        <v>1314</v>
      </c>
      <c r="L62" s="157"/>
      <c r="M62" s="157"/>
      <c r="N62" s="157">
        <f>'将来負担比率（分子）の構造'!M$45</f>
        <v>1330</v>
      </c>
      <c r="O62" s="157"/>
      <c r="P62" s="157"/>
    </row>
    <row r="63" spans="1:16" x14ac:dyDescent="0.2">
      <c r="A63" s="157" t="s">
        <v>34</v>
      </c>
      <c r="B63" s="157">
        <f>'将来負担比率（分子）の構造'!I$44</f>
        <v>914</v>
      </c>
      <c r="C63" s="157"/>
      <c r="D63" s="157"/>
      <c r="E63" s="157">
        <f>'将来負担比率（分子）の構造'!J$44</f>
        <v>847</v>
      </c>
      <c r="F63" s="157"/>
      <c r="G63" s="157"/>
      <c r="H63" s="157">
        <f>'将来負担比率（分子）の構造'!K$44</f>
        <v>926</v>
      </c>
      <c r="I63" s="157"/>
      <c r="J63" s="157"/>
      <c r="K63" s="157">
        <f>'将来負担比率（分子）の構造'!L$44</f>
        <v>892</v>
      </c>
      <c r="L63" s="157"/>
      <c r="M63" s="157"/>
      <c r="N63" s="157">
        <f>'将来負担比率（分子）の構造'!M$44</f>
        <v>837</v>
      </c>
      <c r="O63" s="157"/>
      <c r="P63" s="157"/>
    </row>
    <row r="64" spans="1:16" x14ac:dyDescent="0.2">
      <c r="A64" s="157" t="s">
        <v>33</v>
      </c>
      <c r="B64" s="157">
        <f>'将来負担比率（分子）の構造'!I$43</f>
        <v>1664</v>
      </c>
      <c r="C64" s="157"/>
      <c r="D64" s="157"/>
      <c r="E64" s="157">
        <f>'将来負担比率（分子）の構造'!J$43</f>
        <v>1445</v>
      </c>
      <c r="F64" s="157"/>
      <c r="G64" s="157"/>
      <c r="H64" s="157">
        <f>'将来負担比率（分子）の構造'!K$43</f>
        <v>1190</v>
      </c>
      <c r="I64" s="157"/>
      <c r="J64" s="157"/>
      <c r="K64" s="157">
        <f>'将来負担比率（分子）の構造'!L$43</f>
        <v>1308</v>
      </c>
      <c r="L64" s="157"/>
      <c r="M64" s="157"/>
      <c r="N64" s="157">
        <f>'将来負担比率（分子）の構造'!M$43</f>
        <v>1656</v>
      </c>
      <c r="O64" s="157"/>
      <c r="P64" s="157"/>
    </row>
    <row r="65" spans="1:16" x14ac:dyDescent="0.2">
      <c r="A65" s="157" t="s">
        <v>32</v>
      </c>
      <c r="B65" s="157">
        <f>'将来負担比率（分子）の構造'!I$42</f>
        <v>708</v>
      </c>
      <c r="C65" s="157"/>
      <c r="D65" s="157"/>
      <c r="E65" s="157">
        <f>'将来負担比率（分子）の構造'!J$42</f>
        <v>722</v>
      </c>
      <c r="F65" s="157"/>
      <c r="G65" s="157"/>
      <c r="H65" s="157">
        <f>'将来負担比率（分子）の構造'!K$42</f>
        <v>799</v>
      </c>
      <c r="I65" s="157"/>
      <c r="J65" s="157"/>
      <c r="K65" s="157">
        <f>'将来負担比率（分子）の構造'!L$42</f>
        <v>737</v>
      </c>
      <c r="L65" s="157"/>
      <c r="M65" s="157"/>
      <c r="N65" s="157">
        <f>'将来負担比率（分子）の構造'!M$42</f>
        <v>969</v>
      </c>
      <c r="O65" s="157"/>
      <c r="P65" s="157"/>
    </row>
    <row r="66" spans="1:16" x14ac:dyDescent="0.2">
      <c r="A66" s="157" t="s">
        <v>31</v>
      </c>
      <c r="B66" s="157">
        <f>'将来負担比率（分子）の構造'!I$41</f>
        <v>8172</v>
      </c>
      <c r="C66" s="157"/>
      <c r="D66" s="157"/>
      <c r="E66" s="157">
        <f>'将来負担比率（分子）の構造'!J$41</f>
        <v>8205</v>
      </c>
      <c r="F66" s="157"/>
      <c r="G66" s="157"/>
      <c r="H66" s="157">
        <f>'将来負担比率（分子）の構造'!K$41</f>
        <v>7918</v>
      </c>
      <c r="I66" s="157"/>
      <c r="J66" s="157"/>
      <c r="K66" s="157">
        <f>'将来負担比率（分子）の構造'!L$41</f>
        <v>7344</v>
      </c>
      <c r="L66" s="157"/>
      <c r="M66" s="157"/>
      <c r="N66" s="157">
        <f>'将来負担比率（分子）の構造'!M$41</f>
        <v>6764</v>
      </c>
      <c r="O66" s="157"/>
      <c r="P66" s="157"/>
    </row>
    <row r="67" spans="1:16" x14ac:dyDescent="0.2">
      <c r="A67" s="157" t="s">
        <v>71</v>
      </c>
      <c r="B67" s="157" t="e">
        <f>NA()</f>
        <v>#N/A</v>
      </c>
      <c r="C67" s="157">
        <f>IF(ISNUMBER('将来負担比率（分子）の構造'!I$53), IF('将来負担比率（分子）の構造'!I$53 &lt; 0, 0, '将来負担比率（分子）の構造'!I$53), NA())</f>
        <v>404</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2078</v>
      </c>
      <c r="C72" s="161">
        <f>基金残高に係る経年分析!G55</f>
        <v>2012</v>
      </c>
      <c r="D72" s="161">
        <f>基金残高に係る経年分析!H55</f>
        <v>2071</v>
      </c>
    </row>
    <row r="73" spans="1:16" x14ac:dyDescent="0.2">
      <c r="A73" s="160" t="s">
        <v>74</v>
      </c>
      <c r="B73" s="161" t="str">
        <f>基金残高に係る経年分析!F56</f>
        <v>-</v>
      </c>
      <c r="C73" s="161" t="str">
        <f>基金残高に係る経年分析!G56</f>
        <v>-</v>
      </c>
      <c r="D73" s="161" t="str">
        <f>基金残高に係る経年分析!H56</f>
        <v>-</v>
      </c>
    </row>
    <row r="74" spans="1:16" x14ac:dyDescent="0.2">
      <c r="A74" s="160" t="s">
        <v>75</v>
      </c>
      <c r="B74" s="161">
        <f>基金残高に係る経年分析!F57</f>
        <v>4144</v>
      </c>
      <c r="C74" s="161">
        <f>基金残高に係る経年分析!G57</f>
        <v>4420</v>
      </c>
      <c r="D74" s="161">
        <f>基金残高に係る経年分析!H57</f>
        <v>4086</v>
      </c>
    </row>
  </sheetData>
  <sheetProtection algorithmName="SHA-512" hashValue="uriQncJpPzdzS48DXFweHsdLyn2W1BDxQek6En1zVa/A75hIJZOFBdLv+sYf5MxFfi2rm1GXUpBtgU4nnXlTlA==" saltValue="uYwFw/YWr/iBIi7hBGAwK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589" t="s">
        <v>203</v>
      </c>
      <c r="DI1" s="590"/>
      <c r="DJ1" s="590"/>
      <c r="DK1" s="590"/>
      <c r="DL1" s="590"/>
      <c r="DM1" s="590"/>
      <c r="DN1" s="591"/>
      <c r="DO1" s="196"/>
      <c r="DP1" s="589" t="s">
        <v>204</v>
      </c>
      <c r="DQ1" s="590"/>
      <c r="DR1" s="590"/>
      <c r="DS1" s="590"/>
      <c r="DT1" s="590"/>
      <c r="DU1" s="590"/>
      <c r="DV1" s="590"/>
      <c r="DW1" s="590"/>
      <c r="DX1" s="590"/>
      <c r="DY1" s="590"/>
      <c r="DZ1" s="590"/>
      <c r="EA1" s="590"/>
      <c r="EB1" s="590"/>
      <c r="EC1" s="591"/>
      <c r="ED1" s="195"/>
      <c r="EE1" s="195"/>
      <c r="EF1" s="195"/>
      <c r="EG1" s="195"/>
      <c r="EH1" s="195"/>
      <c r="EI1" s="195"/>
      <c r="EJ1" s="195"/>
      <c r="EK1" s="195"/>
      <c r="EL1" s="195"/>
      <c r="EM1" s="195"/>
    </row>
    <row r="2" spans="2:143" ht="22.5" customHeight="1" x14ac:dyDescent="0.2">
      <c r="B2" s="197" t="s">
        <v>205</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592" t="s">
        <v>206</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207</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208</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2">
      <c r="B4" s="592" t="s">
        <v>1</v>
      </c>
      <c r="C4" s="593"/>
      <c r="D4" s="593"/>
      <c r="E4" s="593"/>
      <c r="F4" s="593"/>
      <c r="G4" s="593"/>
      <c r="H4" s="593"/>
      <c r="I4" s="593"/>
      <c r="J4" s="593"/>
      <c r="K4" s="593"/>
      <c r="L4" s="593"/>
      <c r="M4" s="593"/>
      <c r="N4" s="593"/>
      <c r="O4" s="593"/>
      <c r="P4" s="593"/>
      <c r="Q4" s="594"/>
      <c r="R4" s="592" t="s">
        <v>209</v>
      </c>
      <c r="S4" s="593"/>
      <c r="T4" s="593"/>
      <c r="U4" s="593"/>
      <c r="V4" s="593"/>
      <c r="W4" s="593"/>
      <c r="X4" s="593"/>
      <c r="Y4" s="594"/>
      <c r="Z4" s="592" t="s">
        <v>210</v>
      </c>
      <c r="AA4" s="593"/>
      <c r="AB4" s="593"/>
      <c r="AC4" s="594"/>
      <c r="AD4" s="592" t="s">
        <v>211</v>
      </c>
      <c r="AE4" s="593"/>
      <c r="AF4" s="593"/>
      <c r="AG4" s="593"/>
      <c r="AH4" s="593"/>
      <c r="AI4" s="593"/>
      <c r="AJ4" s="593"/>
      <c r="AK4" s="594"/>
      <c r="AL4" s="592" t="s">
        <v>210</v>
      </c>
      <c r="AM4" s="593"/>
      <c r="AN4" s="593"/>
      <c r="AO4" s="594"/>
      <c r="AP4" s="595" t="s">
        <v>212</v>
      </c>
      <c r="AQ4" s="595"/>
      <c r="AR4" s="595"/>
      <c r="AS4" s="595"/>
      <c r="AT4" s="595"/>
      <c r="AU4" s="595"/>
      <c r="AV4" s="595"/>
      <c r="AW4" s="595"/>
      <c r="AX4" s="595"/>
      <c r="AY4" s="595"/>
      <c r="AZ4" s="595"/>
      <c r="BA4" s="595"/>
      <c r="BB4" s="595"/>
      <c r="BC4" s="595"/>
      <c r="BD4" s="595"/>
      <c r="BE4" s="595"/>
      <c r="BF4" s="595"/>
      <c r="BG4" s="595" t="s">
        <v>213</v>
      </c>
      <c r="BH4" s="595"/>
      <c r="BI4" s="595"/>
      <c r="BJ4" s="595"/>
      <c r="BK4" s="595"/>
      <c r="BL4" s="595"/>
      <c r="BM4" s="595"/>
      <c r="BN4" s="595"/>
      <c r="BO4" s="595" t="s">
        <v>210</v>
      </c>
      <c r="BP4" s="595"/>
      <c r="BQ4" s="595"/>
      <c r="BR4" s="595"/>
      <c r="BS4" s="595" t="s">
        <v>214</v>
      </c>
      <c r="BT4" s="595"/>
      <c r="BU4" s="595"/>
      <c r="BV4" s="595"/>
      <c r="BW4" s="595"/>
      <c r="BX4" s="595"/>
      <c r="BY4" s="595"/>
      <c r="BZ4" s="595"/>
      <c r="CA4" s="595"/>
      <c r="CB4" s="595"/>
      <c r="CD4" s="592" t="s">
        <v>215</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2">
      <c r="B5" s="596" t="s">
        <v>216</v>
      </c>
      <c r="C5" s="597"/>
      <c r="D5" s="597"/>
      <c r="E5" s="597"/>
      <c r="F5" s="597"/>
      <c r="G5" s="597"/>
      <c r="H5" s="597"/>
      <c r="I5" s="597"/>
      <c r="J5" s="597"/>
      <c r="K5" s="597"/>
      <c r="L5" s="597"/>
      <c r="M5" s="597"/>
      <c r="N5" s="597"/>
      <c r="O5" s="597"/>
      <c r="P5" s="597"/>
      <c r="Q5" s="598"/>
      <c r="R5" s="599">
        <v>6796440</v>
      </c>
      <c r="S5" s="600"/>
      <c r="T5" s="600"/>
      <c r="U5" s="600"/>
      <c r="V5" s="600"/>
      <c r="W5" s="600"/>
      <c r="X5" s="600"/>
      <c r="Y5" s="601"/>
      <c r="Z5" s="602">
        <v>40.299999999999997</v>
      </c>
      <c r="AA5" s="602"/>
      <c r="AB5" s="602"/>
      <c r="AC5" s="602"/>
      <c r="AD5" s="603">
        <v>6216249</v>
      </c>
      <c r="AE5" s="603"/>
      <c r="AF5" s="603"/>
      <c r="AG5" s="603"/>
      <c r="AH5" s="603"/>
      <c r="AI5" s="603"/>
      <c r="AJ5" s="603"/>
      <c r="AK5" s="603"/>
      <c r="AL5" s="604">
        <v>71.7</v>
      </c>
      <c r="AM5" s="605"/>
      <c r="AN5" s="605"/>
      <c r="AO5" s="606"/>
      <c r="AP5" s="596" t="s">
        <v>217</v>
      </c>
      <c r="AQ5" s="597"/>
      <c r="AR5" s="597"/>
      <c r="AS5" s="597"/>
      <c r="AT5" s="597"/>
      <c r="AU5" s="597"/>
      <c r="AV5" s="597"/>
      <c r="AW5" s="597"/>
      <c r="AX5" s="597"/>
      <c r="AY5" s="597"/>
      <c r="AZ5" s="597"/>
      <c r="BA5" s="597"/>
      <c r="BB5" s="597"/>
      <c r="BC5" s="597"/>
      <c r="BD5" s="597"/>
      <c r="BE5" s="597"/>
      <c r="BF5" s="598"/>
      <c r="BG5" s="610">
        <v>6216249</v>
      </c>
      <c r="BH5" s="611"/>
      <c r="BI5" s="611"/>
      <c r="BJ5" s="611"/>
      <c r="BK5" s="611"/>
      <c r="BL5" s="611"/>
      <c r="BM5" s="611"/>
      <c r="BN5" s="612"/>
      <c r="BO5" s="613">
        <v>91.5</v>
      </c>
      <c r="BP5" s="613"/>
      <c r="BQ5" s="613"/>
      <c r="BR5" s="613"/>
      <c r="BS5" s="614">
        <v>32874</v>
      </c>
      <c r="BT5" s="614"/>
      <c r="BU5" s="614"/>
      <c r="BV5" s="614"/>
      <c r="BW5" s="614"/>
      <c r="BX5" s="614"/>
      <c r="BY5" s="614"/>
      <c r="BZ5" s="614"/>
      <c r="CA5" s="614"/>
      <c r="CB5" s="618"/>
      <c r="CD5" s="592" t="s">
        <v>212</v>
      </c>
      <c r="CE5" s="593"/>
      <c r="CF5" s="593"/>
      <c r="CG5" s="593"/>
      <c r="CH5" s="593"/>
      <c r="CI5" s="593"/>
      <c r="CJ5" s="593"/>
      <c r="CK5" s="593"/>
      <c r="CL5" s="593"/>
      <c r="CM5" s="593"/>
      <c r="CN5" s="593"/>
      <c r="CO5" s="593"/>
      <c r="CP5" s="593"/>
      <c r="CQ5" s="594"/>
      <c r="CR5" s="592" t="s">
        <v>218</v>
      </c>
      <c r="CS5" s="593"/>
      <c r="CT5" s="593"/>
      <c r="CU5" s="593"/>
      <c r="CV5" s="593"/>
      <c r="CW5" s="593"/>
      <c r="CX5" s="593"/>
      <c r="CY5" s="594"/>
      <c r="CZ5" s="592" t="s">
        <v>210</v>
      </c>
      <c r="DA5" s="593"/>
      <c r="DB5" s="593"/>
      <c r="DC5" s="594"/>
      <c r="DD5" s="592" t="s">
        <v>219</v>
      </c>
      <c r="DE5" s="593"/>
      <c r="DF5" s="593"/>
      <c r="DG5" s="593"/>
      <c r="DH5" s="593"/>
      <c r="DI5" s="593"/>
      <c r="DJ5" s="593"/>
      <c r="DK5" s="593"/>
      <c r="DL5" s="593"/>
      <c r="DM5" s="593"/>
      <c r="DN5" s="593"/>
      <c r="DO5" s="593"/>
      <c r="DP5" s="594"/>
      <c r="DQ5" s="592" t="s">
        <v>220</v>
      </c>
      <c r="DR5" s="593"/>
      <c r="DS5" s="593"/>
      <c r="DT5" s="593"/>
      <c r="DU5" s="593"/>
      <c r="DV5" s="593"/>
      <c r="DW5" s="593"/>
      <c r="DX5" s="593"/>
      <c r="DY5" s="593"/>
      <c r="DZ5" s="593"/>
      <c r="EA5" s="593"/>
      <c r="EB5" s="593"/>
      <c r="EC5" s="594"/>
    </row>
    <row r="6" spans="2:143" ht="11.25" customHeight="1" x14ac:dyDescent="0.2">
      <c r="B6" s="607" t="s">
        <v>221</v>
      </c>
      <c r="C6" s="608"/>
      <c r="D6" s="608"/>
      <c r="E6" s="608"/>
      <c r="F6" s="608"/>
      <c r="G6" s="608"/>
      <c r="H6" s="608"/>
      <c r="I6" s="608"/>
      <c r="J6" s="608"/>
      <c r="K6" s="608"/>
      <c r="L6" s="608"/>
      <c r="M6" s="608"/>
      <c r="N6" s="608"/>
      <c r="O6" s="608"/>
      <c r="P6" s="608"/>
      <c r="Q6" s="609"/>
      <c r="R6" s="610">
        <v>82468</v>
      </c>
      <c r="S6" s="611"/>
      <c r="T6" s="611"/>
      <c r="U6" s="611"/>
      <c r="V6" s="611"/>
      <c r="W6" s="611"/>
      <c r="X6" s="611"/>
      <c r="Y6" s="612"/>
      <c r="Z6" s="613">
        <v>0.5</v>
      </c>
      <c r="AA6" s="613"/>
      <c r="AB6" s="613"/>
      <c r="AC6" s="613"/>
      <c r="AD6" s="614">
        <v>82468</v>
      </c>
      <c r="AE6" s="614"/>
      <c r="AF6" s="614"/>
      <c r="AG6" s="614"/>
      <c r="AH6" s="614"/>
      <c r="AI6" s="614"/>
      <c r="AJ6" s="614"/>
      <c r="AK6" s="614"/>
      <c r="AL6" s="615">
        <v>1</v>
      </c>
      <c r="AM6" s="616"/>
      <c r="AN6" s="616"/>
      <c r="AO6" s="617"/>
      <c r="AP6" s="607" t="s">
        <v>222</v>
      </c>
      <c r="AQ6" s="608"/>
      <c r="AR6" s="608"/>
      <c r="AS6" s="608"/>
      <c r="AT6" s="608"/>
      <c r="AU6" s="608"/>
      <c r="AV6" s="608"/>
      <c r="AW6" s="608"/>
      <c r="AX6" s="608"/>
      <c r="AY6" s="608"/>
      <c r="AZ6" s="608"/>
      <c r="BA6" s="608"/>
      <c r="BB6" s="608"/>
      <c r="BC6" s="608"/>
      <c r="BD6" s="608"/>
      <c r="BE6" s="608"/>
      <c r="BF6" s="609"/>
      <c r="BG6" s="610">
        <v>6216249</v>
      </c>
      <c r="BH6" s="611"/>
      <c r="BI6" s="611"/>
      <c r="BJ6" s="611"/>
      <c r="BK6" s="611"/>
      <c r="BL6" s="611"/>
      <c r="BM6" s="611"/>
      <c r="BN6" s="612"/>
      <c r="BO6" s="613">
        <v>91.5</v>
      </c>
      <c r="BP6" s="613"/>
      <c r="BQ6" s="613"/>
      <c r="BR6" s="613"/>
      <c r="BS6" s="614">
        <v>32874</v>
      </c>
      <c r="BT6" s="614"/>
      <c r="BU6" s="614"/>
      <c r="BV6" s="614"/>
      <c r="BW6" s="614"/>
      <c r="BX6" s="614"/>
      <c r="BY6" s="614"/>
      <c r="BZ6" s="614"/>
      <c r="CA6" s="614"/>
      <c r="CB6" s="618"/>
      <c r="CD6" s="596" t="s">
        <v>223</v>
      </c>
      <c r="CE6" s="597"/>
      <c r="CF6" s="597"/>
      <c r="CG6" s="597"/>
      <c r="CH6" s="597"/>
      <c r="CI6" s="597"/>
      <c r="CJ6" s="597"/>
      <c r="CK6" s="597"/>
      <c r="CL6" s="597"/>
      <c r="CM6" s="597"/>
      <c r="CN6" s="597"/>
      <c r="CO6" s="597"/>
      <c r="CP6" s="597"/>
      <c r="CQ6" s="598"/>
      <c r="CR6" s="610">
        <v>160850</v>
      </c>
      <c r="CS6" s="611"/>
      <c r="CT6" s="611"/>
      <c r="CU6" s="611"/>
      <c r="CV6" s="611"/>
      <c r="CW6" s="611"/>
      <c r="CX6" s="611"/>
      <c r="CY6" s="612"/>
      <c r="CZ6" s="604">
        <v>1</v>
      </c>
      <c r="DA6" s="605"/>
      <c r="DB6" s="605"/>
      <c r="DC6" s="621"/>
      <c r="DD6" s="619" t="s">
        <v>122</v>
      </c>
      <c r="DE6" s="611"/>
      <c r="DF6" s="611"/>
      <c r="DG6" s="611"/>
      <c r="DH6" s="611"/>
      <c r="DI6" s="611"/>
      <c r="DJ6" s="611"/>
      <c r="DK6" s="611"/>
      <c r="DL6" s="611"/>
      <c r="DM6" s="611"/>
      <c r="DN6" s="611"/>
      <c r="DO6" s="611"/>
      <c r="DP6" s="612"/>
      <c r="DQ6" s="619">
        <v>160850</v>
      </c>
      <c r="DR6" s="611"/>
      <c r="DS6" s="611"/>
      <c r="DT6" s="611"/>
      <c r="DU6" s="611"/>
      <c r="DV6" s="611"/>
      <c r="DW6" s="611"/>
      <c r="DX6" s="611"/>
      <c r="DY6" s="611"/>
      <c r="DZ6" s="611"/>
      <c r="EA6" s="611"/>
      <c r="EB6" s="611"/>
      <c r="EC6" s="620"/>
    </row>
    <row r="7" spans="2:143" ht="11.25" customHeight="1" x14ac:dyDescent="0.2">
      <c r="B7" s="607" t="s">
        <v>224</v>
      </c>
      <c r="C7" s="608"/>
      <c r="D7" s="608"/>
      <c r="E7" s="608"/>
      <c r="F7" s="608"/>
      <c r="G7" s="608"/>
      <c r="H7" s="608"/>
      <c r="I7" s="608"/>
      <c r="J7" s="608"/>
      <c r="K7" s="608"/>
      <c r="L7" s="608"/>
      <c r="M7" s="608"/>
      <c r="N7" s="608"/>
      <c r="O7" s="608"/>
      <c r="P7" s="608"/>
      <c r="Q7" s="609"/>
      <c r="R7" s="610">
        <v>10538</v>
      </c>
      <c r="S7" s="611"/>
      <c r="T7" s="611"/>
      <c r="U7" s="611"/>
      <c r="V7" s="611"/>
      <c r="W7" s="611"/>
      <c r="X7" s="611"/>
      <c r="Y7" s="612"/>
      <c r="Z7" s="613">
        <v>0.1</v>
      </c>
      <c r="AA7" s="613"/>
      <c r="AB7" s="613"/>
      <c r="AC7" s="613"/>
      <c r="AD7" s="614">
        <v>10538</v>
      </c>
      <c r="AE7" s="614"/>
      <c r="AF7" s="614"/>
      <c r="AG7" s="614"/>
      <c r="AH7" s="614"/>
      <c r="AI7" s="614"/>
      <c r="AJ7" s="614"/>
      <c r="AK7" s="614"/>
      <c r="AL7" s="615">
        <v>0.1</v>
      </c>
      <c r="AM7" s="616"/>
      <c r="AN7" s="616"/>
      <c r="AO7" s="617"/>
      <c r="AP7" s="607" t="s">
        <v>225</v>
      </c>
      <c r="AQ7" s="608"/>
      <c r="AR7" s="608"/>
      <c r="AS7" s="608"/>
      <c r="AT7" s="608"/>
      <c r="AU7" s="608"/>
      <c r="AV7" s="608"/>
      <c r="AW7" s="608"/>
      <c r="AX7" s="608"/>
      <c r="AY7" s="608"/>
      <c r="AZ7" s="608"/>
      <c r="BA7" s="608"/>
      <c r="BB7" s="608"/>
      <c r="BC7" s="608"/>
      <c r="BD7" s="608"/>
      <c r="BE7" s="608"/>
      <c r="BF7" s="609"/>
      <c r="BG7" s="610">
        <v>2182207</v>
      </c>
      <c r="BH7" s="611"/>
      <c r="BI7" s="611"/>
      <c r="BJ7" s="611"/>
      <c r="BK7" s="611"/>
      <c r="BL7" s="611"/>
      <c r="BM7" s="611"/>
      <c r="BN7" s="612"/>
      <c r="BO7" s="613">
        <v>32.1</v>
      </c>
      <c r="BP7" s="613"/>
      <c r="BQ7" s="613"/>
      <c r="BR7" s="613"/>
      <c r="BS7" s="614">
        <v>32874</v>
      </c>
      <c r="BT7" s="614"/>
      <c r="BU7" s="614"/>
      <c r="BV7" s="614"/>
      <c r="BW7" s="614"/>
      <c r="BX7" s="614"/>
      <c r="BY7" s="614"/>
      <c r="BZ7" s="614"/>
      <c r="CA7" s="614"/>
      <c r="CB7" s="618"/>
      <c r="CD7" s="607" t="s">
        <v>226</v>
      </c>
      <c r="CE7" s="608"/>
      <c r="CF7" s="608"/>
      <c r="CG7" s="608"/>
      <c r="CH7" s="608"/>
      <c r="CI7" s="608"/>
      <c r="CJ7" s="608"/>
      <c r="CK7" s="608"/>
      <c r="CL7" s="608"/>
      <c r="CM7" s="608"/>
      <c r="CN7" s="608"/>
      <c r="CO7" s="608"/>
      <c r="CP7" s="608"/>
      <c r="CQ7" s="609"/>
      <c r="CR7" s="610">
        <v>2205366</v>
      </c>
      <c r="CS7" s="611"/>
      <c r="CT7" s="611"/>
      <c r="CU7" s="611"/>
      <c r="CV7" s="611"/>
      <c r="CW7" s="611"/>
      <c r="CX7" s="611"/>
      <c r="CY7" s="612"/>
      <c r="CZ7" s="613">
        <v>13.5</v>
      </c>
      <c r="DA7" s="613"/>
      <c r="DB7" s="613"/>
      <c r="DC7" s="613"/>
      <c r="DD7" s="619">
        <v>64803</v>
      </c>
      <c r="DE7" s="611"/>
      <c r="DF7" s="611"/>
      <c r="DG7" s="611"/>
      <c r="DH7" s="611"/>
      <c r="DI7" s="611"/>
      <c r="DJ7" s="611"/>
      <c r="DK7" s="611"/>
      <c r="DL7" s="611"/>
      <c r="DM7" s="611"/>
      <c r="DN7" s="611"/>
      <c r="DO7" s="611"/>
      <c r="DP7" s="612"/>
      <c r="DQ7" s="619">
        <v>1885141</v>
      </c>
      <c r="DR7" s="611"/>
      <c r="DS7" s="611"/>
      <c r="DT7" s="611"/>
      <c r="DU7" s="611"/>
      <c r="DV7" s="611"/>
      <c r="DW7" s="611"/>
      <c r="DX7" s="611"/>
      <c r="DY7" s="611"/>
      <c r="DZ7" s="611"/>
      <c r="EA7" s="611"/>
      <c r="EB7" s="611"/>
      <c r="EC7" s="620"/>
    </row>
    <row r="8" spans="2:143" ht="11.25" customHeight="1" x14ac:dyDescent="0.2">
      <c r="B8" s="607" t="s">
        <v>227</v>
      </c>
      <c r="C8" s="608"/>
      <c r="D8" s="608"/>
      <c r="E8" s="608"/>
      <c r="F8" s="608"/>
      <c r="G8" s="608"/>
      <c r="H8" s="608"/>
      <c r="I8" s="608"/>
      <c r="J8" s="608"/>
      <c r="K8" s="608"/>
      <c r="L8" s="608"/>
      <c r="M8" s="608"/>
      <c r="N8" s="608"/>
      <c r="O8" s="608"/>
      <c r="P8" s="608"/>
      <c r="Q8" s="609"/>
      <c r="R8" s="610">
        <v>54151</v>
      </c>
      <c r="S8" s="611"/>
      <c r="T8" s="611"/>
      <c r="U8" s="611"/>
      <c r="V8" s="611"/>
      <c r="W8" s="611"/>
      <c r="X8" s="611"/>
      <c r="Y8" s="612"/>
      <c r="Z8" s="613">
        <v>0.3</v>
      </c>
      <c r="AA8" s="613"/>
      <c r="AB8" s="613"/>
      <c r="AC8" s="613"/>
      <c r="AD8" s="614">
        <v>54151</v>
      </c>
      <c r="AE8" s="614"/>
      <c r="AF8" s="614"/>
      <c r="AG8" s="614"/>
      <c r="AH8" s="614"/>
      <c r="AI8" s="614"/>
      <c r="AJ8" s="614"/>
      <c r="AK8" s="614"/>
      <c r="AL8" s="615">
        <v>0.6</v>
      </c>
      <c r="AM8" s="616"/>
      <c r="AN8" s="616"/>
      <c r="AO8" s="617"/>
      <c r="AP8" s="607" t="s">
        <v>228</v>
      </c>
      <c r="AQ8" s="608"/>
      <c r="AR8" s="608"/>
      <c r="AS8" s="608"/>
      <c r="AT8" s="608"/>
      <c r="AU8" s="608"/>
      <c r="AV8" s="608"/>
      <c r="AW8" s="608"/>
      <c r="AX8" s="608"/>
      <c r="AY8" s="608"/>
      <c r="AZ8" s="608"/>
      <c r="BA8" s="608"/>
      <c r="BB8" s="608"/>
      <c r="BC8" s="608"/>
      <c r="BD8" s="608"/>
      <c r="BE8" s="608"/>
      <c r="BF8" s="609"/>
      <c r="BG8" s="610">
        <v>51207</v>
      </c>
      <c r="BH8" s="611"/>
      <c r="BI8" s="611"/>
      <c r="BJ8" s="611"/>
      <c r="BK8" s="611"/>
      <c r="BL8" s="611"/>
      <c r="BM8" s="611"/>
      <c r="BN8" s="612"/>
      <c r="BO8" s="613">
        <v>0.8</v>
      </c>
      <c r="BP8" s="613"/>
      <c r="BQ8" s="613"/>
      <c r="BR8" s="613"/>
      <c r="BS8" s="614" t="s">
        <v>122</v>
      </c>
      <c r="BT8" s="614"/>
      <c r="BU8" s="614"/>
      <c r="BV8" s="614"/>
      <c r="BW8" s="614"/>
      <c r="BX8" s="614"/>
      <c r="BY8" s="614"/>
      <c r="BZ8" s="614"/>
      <c r="CA8" s="614"/>
      <c r="CB8" s="618"/>
      <c r="CD8" s="607" t="s">
        <v>229</v>
      </c>
      <c r="CE8" s="608"/>
      <c r="CF8" s="608"/>
      <c r="CG8" s="608"/>
      <c r="CH8" s="608"/>
      <c r="CI8" s="608"/>
      <c r="CJ8" s="608"/>
      <c r="CK8" s="608"/>
      <c r="CL8" s="608"/>
      <c r="CM8" s="608"/>
      <c r="CN8" s="608"/>
      <c r="CO8" s="608"/>
      <c r="CP8" s="608"/>
      <c r="CQ8" s="609"/>
      <c r="CR8" s="610">
        <v>7263595</v>
      </c>
      <c r="CS8" s="611"/>
      <c r="CT8" s="611"/>
      <c r="CU8" s="611"/>
      <c r="CV8" s="611"/>
      <c r="CW8" s="611"/>
      <c r="CX8" s="611"/>
      <c r="CY8" s="612"/>
      <c r="CZ8" s="613">
        <v>44.3</v>
      </c>
      <c r="DA8" s="613"/>
      <c r="DB8" s="613"/>
      <c r="DC8" s="613"/>
      <c r="DD8" s="619">
        <v>843606</v>
      </c>
      <c r="DE8" s="611"/>
      <c r="DF8" s="611"/>
      <c r="DG8" s="611"/>
      <c r="DH8" s="611"/>
      <c r="DI8" s="611"/>
      <c r="DJ8" s="611"/>
      <c r="DK8" s="611"/>
      <c r="DL8" s="611"/>
      <c r="DM8" s="611"/>
      <c r="DN8" s="611"/>
      <c r="DO8" s="611"/>
      <c r="DP8" s="612"/>
      <c r="DQ8" s="619">
        <v>3579340</v>
      </c>
      <c r="DR8" s="611"/>
      <c r="DS8" s="611"/>
      <c r="DT8" s="611"/>
      <c r="DU8" s="611"/>
      <c r="DV8" s="611"/>
      <c r="DW8" s="611"/>
      <c r="DX8" s="611"/>
      <c r="DY8" s="611"/>
      <c r="DZ8" s="611"/>
      <c r="EA8" s="611"/>
      <c r="EB8" s="611"/>
      <c r="EC8" s="620"/>
    </row>
    <row r="9" spans="2:143" ht="11.25" customHeight="1" x14ac:dyDescent="0.2">
      <c r="B9" s="607" t="s">
        <v>230</v>
      </c>
      <c r="C9" s="608"/>
      <c r="D9" s="608"/>
      <c r="E9" s="608"/>
      <c r="F9" s="608"/>
      <c r="G9" s="608"/>
      <c r="H9" s="608"/>
      <c r="I9" s="608"/>
      <c r="J9" s="608"/>
      <c r="K9" s="608"/>
      <c r="L9" s="608"/>
      <c r="M9" s="608"/>
      <c r="N9" s="608"/>
      <c r="O9" s="608"/>
      <c r="P9" s="608"/>
      <c r="Q9" s="609"/>
      <c r="R9" s="610">
        <v>78831</v>
      </c>
      <c r="S9" s="611"/>
      <c r="T9" s="611"/>
      <c r="U9" s="611"/>
      <c r="V9" s="611"/>
      <c r="W9" s="611"/>
      <c r="X9" s="611"/>
      <c r="Y9" s="612"/>
      <c r="Z9" s="613">
        <v>0.5</v>
      </c>
      <c r="AA9" s="613"/>
      <c r="AB9" s="613"/>
      <c r="AC9" s="613"/>
      <c r="AD9" s="614">
        <v>78831</v>
      </c>
      <c r="AE9" s="614"/>
      <c r="AF9" s="614"/>
      <c r="AG9" s="614"/>
      <c r="AH9" s="614"/>
      <c r="AI9" s="614"/>
      <c r="AJ9" s="614"/>
      <c r="AK9" s="614"/>
      <c r="AL9" s="615">
        <v>0.9</v>
      </c>
      <c r="AM9" s="616"/>
      <c r="AN9" s="616"/>
      <c r="AO9" s="617"/>
      <c r="AP9" s="607" t="s">
        <v>231</v>
      </c>
      <c r="AQ9" s="608"/>
      <c r="AR9" s="608"/>
      <c r="AS9" s="608"/>
      <c r="AT9" s="608"/>
      <c r="AU9" s="608"/>
      <c r="AV9" s="608"/>
      <c r="AW9" s="608"/>
      <c r="AX9" s="608"/>
      <c r="AY9" s="608"/>
      <c r="AZ9" s="608"/>
      <c r="BA9" s="608"/>
      <c r="BB9" s="608"/>
      <c r="BC9" s="608"/>
      <c r="BD9" s="608"/>
      <c r="BE9" s="608"/>
      <c r="BF9" s="609"/>
      <c r="BG9" s="610">
        <v>1687042</v>
      </c>
      <c r="BH9" s="611"/>
      <c r="BI9" s="611"/>
      <c r="BJ9" s="611"/>
      <c r="BK9" s="611"/>
      <c r="BL9" s="611"/>
      <c r="BM9" s="611"/>
      <c r="BN9" s="612"/>
      <c r="BO9" s="613">
        <v>24.8</v>
      </c>
      <c r="BP9" s="613"/>
      <c r="BQ9" s="613"/>
      <c r="BR9" s="613"/>
      <c r="BS9" s="614" t="s">
        <v>122</v>
      </c>
      <c r="BT9" s="614"/>
      <c r="BU9" s="614"/>
      <c r="BV9" s="614"/>
      <c r="BW9" s="614"/>
      <c r="BX9" s="614"/>
      <c r="BY9" s="614"/>
      <c r="BZ9" s="614"/>
      <c r="CA9" s="614"/>
      <c r="CB9" s="618"/>
      <c r="CD9" s="607" t="s">
        <v>232</v>
      </c>
      <c r="CE9" s="608"/>
      <c r="CF9" s="608"/>
      <c r="CG9" s="608"/>
      <c r="CH9" s="608"/>
      <c r="CI9" s="608"/>
      <c r="CJ9" s="608"/>
      <c r="CK9" s="608"/>
      <c r="CL9" s="608"/>
      <c r="CM9" s="608"/>
      <c r="CN9" s="608"/>
      <c r="CO9" s="608"/>
      <c r="CP9" s="608"/>
      <c r="CQ9" s="609"/>
      <c r="CR9" s="610">
        <v>1660339</v>
      </c>
      <c r="CS9" s="611"/>
      <c r="CT9" s="611"/>
      <c r="CU9" s="611"/>
      <c r="CV9" s="611"/>
      <c r="CW9" s="611"/>
      <c r="CX9" s="611"/>
      <c r="CY9" s="612"/>
      <c r="CZ9" s="613">
        <v>10.1</v>
      </c>
      <c r="DA9" s="613"/>
      <c r="DB9" s="613"/>
      <c r="DC9" s="613"/>
      <c r="DD9" s="619">
        <v>65857</v>
      </c>
      <c r="DE9" s="611"/>
      <c r="DF9" s="611"/>
      <c r="DG9" s="611"/>
      <c r="DH9" s="611"/>
      <c r="DI9" s="611"/>
      <c r="DJ9" s="611"/>
      <c r="DK9" s="611"/>
      <c r="DL9" s="611"/>
      <c r="DM9" s="611"/>
      <c r="DN9" s="611"/>
      <c r="DO9" s="611"/>
      <c r="DP9" s="612"/>
      <c r="DQ9" s="619">
        <v>1083745</v>
      </c>
      <c r="DR9" s="611"/>
      <c r="DS9" s="611"/>
      <c r="DT9" s="611"/>
      <c r="DU9" s="611"/>
      <c r="DV9" s="611"/>
      <c r="DW9" s="611"/>
      <c r="DX9" s="611"/>
      <c r="DY9" s="611"/>
      <c r="DZ9" s="611"/>
      <c r="EA9" s="611"/>
      <c r="EB9" s="611"/>
      <c r="EC9" s="620"/>
    </row>
    <row r="10" spans="2:143" ht="11.25" customHeight="1" x14ac:dyDescent="0.2">
      <c r="B10" s="607" t="s">
        <v>233</v>
      </c>
      <c r="C10" s="608"/>
      <c r="D10" s="608"/>
      <c r="E10" s="608"/>
      <c r="F10" s="608"/>
      <c r="G10" s="608"/>
      <c r="H10" s="608"/>
      <c r="I10" s="608"/>
      <c r="J10" s="608"/>
      <c r="K10" s="608"/>
      <c r="L10" s="608"/>
      <c r="M10" s="608"/>
      <c r="N10" s="608"/>
      <c r="O10" s="608"/>
      <c r="P10" s="608"/>
      <c r="Q10" s="609"/>
      <c r="R10" s="610" t="s">
        <v>122</v>
      </c>
      <c r="S10" s="611"/>
      <c r="T10" s="611"/>
      <c r="U10" s="611"/>
      <c r="V10" s="611"/>
      <c r="W10" s="611"/>
      <c r="X10" s="611"/>
      <c r="Y10" s="612"/>
      <c r="Z10" s="613" t="s">
        <v>122</v>
      </c>
      <c r="AA10" s="613"/>
      <c r="AB10" s="613"/>
      <c r="AC10" s="613"/>
      <c r="AD10" s="614" t="s">
        <v>122</v>
      </c>
      <c r="AE10" s="614"/>
      <c r="AF10" s="614"/>
      <c r="AG10" s="614"/>
      <c r="AH10" s="614"/>
      <c r="AI10" s="614"/>
      <c r="AJ10" s="614"/>
      <c r="AK10" s="614"/>
      <c r="AL10" s="615" t="s">
        <v>122</v>
      </c>
      <c r="AM10" s="616"/>
      <c r="AN10" s="616"/>
      <c r="AO10" s="617"/>
      <c r="AP10" s="607" t="s">
        <v>234</v>
      </c>
      <c r="AQ10" s="608"/>
      <c r="AR10" s="608"/>
      <c r="AS10" s="608"/>
      <c r="AT10" s="608"/>
      <c r="AU10" s="608"/>
      <c r="AV10" s="608"/>
      <c r="AW10" s="608"/>
      <c r="AX10" s="608"/>
      <c r="AY10" s="608"/>
      <c r="AZ10" s="608"/>
      <c r="BA10" s="608"/>
      <c r="BB10" s="608"/>
      <c r="BC10" s="608"/>
      <c r="BD10" s="608"/>
      <c r="BE10" s="608"/>
      <c r="BF10" s="609"/>
      <c r="BG10" s="610">
        <v>152853</v>
      </c>
      <c r="BH10" s="611"/>
      <c r="BI10" s="611"/>
      <c r="BJ10" s="611"/>
      <c r="BK10" s="611"/>
      <c r="BL10" s="611"/>
      <c r="BM10" s="611"/>
      <c r="BN10" s="612"/>
      <c r="BO10" s="613">
        <v>2.2000000000000002</v>
      </c>
      <c r="BP10" s="613"/>
      <c r="BQ10" s="613"/>
      <c r="BR10" s="613"/>
      <c r="BS10" s="614" t="s">
        <v>122</v>
      </c>
      <c r="BT10" s="614"/>
      <c r="BU10" s="614"/>
      <c r="BV10" s="614"/>
      <c r="BW10" s="614"/>
      <c r="BX10" s="614"/>
      <c r="BY10" s="614"/>
      <c r="BZ10" s="614"/>
      <c r="CA10" s="614"/>
      <c r="CB10" s="618"/>
      <c r="CD10" s="607" t="s">
        <v>235</v>
      </c>
      <c r="CE10" s="608"/>
      <c r="CF10" s="608"/>
      <c r="CG10" s="608"/>
      <c r="CH10" s="608"/>
      <c r="CI10" s="608"/>
      <c r="CJ10" s="608"/>
      <c r="CK10" s="608"/>
      <c r="CL10" s="608"/>
      <c r="CM10" s="608"/>
      <c r="CN10" s="608"/>
      <c r="CO10" s="608"/>
      <c r="CP10" s="608"/>
      <c r="CQ10" s="609"/>
      <c r="CR10" s="610">
        <v>157126</v>
      </c>
      <c r="CS10" s="611"/>
      <c r="CT10" s="611"/>
      <c r="CU10" s="611"/>
      <c r="CV10" s="611"/>
      <c r="CW10" s="611"/>
      <c r="CX10" s="611"/>
      <c r="CY10" s="612"/>
      <c r="CZ10" s="613">
        <v>1</v>
      </c>
      <c r="DA10" s="613"/>
      <c r="DB10" s="613"/>
      <c r="DC10" s="613"/>
      <c r="DD10" s="619" t="s">
        <v>122</v>
      </c>
      <c r="DE10" s="611"/>
      <c r="DF10" s="611"/>
      <c r="DG10" s="611"/>
      <c r="DH10" s="611"/>
      <c r="DI10" s="611"/>
      <c r="DJ10" s="611"/>
      <c r="DK10" s="611"/>
      <c r="DL10" s="611"/>
      <c r="DM10" s="611"/>
      <c r="DN10" s="611"/>
      <c r="DO10" s="611"/>
      <c r="DP10" s="612"/>
      <c r="DQ10" s="619">
        <v>144312</v>
      </c>
      <c r="DR10" s="611"/>
      <c r="DS10" s="611"/>
      <c r="DT10" s="611"/>
      <c r="DU10" s="611"/>
      <c r="DV10" s="611"/>
      <c r="DW10" s="611"/>
      <c r="DX10" s="611"/>
      <c r="DY10" s="611"/>
      <c r="DZ10" s="611"/>
      <c r="EA10" s="611"/>
      <c r="EB10" s="611"/>
      <c r="EC10" s="620"/>
    </row>
    <row r="11" spans="2:143" ht="11.25" customHeight="1" x14ac:dyDescent="0.2">
      <c r="B11" s="607" t="s">
        <v>236</v>
      </c>
      <c r="C11" s="608"/>
      <c r="D11" s="608"/>
      <c r="E11" s="608"/>
      <c r="F11" s="608"/>
      <c r="G11" s="608"/>
      <c r="H11" s="608"/>
      <c r="I11" s="608"/>
      <c r="J11" s="608"/>
      <c r="K11" s="608"/>
      <c r="L11" s="608"/>
      <c r="M11" s="608"/>
      <c r="N11" s="608"/>
      <c r="O11" s="608"/>
      <c r="P11" s="608"/>
      <c r="Q11" s="609"/>
      <c r="R11" s="610">
        <v>868540</v>
      </c>
      <c r="S11" s="611"/>
      <c r="T11" s="611"/>
      <c r="U11" s="611"/>
      <c r="V11" s="611"/>
      <c r="W11" s="611"/>
      <c r="X11" s="611"/>
      <c r="Y11" s="612"/>
      <c r="Z11" s="615">
        <v>5.0999999999999996</v>
      </c>
      <c r="AA11" s="616"/>
      <c r="AB11" s="616"/>
      <c r="AC11" s="622"/>
      <c r="AD11" s="619">
        <v>868540</v>
      </c>
      <c r="AE11" s="611"/>
      <c r="AF11" s="611"/>
      <c r="AG11" s="611"/>
      <c r="AH11" s="611"/>
      <c r="AI11" s="611"/>
      <c r="AJ11" s="611"/>
      <c r="AK11" s="612"/>
      <c r="AL11" s="615">
        <v>10</v>
      </c>
      <c r="AM11" s="616"/>
      <c r="AN11" s="616"/>
      <c r="AO11" s="617"/>
      <c r="AP11" s="607" t="s">
        <v>237</v>
      </c>
      <c r="AQ11" s="608"/>
      <c r="AR11" s="608"/>
      <c r="AS11" s="608"/>
      <c r="AT11" s="608"/>
      <c r="AU11" s="608"/>
      <c r="AV11" s="608"/>
      <c r="AW11" s="608"/>
      <c r="AX11" s="608"/>
      <c r="AY11" s="608"/>
      <c r="AZ11" s="608"/>
      <c r="BA11" s="608"/>
      <c r="BB11" s="608"/>
      <c r="BC11" s="608"/>
      <c r="BD11" s="608"/>
      <c r="BE11" s="608"/>
      <c r="BF11" s="609"/>
      <c r="BG11" s="610">
        <v>291105</v>
      </c>
      <c r="BH11" s="611"/>
      <c r="BI11" s="611"/>
      <c r="BJ11" s="611"/>
      <c r="BK11" s="611"/>
      <c r="BL11" s="611"/>
      <c r="BM11" s="611"/>
      <c r="BN11" s="612"/>
      <c r="BO11" s="613">
        <v>4.3</v>
      </c>
      <c r="BP11" s="613"/>
      <c r="BQ11" s="613"/>
      <c r="BR11" s="613"/>
      <c r="BS11" s="614">
        <v>32874</v>
      </c>
      <c r="BT11" s="614"/>
      <c r="BU11" s="614"/>
      <c r="BV11" s="614"/>
      <c r="BW11" s="614"/>
      <c r="BX11" s="614"/>
      <c r="BY11" s="614"/>
      <c r="BZ11" s="614"/>
      <c r="CA11" s="614"/>
      <c r="CB11" s="618"/>
      <c r="CD11" s="607" t="s">
        <v>238</v>
      </c>
      <c r="CE11" s="608"/>
      <c r="CF11" s="608"/>
      <c r="CG11" s="608"/>
      <c r="CH11" s="608"/>
      <c r="CI11" s="608"/>
      <c r="CJ11" s="608"/>
      <c r="CK11" s="608"/>
      <c r="CL11" s="608"/>
      <c r="CM11" s="608"/>
      <c r="CN11" s="608"/>
      <c r="CO11" s="608"/>
      <c r="CP11" s="608"/>
      <c r="CQ11" s="609"/>
      <c r="CR11" s="610">
        <v>96919</v>
      </c>
      <c r="CS11" s="611"/>
      <c r="CT11" s="611"/>
      <c r="CU11" s="611"/>
      <c r="CV11" s="611"/>
      <c r="CW11" s="611"/>
      <c r="CX11" s="611"/>
      <c r="CY11" s="612"/>
      <c r="CZ11" s="613">
        <v>0.6</v>
      </c>
      <c r="DA11" s="613"/>
      <c r="DB11" s="613"/>
      <c r="DC11" s="613"/>
      <c r="DD11" s="619">
        <v>36174</v>
      </c>
      <c r="DE11" s="611"/>
      <c r="DF11" s="611"/>
      <c r="DG11" s="611"/>
      <c r="DH11" s="611"/>
      <c r="DI11" s="611"/>
      <c r="DJ11" s="611"/>
      <c r="DK11" s="611"/>
      <c r="DL11" s="611"/>
      <c r="DM11" s="611"/>
      <c r="DN11" s="611"/>
      <c r="DO11" s="611"/>
      <c r="DP11" s="612"/>
      <c r="DQ11" s="619">
        <v>52849</v>
      </c>
      <c r="DR11" s="611"/>
      <c r="DS11" s="611"/>
      <c r="DT11" s="611"/>
      <c r="DU11" s="611"/>
      <c r="DV11" s="611"/>
      <c r="DW11" s="611"/>
      <c r="DX11" s="611"/>
      <c r="DY11" s="611"/>
      <c r="DZ11" s="611"/>
      <c r="EA11" s="611"/>
      <c r="EB11" s="611"/>
      <c r="EC11" s="620"/>
    </row>
    <row r="12" spans="2:143" ht="11.25" customHeight="1" x14ac:dyDescent="0.2">
      <c r="B12" s="607" t="s">
        <v>239</v>
      </c>
      <c r="C12" s="608"/>
      <c r="D12" s="608"/>
      <c r="E12" s="608"/>
      <c r="F12" s="608"/>
      <c r="G12" s="608"/>
      <c r="H12" s="608"/>
      <c r="I12" s="608"/>
      <c r="J12" s="608"/>
      <c r="K12" s="608"/>
      <c r="L12" s="608"/>
      <c r="M12" s="608"/>
      <c r="N12" s="608"/>
      <c r="O12" s="608"/>
      <c r="P12" s="608"/>
      <c r="Q12" s="609"/>
      <c r="R12" s="610" t="s">
        <v>122</v>
      </c>
      <c r="S12" s="611"/>
      <c r="T12" s="611"/>
      <c r="U12" s="611"/>
      <c r="V12" s="611"/>
      <c r="W12" s="611"/>
      <c r="X12" s="611"/>
      <c r="Y12" s="612"/>
      <c r="Z12" s="613" t="s">
        <v>122</v>
      </c>
      <c r="AA12" s="613"/>
      <c r="AB12" s="613"/>
      <c r="AC12" s="613"/>
      <c r="AD12" s="614" t="s">
        <v>122</v>
      </c>
      <c r="AE12" s="614"/>
      <c r="AF12" s="614"/>
      <c r="AG12" s="614"/>
      <c r="AH12" s="614"/>
      <c r="AI12" s="614"/>
      <c r="AJ12" s="614"/>
      <c r="AK12" s="614"/>
      <c r="AL12" s="615" t="s">
        <v>122</v>
      </c>
      <c r="AM12" s="616"/>
      <c r="AN12" s="616"/>
      <c r="AO12" s="617"/>
      <c r="AP12" s="607" t="s">
        <v>240</v>
      </c>
      <c r="AQ12" s="608"/>
      <c r="AR12" s="608"/>
      <c r="AS12" s="608"/>
      <c r="AT12" s="608"/>
      <c r="AU12" s="608"/>
      <c r="AV12" s="608"/>
      <c r="AW12" s="608"/>
      <c r="AX12" s="608"/>
      <c r="AY12" s="608"/>
      <c r="AZ12" s="608"/>
      <c r="BA12" s="608"/>
      <c r="BB12" s="608"/>
      <c r="BC12" s="608"/>
      <c r="BD12" s="608"/>
      <c r="BE12" s="608"/>
      <c r="BF12" s="609"/>
      <c r="BG12" s="610">
        <v>3456960</v>
      </c>
      <c r="BH12" s="611"/>
      <c r="BI12" s="611"/>
      <c r="BJ12" s="611"/>
      <c r="BK12" s="611"/>
      <c r="BL12" s="611"/>
      <c r="BM12" s="611"/>
      <c r="BN12" s="612"/>
      <c r="BO12" s="613">
        <v>50.9</v>
      </c>
      <c r="BP12" s="613"/>
      <c r="BQ12" s="613"/>
      <c r="BR12" s="613"/>
      <c r="BS12" s="614" t="s">
        <v>122</v>
      </c>
      <c r="BT12" s="614"/>
      <c r="BU12" s="614"/>
      <c r="BV12" s="614"/>
      <c r="BW12" s="614"/>
      <c r="BX12" s="614"/>
      <c r="BY12" s="614"/>
      <c r="BZ12" s="614"/>
      <c r="CA12" s="614"/>
      <c r="CB12" s="618"/>
      <c r="CD12" s="607" t="s">
        <v>241</v>
      </c>
      <c r="CE12" s="608"/>
      <c r="CF12" s="608"/>
      <c r="CG12" s="608"/>
      <c r="CH12" s="608"/>
      <c r="CI12" s="608"/>
      <c r="CJ12" s="608"/>
      <c r="CK12" s="608"/>
      <c r="CL12" s="608"/>
      <c r="CM12" s="608"/>
      <c r="CN12" s="608"/>
      <c r="CO12" s="608"/>
      <c r="CP12" s="608"/>
      <c r="CQ12" s="609"/>
      <c r="CR12" s="610">
        <v>93517</v>
      </c>
      <c r="CS12" s="611"/>
      <c r="CT12" s="611"/>
      <c r="CU12" s="611"/>
      <c r="CV12" s="611"/>
      <c r="CW12" s="611"/>
      <c r="CX12" s="611"/>
      <c r="CY12" s="612"/>
      <c r="CZ12" s="613">
        <v>0.6</v>
      </c>
      <c r="DA12" s="613"/>
      <c r="DB12" s="613"/>
      <c r="DC12" s="613"/>
      <c r="DD12" s="619" t="s">
        <v>122</v>
      </c>
      <c r="DE12" s="611"/>
      <c r="DF12" s="611"/>
      <c r="DG12" s="611"/>
      <c r="DH12" s="611"/>
      <c r="DI12" s="611"/>
      <c r="DJ12" s="611"/>
      <c r="DK12" s="611"/>
      <c r="DL12" s="611"/>
      <c r="DM12" s="611"/>
      <c r="DN12" s="611"/>
      <c r="DO12" s="611"/>
      <c r="DP12" s="612"/>
      <c r="DQ12" s="619">
        <v>89336</v>
      </c>
      <c r="DR12" s="611"/>
      <c r="DS12" s="611"/>
      <c r="DT12" s="611"/>
      <c r="DU12" s="611"/>
      <c r="DV12" s="611"/>
      <c r="DW12" s="611"/>
      <c r="DX12" s="611"/>
      <c r="DY12" s="611"/>
      <c r="DZ12" s="611"/>
      <c r="EA12" s="611"/>
      <c r="EB12" s="611"/>
      <c r="EC12" s="620"/>
    </row>
    <row r="13" spans="2:143" ht="11.25" customHeight="1" x14ac:dyDescent="0.2">
      <c r="B13" s="607" t="s">
        <v>242</v>
      </c>
      <c r="C13" s="608"/>
      <c r="D13" s="608"/>
      <c r="E13" s="608"/>
      <c r="F13" s="608"/>
      <c r="G13" s="608"/>
      <c r="H13" s="608"/>
      <c r="I13" s="608"/>
      <c r="J13" s="608"/>
      <c r="K13" s="608"/>
      <c r="L13" s="608"/>
      <c r="M13" s="608"/>
      <c r="N13" s="608"/>
      <c r="O13" s="608"/>
      <c r="P13" s="608"/>
      <c r="Q13" s="609"/>
      <c r="R13" s="610">
        <v>288</v>
      </c>
      <c r="S13" s="611"/>
      <c r="T13" s="611"/>
      <c r="U13" s="611"/>
      <c r="V13" s="611"/>
      <c r="W13" s="611"/>
      <c r="X13" s="611"/>
      <c r="Y13" s="612"/>
      <c r="Z13" s="613">
        <v>0</v>
      </c>
      <c r="AA13" s="613"/>
      <c r="AB13" s="613"/>
      <c r="AC13" s="613"/>
      <c r="AD13" s="614">
        <v>288</v>
      </c>
      <c r="AE13" s="614"/>
      <c r="AF13" s="614"/>
      <c r="AG13" s="614"/>
      <c r="AH13" s="614"/>
      <c r="AI13" s="614"/>
      <c r="AJ13" s="614"/>
      <c r="AK13" s="614"/>
      <c r="AL13" s="615">
        <v>0</v>
      </c>
      <c r="AM13" s="616"/>
      <c r="AN13" s="616"/>
      <c r="AO13" s="617"/>
      <c r="AP13" s="607" t="s">
        <v>243</v>
      </c>
      <c r="AQ13" s="608"/>
      <c r="AR13" s="608"/>
      <c r="AS13" s="608"/>
      <c r="AT13" s="608"/>
      <c r="AU13" s="608"/>
      <c r="AV13" s="608"/>
      <c r="AW13" s="608"/>
      <c r="AX13" s="608"/>
      <c r="AY13" s="608"/>
      <c r="AZ13" s="608"/>
      <c r="BA13" s="608"/>
      <c r="BB13" s="608"/>
      <c r="BC13" s="608"/>
      <c r="BD13" s="608"/>
      <c r="BE13" s="608"/>
      <c r="BF13" s="609"/>
      <c r="BG13" s="610">
        <v>3398595</v>
      </c>
      <c r="BH13" s="611"/>
      <c r="BI13" s="611"/>
      <c r="BJ13" s="611"/>
      <c r="BK13" s="611"/>
      <c r="BL13" s="611"/>
      <c r="BM13" s="611"/>
      <c r="BN13" s="612"/>
      <c r="BO13" s="613">
        <v>50</v>
      </c>
      <c r="BP13" s="613"/>
      <c r="BQ13" s="613"/>
      <c r="BR13" s="613"/>
      <c r="BS13" s="614" t="s">
        <v>122</v>
      </c>
      <c r="BT13" s="614"/>
      <c r="BU13" s="614"/>
      <c r="BV13" s="614"/>
      <c r="BW13" s="614"/>
      <c r="BX13" s="614"/>
      <c r="BY13" s="614"/>
      <c r="BZ13" s="614"/>
      <c r="CA13" s="614"/>
      <c r="CB13" s="618"/>
      <c r="CD13" s="607" t="s">
        <v>244</v>
      </c>
      <c r="CE13" s="608"/>
      <c r="CF13" s="608"/>
      <c r="CG13" s="608"/>
      <c r="CH13" s="608"/>
      <c r="CI13" s="608"/>
      <c r="CJ13" s="608"/>
      <c r="CK13" s="608"/>
      <c r="CL13" s="608"/>
      <c r="CM13" s="608"/>
      <c r="CN13" s="608"/>
      <c r="CO13" s="608"/>
      <c r="CP13" s="608"/>
      <c r="CQ13" s="609"/>
      <c r="CR13" s="610">
        <v>1749692</v>
      </c>
      <c r="CS13" s="611"/>
      <c r="CT13" s="611"/>
      <c r="CU13" s="611"/>
      <c r="CV13" s="611"/>
      <c r="CW13" s="611"/>
      <c r="CX13" s="611"/>
      <c r="CY13" s="612"/>
      <c r="CZ13" s="613">
        <v>10.7</v>
      </c>
      <c r="DA13" s="613"/>
      <c r="DB13" s="613"/>
      <c r="DC13" s="613"/>
      <c r="DD13" s="619">
        <v>555745</v>
      </c>
      <c r="DE13" s="611"/>
      <c r="DF13" s="611"/>
      <c r="DG13" s="611"/>
      <c r="DH13" s="611"/>
      <c r="DI13" s="611"/>
      <c r="DJ13" s="611"/>
      <c r="DK13" s="611"/>
      <c r="DL13" s="611"/>
      <c r="DM13" s="611"/>
      <c r="DN13" s="611"/>
      <c r="DO13" s="611"/>
      <c r="DP13" s="612"/>
      <c r="DQ13" s="619">
        <v>1288186</v>
      </c>
      <c r="DR13" s="611"/>
      <c r="DS13" s="611"/>
      <c r="DT13" s="611"/>
      <c r="DU13" s="611"/>
      <c r="DV13" s="611"/>
      <c r="DW13" s="611"/>
      <c r="DX13" s="611"/>
      <c r="DY13" s="611"/>
      <c r="DZ13" s="611"/>
      <c r="EA13" s="611"/>
      <c r="EB13" s="611"/>
      <c r="EC13" s="620"/>
    </row>
    <row r="14" spans="2:143" ht="11.25" customHeight="1" x14ac:dyDescent="0.2">
      <c r="B14" s="607" t="s">
        <v>245</v>
      </c>
      <c r="C14" s="608"/>
      <c r="D14" s="608"/>
      <c r="E14" s="608"/>
      <c r="F14" s="608"/>
      <c r="G14" s="608"/>
      <c r="H14" s="608"/>
      <c r="I14" s="608"/>
      <c r="J14" s="608"/>
      <c r="K14" s="608"/>
      <c r="L14" s="608"/>
      <c r="M14" s="608"/>
      <c r="N14" s="608"/>
      <c r="O14" s="608"/>
      <c r="P14" s="608"/>
      <c r="Q14" s="609"/>
      <c r="R14" s="610" t="s">
        <v>122</v>
      </c>
      <c r="S14" s="611"/>
      <c r="T14" s="611"/>
      <c r="U14" s="611"/>
      <c r="V14" s="611"/>
      <c r="W14" s="611"/>
      <c r="X14" s="611"/>
      <c r="Y14" s="612"/>
      <c r="Z14" s="613" t="s">
        <v>122</v>
      </c>
      <c r="AA14" s="613"/>
      <c r="AB14" s="613"/>
      <c r="AC14" s="613"/>
      <c r="AD14" s="614" t="s">
        <v>122</v>
      </c>
      <c r="AE14" s="614"/>
      <c r="AF14" s="614"/>
      <c r="AG14" s="614"/>
      <c r="AH14" s="614"/>
      <c r="AI14" s="614"/>
      <c r="AJ14" s="614"/>
      <c r="AK14" s="614"/>
      <c r="AL14" s="615" t="s">
        <v>122</v>
      </c>
      <c r="AM14" s="616"/>
      <c r="AN14" s="616"/>
      <c r="AO14" s="617"/>
      <c r="AP14" s="607" t="s">
        <v>246</v>
      </c>
      <c r="AQ14" s="608"/>
      <c r="AR14" s="608"/>
      <c r="AS14" s="608"/>
      <c r="AT14" s="608"/>
      <c r="AU14" s="608"/>
      <c r="AV14" s="608"/>
      <c r="AW14" s="608"/>
      <c r="AX14" s="608"/>
      <c r="AY14" s="608"/>
      <c r="AZ14" s="608"/>
      <c r="BA14" s="608"/>
      <c r="BB14" s="608"/>
      <c r="BC14" s="608"/>
      <c r="BD14" s="608"/>
      <c r="BE14" s="608"/>
      <c r="BF14" s="609"/>
      <c r="BG14" s="610">
        <v>129698</v>
      </c>
      <c r="BH14" s="611"/>
      <c r="BI14" s="611"/>
      <c r="BJ14" s="611"/>
      <c r="BK14" s="611"/>
      <c r="BL14" s="611"/>
      <c r="BM14" s="611"/>
      <c r="BN14" s="612"/>
      <c r="BO14" s="613">
        <v>1.9</v>
      </c>
      <c r="BP14" s="613"/>
      <c r="BQ14" s="613"/>
      <c r="BR14" s="613"/>
      <c r="BS14" s="614" t="s">
        <v>122</v>
      </c>
      <c r="BT14" s="614"/>
      <c r="BU14" s="614"/>
      <c r="BV14" s="614"/>
      <c r="BW14" s="614"/>
      <c r="BX14" s="614"/>
      <c r="BY14" s="614"/>
      <c r="BZ14" s="614"/>
      <c r="CA14" s="614"/>
      <c r="CB14" s="618"/>
      <c r="CD14" s="607" t="s">
        <v>247</v>
      </c>
      <c r="CE14" s="608"/>
      <c r="CF14" s="608"/>
      <c r="CG14" s="608"/>
      <c r="CH14" s="608"/>
      <c r="CI14" s="608"/>
      <c r="CJ14" s="608"/>
      <c r="CK14" s="608"/>
      <c r="CL14" s="608"/>
      <c r="CM14" s="608"/>
      <c r="CN14" s="608"/>
      <c r="CO14" s="608"/>
      <c r="CP14" s="608"/>
      <c r="CQ14" s="609"/>
      <c r="CR14" s="610">
        <v>620571</v>
      </c>
      <c r="CS14" s="611"/>
      <c r="CT14" s="611"/>
      <c r="CU14" s="611"/>
      <c r="CV14" s="611"/>
      <c r="CW14" s="611"/>
      <c r="CX14" s="611"/>
      <c r="CY14" s="612"/>
      <c r="CZ14" s="613">
        <v>3.8</v>
      </c>
      <c r="DA14" s="613"/>
      <c r="DB14" s="613"/>
      <c r="DC14" s="613"/>
      <c r="DD14" s="619">
        <v>16407</v>
      </c>
      <c r="DE14" s="611"/>
      <c r="DF14" s="611"/>
      <c r="DG14" s="611"/>
      <c r="DH14" s="611"/>
      <c r="DI14" s="611"/>
      <c r="DJ14" s="611"/>
      <c r="DK14" s="611"/>
      <c r="DL14" s="611"/>
      <c r="DM14" s="611"/>
      <c r="DN14" s="611"/>
      <c r="DO14" s="611"/>
      <c r="DP14" s="612"/>
      <c r="DQ14" s="619">
        <v>489674</v>
      </c>
      <c r="DR14" s="611"/>
      <c r="DS14" s="611"/>
      <c r="DT14" s="611"/>
      <c r="DU14" s="611"/>
      <c r="DV14" s="611"/>
      <c r="DW14" s="611"/>
      <c r="DX14" s="611"/>
      <c r="DY14" s="611"/>
      <c r="DZ14" s="611"/>
      <c r="EA14" s="611"/>
      <c r="EB14" s="611"/>
      <c r="EC14" s="620"/>
    </row>
    <row r="15" spans="2:143" ht="11.25" customHeight="1" x14ac:dyDescent="0.2">
      <c r="B15" s="607" t="s">
        <v>248</v>
      </c>
      <c r="C15" s="608"/>
      <c r="D15" s="608"/>
      <c r="E15" s="608"/>
      <c r="F15" s="608"/>
      <c r="G15" s="608"/>
      <c r="H15" s="608"/>
      <c r="I15" s="608"/>
      <c r="J15" s="608"/>
      <c r="K15" s="608"/>
      <c r="L15" s="608"/>
      <c r="M15" s="608"/>
      <c r="N15" s="608"/>
      <c r="O15" s="608"/>
      <c r="P15" s="608"/>
      <c r="Q15" s="609"/>
      <c r="R15" s="610">
        <v>31084</v>
      </c>
      <c r="S15" s="611"/>
      <c r="T15" s="611"/>
      <c r="U15" s="611"/>
      <c r="V15" s="611"/>
      <c r="W15" s="611"/>
      <c r="X15" s="611"/>
      <c r="Y15" s="612"/>
      <c r="Z15" s="613">
        <v>0.2</v>
      </c>
      <c r="AA15" s="613"/>
      <c r="AB15" s="613"/>
      <c r="AC15" s="613"/>
      <c r="AD15" s="614">
        <v>31084</v>
      </c>
      <c r="AE15" s="614"/>
      <c r="AF15" s="614"/>
      <c r="AG15" s="614"/>
      <c r="AH15" s="614"/>
      <c r="AI15" s="614"/>
      <c r="AJ15" s="614"/>
      <c r="AK15" s="614"/>
      <c r="AL15" s="615">
        <v>0.4</v>
      </c>
      <c r="AM15" s="616"/>
      <c r="AN15" s="616"/>
      <c r="AO15" s="617"/>
      <c r="AP15" s="607" t="s">
        <v>249</v>
      </c>
      <c r="AQ15" s="608"/>
      <c r="AR15" s="608"/>
      <c r="AS15" s="608"/>
      <c r="AT15" s="608"/>
      <c r="AU15" s="608"/>
      <c r="AV15" s="608"/>
      <c r="AW15" s="608"/>
      <c r="AX15" s="608"/>
      <c r="AY15" s="608"/>
      <c r="AZ15" s="608"/>
      <c r="BA15" s="608"/>
      <c r="BB15" s="608"/>
      <c r="BC15" s="608"/>
      <c r="BD15" s="608"/>
      <c r="BE15" s="608"/>
      <c r="BF15" s="609"/>
      <c r="BG15" s="610">
        <v>447384</v>
      </c>
      <c r="BH15" s="611"/>
      <c r="BI15" s="611"/>
      <c r="BJ15" s="611"/>
      <c r="BK15" s="611"/>
      <c r="BL15" s="611"/>
      <c r="BM15" s="611"/>
      <c r="BN15" s="612"/>
      <c r="BO15" s="613">
        <v>6.6</v>
      </c>
      <c r="BP15" s="613"/>
      <c r="BQ15" s="613"/>
      <c r="BR15" s="613"/>
      <c r="BS15" s="614" t="s">
        <v>122</v>
      </c>
      <c r="BT15" s="614"/>
      <c r="BU15" s="614"/>
      <c r="BV15" s="614"/>
      <c r="BW15" s="614"/>
      <c r="BX15" s="614"/>
      <c r="BY15" s="614"/>
      <c r="BZ15" s="614"/>
      <c r="CA15" s="614"/>
      <c r="CB15" s="618"/>
      <c r="CD15" s="607" t="s">
        <v>250</v>
      </c>
      <c r="CE15" s="608"/>
      <c r="CF15" s="608"/>
      <c r="CG15" s="608"/>
      <c r="CH15" s="608"/>
      <c r="CI15" s="608"/>
      <c r="CJ15" s="608"/>
      <c r="CK15" s="608"/>
      <c r="CL15" s="608"/>
      <c r="CM15" s="608"/>
      <c r="CN15" s="608"/>
      <c r="CO15" s="608"/>
      <c r="CP15" s="608"/>
      <c r="CQ15" s="609"/>
      <c r="CR15" s="610">
        <v>1739433</v>
      </c>
      <c r="CS15" s="611"/>
      <c r="CT15" s="611"/>
      <c r="CU15" s="611"/>
      <c r="CV15" s="611"/>
      <c r="CW15" s="611"/>
      <c r="CX15" s="611"/>
      <c r="CY15" s="612"/>
      <c r="CZ15" s="613">
        <v>10.6</v>
      </c>
      <c r="DA15" s="613"/>
      <c r="DB15" s="613"/>
      <c r="DC15" s="613"/>
      <c r="DD15" s="619">
        <v>180235</v>
      </c>
      <c r="DE15" s="611"/>
      <c r="DF15" s="611"/>
      <c r="DG15" s="611"/>
      <c r="DH15" s="611"/>
      <c r="DI15" s="611"/>
      <c r="DJ15" s="611"/>
      <c r="DK15" s="611"/>
      <c r="DL15" s="611"/>
      <c r="DM15" s="611"/>
      <c r="DN15" s="611"/>
      <c r="DO15" s="611"/>
      <c r="DP15" s="612"/>
      <c r="DQ15" s="619">
        <v>1236876</v>
      </c>
      <c r="DR15" s="611"/>
      <c r="DS15" s="611"/>
      <c r="DT15" s="611"/>
      <c r="DU15" s="611"/>
      <c r="DV15" s="611"/>
      <c r="DW15" s="611"/>
      <c r="DX15" s="611"/>
      <c r="DY15" s="611"/>
      <c r="DZ15" s="611"/>
      <c r="EA15" s="611"/>
      <c r="EB15" s="611"/>
      <c r="EC15" s="620"/>
    </row>
    <row r="16" spans="2:143" ht="11.25" customHeight="1" x14ac:dyDescent="0.2">
      <c r="B16" s="607" t="s">
        <v>251</v>
      </c>
      <c r="C16" s="608"/>
      <c r="D16" s="608"/>
      <c r="E16" s="608"/>
      <c r="F16" s="608"/>
      <c r="G16" s="608"/>
      <c r="H16" s="608"/>
      <c r="I16" s="608"/>
      <c r="J16" s="608"/>
      <c r="K16" s="608"/>
      <c r="L16" s="608"/>
      <c r="M16" s="608"/>
      <c r="N16" s="608"/>
      <c r="O16" s="608"/>
      <c r="P16" s="608"/>
      <c r="Q16" s="609"/>
      <c r="R16" s="610">
        <v>239022</v>
      </c>
      <c r="S16" s="611"/>
      <c r="T16" s="611"/>
      <c r="U16" s="611"/>
      <c r="V16" s="611"/>
      <c r="W16" s="611"/>
      <c r="X16" s="611"/>
      <c r="Y16" s="612"/>
      <c r="Z16" s="613">
        <v>1.4</v>
      </c>
      <c r="AA16" s="613"/>
      <c r="AB16" s="613"/>
      <c r="AC16" s="613"/>
      <c r="AD16" s="614">
        <v>239022</v>
      </c>
      <c r="AE16" s="614"/>
      <c r="AF16" s="614"/>
      <c r="AG16" s="614"/>
      <c r="AH16" s="614"/>
      <c r="AI16" s="614"/>
      <c r="AJ16" s="614"/>
      <c r="AK16" s="614"/>
      <c r="AL16" s="615">
        <v>2.8</v>
      </c>
      <c r="AM16" s="616"/>
      <c r="AN16" s="616"/>
      <c r="AO16" s="617"/>
      <c r="AP16" s="607" t="s">
        <v>252</v>
      </c>
      <c r="AQ16" s="608"/>
      <c r="AR16" s="608"/>
      <c r="AS16" s="608"/>
      <c r="AT16" s="608"/>
      <c r="AU16" s="608"/>
      <c r="AV16" s="608"/>
      <c r="AW16" s="608"/>
      <c r="AX16" s="608"/>
      <c r="AY16" s="608"/>
      <c r="AZ16" s="608"/>
      <c r="BA16" s="608"/>
      <c r="BB16" s="608"/>
      <c r="BC16" s="608"/>
      <c r="BD16" s="608"/>
      <c r="BE16" s="608"/>
      <c r="BF16" s="609"/>
      <c r="BG16" s="610" t="s">
        <v>122</v>
      </c>
      <c r="BH16" s="611"/>
      <c r="BI16" s="611"/>
      <c r="BJ16" s="611"/>
      <c r="BK16" s="611"/>
      <c r="BL16" s="611"/>
      <c r="BM16" s="611"/>
      <c r="BN16" s="612"/>
      <c r="BO16" s="613" t="s">
        <v>122</v>
      </c>
      <c r="BP16" s="613"/>
      <c r="BQ16" s="613"/>
      <c r="BR16" s="613"/>
      <c r="BS16" s="614" t="s">
        <v>122</v>
      </c>
      <c r="BT16" s="614"/>
      <c r="BU16" s="614"/>
      <c r="BV16" s="614"/>
      <c r="BW16" s="614"/>
      <c r="BX16" s="614"/>
      <c r="BY16" s="614"/>
      <c r="BZ16" s="614"/>
      <c r="CA16" s="614"/>
      <c r="CB16" s="618"/>
      <c r="CD16" s="607" t="s">
        <v>253</v>
      </c>
      <c r="CE16" s="608"/>
      <c r="CF16" s="608"/>
      <c r="CG16" s="608"/>
      <c r="CH16" s="608"/>
      <c r="CI16" s="608"/>
      <c r="CJ16" s="608"/>
      <c r="CK16" s="608"/>
      <c r="CL16" s="608"/>
      <c r="CM16" s="608"/>
      <c r="CN16" s="608"/>
      <c r="CO16" s="608"/>
      <c r="CP16" s="608"/>
      <c r="CQ16" s="609"/>
      <c r="CR16" s="610" t="s">
        <v>122</v>
      </c>
      <c r="CS16" s="611"/>
      <c r="CT16" s="611"/>
      <c r="CU16" s="611"/>
      <c r="CV16" s="611"/>
      <c r="CW16" s="611"/>
      <c r="CX16" s="611"/>
      <c r="CY16" s="612"/>
      <c r="CZ16" s="613" t="s">
        <v>122</v>
      </c>
      <c r="DA16" s="613"/>
      <c r="DB16" s="613"/>
      <c r="DC16" s="613"/>
      <c r="DD16" s="619" t="s">
        <v>122</v>
      </c>
      <c r="DE16" s="611"/>
      <c r="DF16" s="611"/>
      <c r="DG16" s="611"/>
      <c r="DH16" s="611"/>
      <c r="DI16" s="611"/>
      <c r="DJ16" s="611"/>
      <c r="DK16" s="611"/>
      <c r="DL16" s="611"/>
      <c r="DM16" s="611"/>
      <c r="DN16" s="611"/>
      <c r="DO16" s="611"/>
      <c r="DP16" s="612"/>
      <c r="DQ16" s="619" t="s">
        <v>122</v>
      </c>
      <c r="DR16" s="611"/>
      <c r="DS16" s="611"/>
      <c r="DT16" s="611"/>
      <c r="DU16" s="611"/>
      <c r="DV16" s="611"/>
      <c r="DW16" s="611"/>
      <c r="DX16" s="611"/>
      <c r="DY16" s="611"/>
      <c r="DZ16" s="611"/>
      <c r="EA16" s="611"/>
      <c r="EB16" s="611"/>
      <c r="EC16" s="620"/>
    </row>
    <row r="17" spans="2:133" ht="11.25" customHeight="1" x14ac:dyDescent="0.2">
      <c r="B17" s="607" t="s">
        <v>254</v>
      </c>
      <c r="C17" s="608"/>
      <c r="D17" s="608"/>
      <c r="E17" s="608"/>
      <c r="F17" s="608"/>
      <c r="G17" s="608"/>
      <c r="H17" s="608"/>
      <c r="I17" s="608"/>
      <c r="J17" s="608"/>
      <c r="K17" s="608"/>
      <c r="L17" s="608"/>
      <c r="M17" s="608"/>
      <c r="N17" s="608"/>
      <c r="O17" s="608"/>
      <c r="P17" s="608"/>
      <c r="Q17" s="609"/>
      <c r="R17" s="610">
        <v>185208</v>
      </c>
      <c r="S17" s="611"/>
      <c r="T17" s="611"/>
      <c r="U17" s="611"/>
      <c r="V17" s="611"/>
      <c r="W17" s="611"/>
      <c r="X17" s="611"/>
      <c r="Y17" s="612"/>
      <c r="Z17" s="613">
        <v>1.1000000000000001</v>
      </c>
      <c r="AA17" s="613"/>
      <c r="AB17" s="613"/>
      <c r="AC17" s="613"/>
      <c r="AD17" s="614">
        <v>185208</v>
      </c>
      <c r="AE17" s="614"/>
      <c r="AF17" s="614"/>
      <c r="AG17" s="614"/>
      <c r="AH17" s="614"/>
      <c r="AI17" s="614"/>
      <c r="AJ17" s="614"/>
      <c r="AK17" s="614"/>
      <c r="AL17" s="615">
        <v>2.1</v>
      </c>
      <c r="AM17" s="616"/>
      <c r="AN17" s="616"/>
      <c r="AO17" s="617"/>
      <c r="AP17" s="607" t="s">
        <v>255</v>
      </c>
      <c r="AQ17" s="608"/>
      <c r="AR17" s="608"/>
      <c r="AS17" s="608"/>
      <c r="AT17" s="608"/>
      <c r="AU17" s="608"/>
      <c r="AV17" s="608"/>
      <c r="AW17" s="608"/>
      <c r="AX17" s="608"/>
      <c r="AY17" s="608"/>
      <c r="AZ17" s="608"/>
      <c r="BA17" s="608"/>
      <c r="BB17" s="608"/>
      <c r="BC17" s="608"/>
      <c r="BD17" s="608"/>
      <c r="BE17" s="608"/>
      <c r="BF17" s="609"/>
      <c r="BG17" s="610" t="s">
        <v>122</v>
      </c>
      <c r="BH17" s="611"/>
      <c r="BI17" s="611"/>
      <c r="BJ17" s="611"/>
      <c r="BK17" s="611"/>
      <c r="BL17" s="611"/>
      <c r="BM17" s="611"/>
      <c r="BN17" s="612"/>
      <c r="BO17" s="613" t="s">
        <v>122</v>
      </c>
      <c r="BP17" s="613"/>
      <c r="BQ17" s="613"/>
      <c r="BR17" s="613"/>
      <c r="BS17" s="614" t="s">
        <v>122</v>
      </c>
      <c r="BT17" s="614"/>
      <c r="BU17" s="614"/>
      <c r="BV17" s="614"/>
      <c r="BW17" s="614"/>
      <c r="BX17" s="614"/>
      <c r="BY17" s="614"/>
      <c r="BZ17" s="614"/>
      <c r="CA17" s="614"/>
      <c r="CB17" s="618"/>
      <c r="CD17" s="607" t="s">
        <v>256</v>
      </c>
      <c r="CE17" s="608"/>
      <c r="CF17" s="608"/>
      <c r="CG17" s="608"/>
      <c r="CH17" s="608"/>
      <c r="CI17" s="608"/>
      <c r="CJ17" s="608"/>
      <c r="CK17" s="608"/>
      <c r="CL17" s="608"/>
      <c r="CM17" s="608"/>
      <c r="CN17" s="608"/>
      <c r="CO17" s="608"/>
      <c r="CP17" s="608"/>
      <c r="CQ17" s="609"/>
      <c r="CR17" s="610">
        <v>642035</v>
      </c>
      <c r="CS17" s="611"/>
      <c r="CT17" s="611"/>
      <c r="CU17" s="611"/>
      <c r="CV17" s="611"/>
      <c r="CW17" s="611"/>
      <c r="CX17" s="611"/>
      <c r="CY17" s="612"/>
      <c r="CZ17" s="613">
        <v>3.9</v>
      </c>
      <c r="DA17" s="613"/>
      <c r="DB17" s="613"/>
      <c r="DC17" s="613"/>
      <c r="DD17" s="619" t="s">
        <v>122</v>
      </c>
      <c r="DE17" s="611"/>
      <c r="DF17" s="611"/>
      <c r="DG17" s="611"/>
      <c r="DH17" s="611"/>
      <c r="DI17" s="611"/>
      <c r="DJ17" s="611"/>
      <c r="DK17" s="611"/>
      <c r="DL17" s="611"/>
      <c r="DM17" s="611"/>
      <c r="DN17" s="611"/>
      <c r="DO17" s="611"/>
      <c r="DP17" s="612"/>
      <c r="DQ17" s="619">
        <v>642035</v>
      </c>
      <c r="DR17" s="611"/>
      <c r="DS17" s="611"/>
      <c r="DT17" s="611"/>
      <c r="DU17" s="611"/>
      <c r="DV17" s="611"/>
      <c r="DW17" s="611"/>
      <c r="DX17" s="611"/>
      <c r="DY17" s="611"/>
      <c r="DZ17" s="611"/>
      <c r="EA17" s="611"/>
      <c r="EB17" s="611"/>
      <c r="EC17" s="620"/>
    </row>
    <row r="18" spans="2:133" ht="11.25" customHeight="1" x14ac:dyDescent="0.2">
      <c r="B18" s="607" t="s">
        <v>257</v>
      </c>
      <c r="C18" s="608"/>
      <c r="D18" s="608"/>
      <c r="E18" s="608"/>
      <c r="F18" s="608"/>
      <c r="G18" s="608"/>
      <c r="H18" s="608"/>
      <c r="I18" s="608"/>
      <c r="J18" s="608"/>
      <c r="K18" s="608"/>
      <c r="L18" s="608"/>
      <c r="M18" s="608"/>
      <c r="N18" s="608"/>
      <c r="O18" s="608"/>
      <c r="P18" s="608"/>
      <c r="Q18" s="609"/>
      <c r="R18" s="610">
        <v>35456</v>
      </c>
      <c r="S18" s="611"/>
      <c r="T18" s="611"/>
      <c r="U18" s="611"/>
      <c r="V18" s="611"/>
      <c r="W18" s="611"/>
      <c r="X18" s="611"/>
      <c r="Y18" s="612"/>
      <c r="Z18" s="613">
        <v>0.2</v>
      </c>
      <c r="AA18" s="613"/>
      <c r="AB18" s="613"/>
      <c r="AC18" s="613"/>
      <c r="AD18" s="614">
        <v>35456</v>
      </c>
      <c r="AE18" s="614"/>
      <c r="AF18" s="614"/>
      <c r="AG18" s="614"/>
      <c r="AH18" s="614"/>
      <c r="AI18" s="614"/>
      <c r="AJ18" s="614"/>
      <c r="AK18" s="614"/>
      <c r="AL18" s="615">
        <v>0.4</v>
      </c>
      <c r="AM18" s="616"/>
      <c r="AN18" s="616"/>
      <c r="AO18" s="617"/>
      <c r="AP18" s="607" t="s">
        <v>258</v>
      </c>
      <c r="AQ18" s="608"/>
      <c r="AR18" s="608"/>
      <c r="AS18" s="608"/>
      <c r="AT18" s="608"/>
      <c r="AU18" s="608"/>
      <c r="AV18" s="608"/>
      <c r="AW18" s="608"/>
      <c r="AX18" s="608"/>
      <c r="AY18" s="608"/>
      <c r="AZ18" s="608"/>
      <c r="BA18" s="608"/>
      <c r="BB18" s="608"/>
      <c r="BC18" s="608"/>
      <c r="BD18" s="608"/>
      <c r="BE18" s="608"/>
      <c r="BF18" s="609"/>
      <c r="BG18" s="610" t="s">
        <v>122</v>
      </c>
      <c r="BH18" s="611"/>
      <c r="BI18" s="611"/>
      <c r="BJ18" s="611"/>
      <c r="BK18" s="611"/>
      <c r="BL18" s="611"/>
      <c r="BM18" s="611"/>
      <c r="BN18" s="612"/>
      <c r="BO18" s="613" t="s">
        <v>122</v>
      </c>
      <c r="BP18" s="613"/>
      <c r="BQ18" s="613"/>
      <c r="BR18" s="613"/>
      <c r="BS18" s="614" t="s">
        <v>122</v>
      </c>
      <c r="BT18" s="614"/>
      <c r="BU18" s="614"/>
      <c r="BV18" s="614"/>
      <c r="BW18" s="614"/>
      <c r="BX18" s="614"/>
      <c r="BY18" s="614"/>
      <c r="BZ18" s="614"/>
      <c r="CA18" s="614"/>
      <c r="CB18" s="618"/>
      <c r="CD18" s="607" t="s">
        <v>259</v>
      </c>
      <c r="CE18" s="608"/>
      <c r="CF18" s="608"/>
      <c r="CG18" s="608"/>
      <c r="CH18" s="608"/>
      <c r="CI18" s="608"/>
      <c r="CJ18" s="608"/>
      <c r="CK18" s="608"/>
      <c r="CL18" s="608"/>
      <c r="CM18" s="608"/>
      <c r="CN18" s="608"/>
      <c r="CO18" s="608"/>
      <c r="CP18" s="608"/>
      <c r="CQ18" s="609"/>
      <c r="CR18" s="610" t="s">
        <v>122</v>
      </c>
      <c r="CS18" s="611"/>
      <c r="CT18" s="611"/>
      <c r="CU18" s="611"/>
      <c r="CV18" s="611"/>
      <c r="CW18" s="611"/>
      <c r="CX18" s="611"/>
      <c r="CY18" s="612"/>
      <c r="CZ18" s="613" t="s">
        <v>122</v>
      </c>
      <c r="DA18" s="613"/>
      <c r="DB18" s="613"/>
      <c r="DC18" s="613"/>
      <c r="DD18" s="619" t="s">
        <v>122</v>
      </c>
      <c r="DE18" s="611"/>
      <c r="DF18" s="611"/>
      <c r="DG18" s="611"/>
      <c r="DH18" s="611"/>
      <c r="DI18" s="611"/>
      <c r="DJ18" s="611"/>
      <c r="DK18" s="611"/>
      <c r="DL18" s="611"/>
      <c r="DM18" s="611"/>
      <c r="DN18" s="611"/>
      <c r="DO18" s="611"/>
      <c r="DP18" s="612"/>
      <c r="DQ18" s="619" t="s">
        <v>122</v>
      </c>
      <c r="DR18" s="611"/>
      <c r="DS18" s="611"/>
      <c r="DT18" s="611"/>
      <c r="DU18" s="611"/>
      <c r="DV18" s="611"/>
      <c r="DW18" s="611"/>
      <c r="DX18" s="611"/>
      <c r="DY18" s="611"/>
      <c r="DZ18" s="611"/>
      <c r="EA18" s="611"/>
      <c r="EB18" s="611"/>
      <c r="EC18" s="620"/>
    </row>
    <row r="19" spans="2:133" ht="11.25" customHeight="1" x14ac:dyDescent="0.2">
      <c r="B19" s="607" t="s">
        <v>260</v>
      </c>
      <c r="C19" s="608"/>
      <c r="D19" s="608"/>
      <c r="E19" s="608"/>
      <c r="F19" s="608"/>
      <c r="G19" s="608"/>
      <c r="H19" s="608"/>
      <c r="I19" s="608"/>
      <c r="J19" s="608"/>
      <c r="K19" s="608"/>
      <c r="L19" s="608"/>
      <c r="M19" s="608"/>
      <c r="N19" s="608"/>
      <c r="O19" s="608"/>
      <c r="P19" s="608"/>
      <c r="Q19" s="609"/>
      <c r="R19" s="610">
        <v>140866</v>
      </c>
      <c r="S19" s="611"/>
      <c r="T19" s="611"/>
      <c r="U19" s="611"/>
      <c r="V19" s="611"/>
      <c r="W19" s="611"/>
      <c r="X19" s="611"/>
      <c r="Y19" s="612"/>
      <c r="Z19" s="613">
        <v>0.8</v>
      </c>
      <c r="AA19" s="613"/>
      <c r="AB19" s="613"/>
      <c r="AC19" s="613"/>
      <c r="AD19" s="614">
        <v>140866</v>
      </c>
      <c r="AE19" s="614"/>
      <c r="AF19" s="614"/>
      <c r="AG19" s="614"/>
      <c r="AH19" s="614"/>
      <c r="AI19" s="614"/>
      <c r="AJ19" s="614"/>
      <c r="AK19" s="614"/>
      <c r="AL19" s="615">
        <v>1.6</v>
      </c>
      <c r="AM19" s="616"/>
      <c r="AN19" s="616"/>
      <c r="AO19" s="617"/>
      <c r="AP19" s="607" t="s">
        <v>261</v>
      </c>
      <c r="AQ19" s="608"/>
      <c r="AR19" s="608"/>
      <c r="AS19" s="608"/>
      <c r="AT19" s="608"/>
      <c r="AU19" s="608"/>
      <c r="AV19" s="608"/>
      <c r="AW19" s="608"/>
      <c r="AX19" s="608"/>
      <c r="AY19" s="608"/>
      <c r="AZ19" s="608"/>
      <c r="BA19" s="608"/>
      <c r="BB19" s="608"/>
      <c r="BC19" s="608"/>
      <c r="BD19" s="608"/>
      <c r="BE19" s="608"/>
      <c r="BF19" s="609"/>
      <c r="BG19" s="610">
        <v>580191</v>
      </c>
      <c r="BH19" s="611"/>
      <c r="BI19" s="611"/>
      <c r="BJ19" s="611"/>
      <c r="BK19" s="611"/>
      <c r="BL19" s="611"/>
      <c r="BM19" s="611"/>
      <c r="BN19" s="612"/>
      <c r="BO19" s="613">
        <v>8.5</v>
      </c>
      <c r="BP19" s="613"/>
      <c r="BQ19" s="613"/>
      <c r="BR19" s="613"/>
      <c r="BS19" s="614" t="s">
        <v>122</v>
      </c>
      <c r="BT19" s="614"/>
      <c r="BU19" s="614"/>
      <c r="BV19" s="614"/>
      <c r="BW19" s="614"/>
      <c r="BX19" s="614"/>
      <c r="BY19" s="614"/>
      <c r="BZ19" s="614"/>
      <c r="CA19" s="614"/>
      <c r="CB19" s="618"/>
      <c r="CD19" s="607" t="s">
        <v>262</v>
      </c>
      <c r="CE19" s="608"/>
      <c r="CF19" s="608"/>
      <c r="CG19" s="608"/>
      <c r="CH19" s="608"/>
      <c r="CI19" s="608"/>
      <c r="CJ19" s="608"/>
      <c r="CK19" s="608"/>
      <c r="CL19" s="608"/>
      <c r="CM19" s="608"/>
      <c r="CN19" s="608"/>
      <c r="CO19" s="608"/>
      <c r="CP19" s="608"/>
      <c r="CQ19" s="609"/>
      <c r="CR19" s="610" t="s">
        <v>122</v>
      </c>
      <c r="CS19" s="611"/>
      <c r="CT19" s="611"/>
      <c r="CU19" s="611"/>
      <c r="CV19" s="611"/>
      <c r="CW19" s="611"/>
      <c r="CX19" s="611"/>
      <c r="CY19" s="612"/>
      <c r="CZ19" s="613" t="s">
        <v>122</v>
      </c>
      <c r="DA19" s="613"/>
      <c r="DB19" s="613"/>
      <c r="DC19" s="613"/>
      <c r="DD19" s="619" t="s">
        <v>122</v>
      </c>
      <c r="DE19" s="611"/>
      <c r="DF19" s="611"/>
      <c r="DG19" s="611"/>
      <c r="DH19" s="611"/>
      <c r="DI19" s="611"/>
      <c r="DJ19" s="611"/>
      <c r="DK19" s="611"/>
      <c r="DL19" s="611"/>
      <c r="DM19" s="611"/>
      <c r="DN19" s="611"/>
      <c r="DO19" s="611"/>
      <c r="DP19" s="612"/>
      <c r="DQ19" s="619" t="s">
        <v>122</v>
      </c>
      <c r="DR19" s="611"/>
      <c r="DS19" s="611"/>
      <c r="DT19" s="611"/>
      <c r="DU19" s="611"/>
      <c r="DV19" s="611"/>
      <c r="DW19" s="611"/>
      <c r="DX19" s="611"/>
      <c r="DY19" s="611"/>
      <c r="DZ19" s="611"/>
      <c r="EA19" s="611"/>
      <c r="EB19" s="611"/>
      <c r="EC19" s="620"/>
    </row>
    <row r="20" spans="2:133" ht="11.25" customHeight="1" x14ac:dyDescent="0.2">
      <c r="B20" s="623" t="s">
        <v>263</v>
      </c>
      <c r="C20" s="624"/>
      <c r="D20" s="624"/>
      <c r="E20" s="624"/>
      <c r="F20" s="624"/>
      <c r="G20" s="624"/>
      <c r="H20" s="624"/>
      <c r="I20" s="624"/>
      <c r="J20" s="624"/>
      <c r="K20" s="624"/>
      <c r="L20" s="624"/>
      <c r="M20" s="624"/>
      <c r="N20" s="624"/>
      <c r="O20" s="624"/>
      <c r="P20" s="624"/>
      <c r="Q20" s="625"/>
      <c r="R20" s="610">
        <v>8886</v>
      </c>
      <c r="S20" s="611"/>
      <c r="T20" s="611"/>
      <c r="U20" s="611"/>
      <c r="V20" s="611"/>
      <c r="W20" s="611"/>
      <c r="X20" s="611"/>
      <c r="Y20" s="612"/>
      <c r="Z20" s="613">
        <v>0.1</v>
      </c>
      <c r="AA20" s="613"/>
      <c r="AB20" s="613"/>
      <c r="AC20" s="613"/>
      <c r="AD20" s="614">
        <v>8886</v>
      </c>
      <c r="AE20" s="614"/>
      <c r="AF20" s="614"/>
      <c r="AG20" s="614"/>
      <c r="AH20" s="614"/>
      <c r="AI20" s="614"/>
      <c r="AJ20" s="614"/>
      <c r="AK20" s="614"/>
      <c r="AL20" s="615">
        <v>0.1</v>
      </c>
      <c r="AM20" s="616"/>
      <c r="AN20" s="616"/>
      <c r="AO20" s="617"/>
      <c r="AP20" s="607" t="s">
        <v>264</v>
      </c>
      <c r="AQ20" s="608"/>
      <c r="AR20" s="608"/>
      <c r="AS20" s="608"/>
      <c r="AT20" s="608"/>
      <c r="AU20" s="608"/>
      <c r="AV20" s="608"/>
      <c r="AW20" s="608"/>
      <c r="AX20" s="608"/>
      <c r="AY20" s="608"/>
      <c r="AZ20" s="608"/>
      <c r="BA20" s="608"/>
      <c r="BB20" s="608"/>
      <c r="BC20" s="608"/>
      <c r="BD20" s="608"/>
      <c r="BE20" s="608"/>
      <c r="BF20" s="609"/>
      <c r="BG20" s="610">
        <v>580191</v>
      </c>
      <c r="BH20" s="611"/>
      <c r="BI20" s="611"/>
      <c r="BJ20" s="611"/>
      <c r="BK20" s="611"/>
      <c r="BL20" s="611"/>
      <c r="BM20" s="611"/>
      <c r="BN20" s="612"/>
      <c r="BO20" s="613">
        <v>8.5</v>
      </c>
      <c r="BP20" s="613"/>
      <c r="BQ20" s="613"/>
      <c r="BR20" s="613"/>
      <c r="BS20" s="614" t="s">
        <v>122</v>
      </c>
      <c r="BT20" s="614"/>
      <c r="BU20" s="614"/>
      <c r="BV20" s="614"/>
      <c r="BW20" s="614"/>
      <c r="BX20" s="614"/>
      <c r="BY20" s="614"/>
      <c r="BZ20" s="614"/>
      <c r="CA20" s="614"/>
      <c r="CB20" s="618"/>
      <c r="CD20" s="607" t="s">
        <v>265</v>
      </c>
      <c r="CE20" s="608"/>
      <c r="CF20" s="608"/>
      <c r="CG20" s="608"/>
      <c r="CH20" s="608"/>
      <c r="CI20" s="608"/>
      <c r="CJ20" s="608"/>
      <c r="CK20" s="608"/>
      <c r="CL20" s="608"/>
      <c r="CM20" s="608"/>
      <c r="CN20" s="608"/>
      <c r="CO20" s="608"/>
      <c r="CP20" s="608"/>
      <c r="CQ20" s="609"/>
      <c r="CR20" s="610">
        <v>16389443</v>
      </c>
      <c r="CS20" s="611"/>
      <c r="CT20" s="611"/>
      <c r="CU20" s="611"/>
      <c r="CV20" s="611"/>
      <c r="CW20" s="611"/>
      <c r="CX20" s="611"/>
      <c r="CY20" s="612"/>
      <c r="CZ20" s="613">
        <v>100</v>
      </c>
      <c r="DA20" s="613"/>
      <c r="DB20" s="613"/>
      <c r="DC20" s="613"/>
      <c r="DD20" s="619">
        <v>1762827</v>
      </c>
      <c r="DE20" s="611"/>
      <c r="DF20" s="611"/>
      <c r="DG20" s="611"/>
      <c r="DH20" s="611"/>
      <c r="DI20" s="611"/>
      <c r="DJ20" s="611"/>
      <c r="DK20" s="611"/>
      <c r="DL20" s="611"/>
      <c r="DM20" s="611"/>
      <c r="DN20" s="611"/>
      <c r="DO20" s="611"/>
      <c r="DP20" s="612"/>
      <c r="DQ20" s="619">
        <v>10652344</v>
      </c>
      <c r="DR20" s="611"/>
      <c r="DS20" s="611"/>
      <c r="DT20" s="611"/>
      <c r="DU20" s="611"/>
      <c r="DV20" s="611"/>
      <c r="DW20" s="611"/>
      <c r="DX20" s="611"/>
      <c r="DY20" s="611"/>
      <c r="DZ20" s="611"/>
      <c r="EA20" s="611"/>
      <c r="EB20" s="611"/>
      <c r="EC20" s="620"/>
    </row>
    <row r="21" spans="2:133" ht="11.25" customHeight="1" x14ac:dyDescent="0.2">
      <c r="B21" s="607" t="s">
        <v>266</v>
      </c>
      <c r="C21" s="608"/>
      <c r="D21" s="608"/>
      <c r="E21" s="608"/>
      <c r="F21" s="608"/>
      <c r="G21" s="608"/>
      <c r="H21" s="608"/>
      <c r="I21" s="608"/>
      <c r="J21" s="608"/>
      <c r="K21" s="608"/>
      <c r="L21" s="608"/>
      <c r="M21" s="608"/>
      <c r="N21" s="608"/>
      <c r="O21" s="608"/>
      <c r="P21" s="608"/>
      <c r="Q21" s="609"/>
      <c r="R21" s="610">
        <v>123687</v>
      </c>
      <c r="S21" s="611"/>
      <c r="T21" s="611"/>
      <c r="U21" s="611"/>
      <c r="V21" s="611"/>
      <c r="W21" s="611"/>
      <c r="X21" s="611"/>
      <c r="Y21" s="612"/>
      <c r="Z21" s="613">
        <v>0.7</v>
      </c>
      <c r="AA21" s="613"/>
      <c r="AB21" s="613"/>
      <c r="AC21" s="613"/>
      <c r="AD21" s="614">
        <v>30126</v>
      </c>
      <c r="AE21" s="614"/>
      <c r="AF21" s="614"/>
      <c r="AG21" s="614"/>
      <c r="AH21" s="614"/>
      <c r="AI21" s="614"/>
      <c r="AJ21" s="614"/>
      <c r="AK21" s="614"/>
      <c r="AL21" s="615">
        <v>0.3</v>
      </c>
      <c r="AM21" s="616"/>
      <c r="AN21" s="616"/>
      <c r="AO21" s="617"/>
      <c r="AP21" s="607" t="s">
        <v>267</v>
      </c>
      <c r="AQ21" s="626"/>
      <c r="AR21" s="626"/>
      <c r="AS21" s="626"/>
      <c r="AT21" s="626"/>
      <c r="AU21" s="626"/>
      <c r="AV21" s="626"/>
      <c r="AW21" s="626"/>
      <c r="AX21" s="626"/>
      <c r="AY21" s="626"/>
      <c r="AZ21" s="626"/>
      <c r="BA21" s="626"/>
      <c r="BB21" s="626"/>
      <c r="BC21" s="626"/>
      <c r="BD21" s="626"/>
      <c r="BE21" s="626"/>
      <c r="BF21" s="627"/>
      <c r="BG21" s="610" t="s">
        <v>122</v>
      </c>
      <c r="BH21" s="611"/>
      <c r="BI21" s="611"/>
      <c r="BJ21" s="611"/>
      <c r="BK21" s="611"/>
      <c r="BL21" s="611"/>
      <c r="BM21" s="611"/>
      <c r="BN21" s="612"/>
      <c r="BO21" s="613" t="s">
        <v>122</v>
      </c>
      <c r="BP21" s="613"/>
      <c r="BQ21" s="613"/>
      <c r="BR21" s="613"/>
      <c r="BS21" s="614" t="s">
        <v>122</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2">
      <c r="B22" s="607" t="s">
        <v>268</v>
      </c>
      <c r="C22" s="608"/>
      <c r="D22" s="608"/>
      <c r="E22" s="608"/>
      <c r="F22" s="608"/>
      <c r="G22" s="608"/>
      <c r="H22" s="608"/>
      <c r="I22" s="608"/>
      <c r="J22" s="608"/>
      <c r="K22" s="608"/>
      <c r="L22" s="608"/>
      <c r="M22" s="608"/>
      <c r="N22" s="608"/>
      <c r="O22" s="608"/>
      <c r="P22" s="608"/>
      <c r="Q22" s="609"/>
      <c r="R22" s="610">
        <v>30126</v>
      </c>
      <c r="S22" s="611"/>
      <c r="T22" s="611"/>
      <c r="U22" s="611"/>
      <c r="V22" s="611"/>
      <c r="W22" s="611"/>
      <c r="X22" s="611"/>
      <c r="Y22" s="612"/>
      <c r="Z22" s="613">
        <v>0.2</v>
      </c>
      <c r="AA22" s="613"/>
      <c r="AB22" s="613"/>
      <c r="AC22" s="613"/>
      <c r="AD22" s="614">
        <v>30126</v>
      </c>
      <c r="AE22" s="614"/>
      <c r="AF22" s="614"/>
      <c r="AG22" s="614"/>
      <c r="AH22" s="614"/>
      <c r="AI22" s="614"/>
      <c r="AJ22" s="614"/>
      <c r="AK22" s="614"/>
      <c r="AL22" s="615">
        <v>0.3</v>
      </c>
      <c r="AM22" s="616"/>
      <c r="AN22" s="616"/>
      <c r="AO22" s="617"/>
      <c r="AP22" s="607" t="s">
        <v>269</v>
      </c>
      <c r="AQ22" s="626"/>
      <c r="AR22" s="626"/>
      <c r="AS22" s="626"/>
      <c r="AT22" s="626"/>
      <c r="AU22" s="626"/>
      <c r="AV22" s="626"/>
      <c r="AW22" s="626"/>
      <c r="AX22" s="626"/>
      <c r="AY22" s="626"/>
      <c r="AZ22" s="626"/>
      <c r="BA22" s="626"/>
      <c r="BB22" s="626"/>
      <c r="BC22" s="626"/>
      <c r="BD22" s="626"/>
      <c r="BE22" s="626"/>
      <c r="BF22" s="627"/>
      <c r="BG22" s="610" t="s">
        <v>122</v>
      </c>
      <c r="BH22" s="611"/>
      <c r="BI22" s="611"/>
      <c r="BJ22" s="611"/>
      <c r="BK22" s="611"/>
      <c r="BL22" s="611"/>
      <c r="BM22" s="611"/>
      <c r="BN22" s="612"/>
      <c r="BO22" s="613" t="s">
        <v>122</v>
      </c>
      <c r="BP22" s="613"/>
      <c r="BQ22" s="613"/>
      <c r="BR22" s="613"/>
      <c r="BS22" s="614" t="s">
        <v>122</v>
      </c>
      <c r="BT22" s="614"/>
      <c r="BU22" s="614"/>
      <c r="BV22" s="614"/>
      <c r="BW22" s="614"/>
      <c r="BX22" s="614"/>
      <c r="BY22" s="614"/>
      <c r="BZ22" s="614"/>
      <c r="CA22" s="614"/>
      <c r="CB22" s="618"/>
      <c r="CD22" s="592" t="s">
        <v>270</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2">
      <c r="B23" s="607" t="s">
        <v>271</v>
      </c>
      <c r="C23" s="608"/>
      <c r="D23" s="608"/>
      <c r="E23" s="608"/>
      <c r="F23" s="608"/>
      <c r="G23" s="608"/>
      <c r="H23" s="608"/>
      <c r="I23" s="608"/>
      <c r="J23" s="608"/>
      <c r="K23" s="608"/>
      <c r="L23" s="608"/>
      <c r="M23" s="608"/>
      <c r="N23" s="608"/>
      <c r="O23" s="608"/>
      <c r="P23" s="608"/>
      <c r="Q23" s="609"/>
      <c r="R23" s="610">
        <v>93561</v>
      </c>
      <c r="S23" s="611"/>
      <c r="T23" s="611"/>
      <c r="U23" s="611"/>
      <c r="V23" s="611"/>
      <c r="W23" s="611"/>
      <c r="X23" s="611"/>
      <c r="Y23" s="612"/>
      <c r="Z23" s="613">
        <v>0.6</v>
      </c>
      <c r="AA23" s="613"/>
      <c r="AB23" s="613"/>
      <c r="AC23" s="613"/>
      <c r="AD23" s="614" t="s">
        <v>122</v>
      </c>
      <c r="AE23" s="614"/>
      <c r="AF23" s="614"/>
      <c r="AG23" s="614"/>
      <c r="AH23" s="614"/>
      <c r="AI23" s="614"/>
      <c r="AJ23" s="614"/>
      <c r="AK23" s="614"/>
      <c r="AL23" s="615" t="s">
        <v>122</v>
      </c>
      <c r="AM23" s="616"/>
      <c r="AN23" s="616"/>
      <c r="AO23" s="617"/>
      <c r="AP23" s="607" t="s">
        <v>272</v>
      </c>
      <c r="AQ23" s="626"/>
      <c r="AR23" s="626"/>
      <c r="AS23" s="626"/>
      <c r="AT23" s="626"/>
      <c r="AU23" s="626"/>
      <c r="AV23" s="626"/>
      <c r="AW23" s="626"/>
      <c r="AX23" s="626"/>
      <c r="AY23" s="626"/>
      <c r="AZ23" s="626"/>
      <c r="BA23" s="626"/>
      <c r="BB23" s="626"/>
      <c r="BC23" s="626"/>
      <c r="BD23" s="626"/>
      <c r="BE23" s="626"/>
      <c r="BF23" s="627"/>
      <c r="BG23" s="610">
        <v>580191</v>
      </c>
      <c r="BH23" s="611"/>
      <c r="BI23" s="611"/>
      <c r="BJ23" s="611"/>
      <c r="BK23" s="611"/>
      <c r="BL23" s="611"/>
      <c r="BM23" s="611"/>
      <c r="BN23" s="612"/>
      <c r="BO23" s="613">
        <v>8.5</v>
      </c>
      <c r="BP23" s="613"/>
      <c r="BQ23" s="613"/>
      <c r="BR23" s="613"/>
      <c r="BS23" s="614" t="s">
        <v>122</v>
      </c>
      <c r="BT23" s="614"/>
      <c r="BU23" s="614"/>
      <c r="BV23" s="614"/>
      <c r="BW23" s="614"/>
      <c r="BX23" s="614"/>
      <c r="BY23" s="614"/>
      <c r="BZ23" s="614"/>
      <c r="CA23" s="614"/>
      <c r="CB23" s="618"/>
      <c r="CD23" s="592" t="s">
        <v>212</v>
      </c>
      <c r="CE23" s="593"/>
      <c r="CF23" s="593"/>
      <c r="CG23" s="593"/>
      <c r="CH23" s="593"/>
      <c r="CI23" s="593"/>
      <c r="CJ23" s="593"/>
      <c r="CK23" s="593"/>
      <c r="CL23" s="593"/>
      <c r="CM23" s="593"/>
      <c r="CN23" s="593"/>
      <c r="CO23" s="593"/>
      <c r="CP23" s="593"/>
      <c r="CQ23" s="594"/>
      <c r="CR23" s="592" t="s">
        <v>273</v>
      </c>
      <c r="CS23" s="593"/>
      <c r="CT23" s="593"/>
      <c r="CU23" s="593"/>
      <c r="CV23" s="593"/>
      <c r="CW23" s="593"/>
      <c r="CX23" s="593"/>
      <c r="CY23" s="594"/>
      <c r="CZ23" s="592" t="s">
        <v>274</v>
      </c>
      <c r="DA23" s="593"/>
      <c r="DB23" s="593"/>
      <c r="DC23" s="594"/>
      <c r="DD23" s="592" t="s">
        <v>275</v>
      </c>
      <c r="DE23" s="593"/>
      <c r="DF23" s="593"/>
      <c r="DG23" s="593"/>
      <c r="DH23" s="593"/>
      <c r="DI23" s="593"/>
      <c r="DJ23" s="593"/>
      <c r="DK23" s="594"/>
      <c r="DL23" s="637" t="s">
        <v>276</v>
      </c>
      <c r="DM23" s="638"/>
      <c r="DN23" s="638"/>
      <c r="DO23" s="638"/>
      <c r="DP23" s="638"/>
      <c r="DQ23" s="638"/>
      <c r="DR23" s="638"/>
      <c r="DS23" s="638"/>
      <c r="DT23" s="638"/>
      <c r="DU23" s="638"/>
      <c r="DV23" s="639"/>
      <c r="DW23" s="592" t="s">
        <v>277</v>
      </c>
      <c r="DX23" s="593"/>
      <c r="DY23" s="593"/>
      <c r="DZ23" s="593"/>
      <c r="EA23" s="593"/>
      <c r="EB23" s="593"/>
      <c r="EC23" s="594"/>
    </row>
    <row r="24" spans="2:133" ht="11.25" customHeight="1" x14ac:dyDescent="0.2">
      <c r="B24" s="607" t="s">
        <v>278</v>
      </c>
      <c r="C24" s="608"/>
      <c r="D24" s="608"/>
      <c r="E24" s="608"/>
      <c r="F24" s="608"/>
      <c r="G24" s="608"/>
      <c r="H24" s="608"/>
      <c r="I24" s="608"/>
      <c r="J24" s="608"/>
      <c r="K24" s="608"/>
      <c r="L24" s="608"/>
      <c r="M24" s="608"/>
      <c r="N24" s="608"/>
      <c r="O24" s="608"/>
      <c r="P24" s="608"/>
      <c r="Q24" s="609"/>
      <c r="R24" s="610" t="s">
        <v>122</v>
      </c>
      <c r="S24" s="611"/>
      <c r="T24" s="611"/>
      <c r="U24" s="611"/>
      <c r="V24" s="611"/>
      <c r="W24" s="611"/>
      <c r="X24" s="611"/>
      <c r="Y24" s="612"/>
      <c r="Z24" s="613" t="s">
        <v>122</v>
      </c>
      <c r="AA24" s="613"/>
      <c r="AB24" s="613"/>
      <c r="AC24" s="613"/>
      <c r="AD24" s="614" t="s">
        <v>122</v>
      </c>
      <c r="AE24" s="614"/>
      <c r="AF24" s="614"/>
      <c r="AG24" s="614"/>
      <c r="AH24" s="614"/>
      <c r="AI24" s="614"/>
      <c r="AJ24" s="614"/>
      <c r="AK24" s="614"/>
      <c r="AL24" s="615" t="s">
        <v>122</v>
      </c>
      <c r="AM24" s="616"/>
      <c r="AN24" s="616"/>
      <c r="AO24" s="617"/>
      <c r="AP24" s="607" t="s">
        <v>279</v>
      </c>
      <c r="AQ24" s="626"/>
      <c r="AR24" s="626"/>
      <c r="AS24" s="626"/>
      <c r="AT24" s="626"/>
      <c r="AU24" s="626"/>
      <c r="AV24" s="626"/>
      <c r="AW24" s="626"/>
      <c r="AX24" s="626"/>
      <c r="AY24" s="626"/>
      <c r="AZ24" s="626"/>
      <c r="BA24" s="626"/>
      <c r="BB24" s="626"/>
      <c r="BC24" s="626"/>
      <c r="BD24" s="626"/>
      <c r="BE24" s="626"/>
      <c r="BF24" s="627"/>
      <c r="BG24" s="610" t="s">
        <v>122</v>
      </c>
      <c r="BH24" s="611"/>
      <c r="BI24" s="611"/>
      <c r="BJ24" s="611"/>
      <c r="BK24" s="611"/>
      <c r="BL24" s="611"/>
      <c r="BM24" s="611"/>
      <c r="BN24" s="612"/>
      <c r="BO24" s="613" t="s">
        <v>122</v>
      </c>
      <c r="BP24" s="613"/>
      <c r="BQ24" s="613"/>
      <c r="BR24" s="613"/>
      <c r="BS24" s="614" t="s">
        <v>122</v>
      </c>
      <c r="BT24" s="614"/>
      <c r="BU24" s="614"/>
      <c r="BV24" s="614"/>
      <c r="BW24" s="614"/>
      <c r="BX24" s="614"/>
      <c r="BY24" s="614"/>
      <c r="BZ24" s="614"/>
      <c r="CA24" s="614"/>
      <c r="CB24" s="618"/>
      <c r="CD24" s="596" t="s">
        <v>280</v>
      </c>
      <c r="CE24" s="597"/>
      <c r="CF24" s="597"/>
      <c r="CG24" s="597"/>
      <c r="CH24" s="597"/>
      <c r="CI24" s="597"/>
      <c r="CJ24" s="597"/>
      <c r="CK24" s="597"/>
      <c r="CL24" s="597"/>
      <c r="CM24" s="597"/>
      <c r="CN24" s="597"/>
      <c r="CO24" s="597"/>
      <c r="CP24" s="597"/>
      <c r="CQ24" s="598"/>
      <c r="CR24" s="599">
        <v>7288663</v>
      </c>
      <c r="CS24" s="600"/>
      <c r="CT24" s="600"/>
      <c r="CU24" s="600"/>
      <c r="CV24" s="600"/>
      <c r="CW24" s="600"/>
      <c r="CX24" s="600"/>
      <c r="CY24" s="601"/>
      <c r="CZ24" s="604">
        <v>44.5</v>
      </c>
      <c r="DA24" s="605"/>
      <c r="DB24" s="605"/>
      <c r="DC24" s="621"/>
      <c r="DD24" s="645">
        <v>4635945</v>
      </c>
      <c r="DE24" s="600"/>
      <c r="DF24" s="600"/>
      <c r="DG24" s="600"/>
      <c r="DH24" s="600"/>
      <c r="DI24" s="600"/>
      <c r="DJ24" s="600"/>
      <c r="DK24" s="601"/>
      <c r="DL24" s="645">
        <v>4217928</v>
      </c>
      <c r="DM24" s="600"/>
      <c r="DN24" s="600"/>
      <c r="DO24" s="600"/>
      <c r="DP24" s="600"/>
      <c r="DQ24" s="600"/>
      <c r="DR24" s="600"/>
      <c r="DS24" s="600"/>
      <c r="DT24" s="600"/>
      <c r="DU24" s="600"/>
      <c r="DV24" s="601"/>
      <c r="DW24" s="604">
        <v>48.6</v>
      </c>
      <c r="DX24" s="605"/>
      <c r="DY24" s="605"/>
      <c r="DZ24" s="605"/>
      <c r="EA24" s="605"/>
      <c r="EB24" s="605"/>
      <c r="EC24" s="606"/>
    </row>
    <row r="25" spans="2:133" ht="11.25" customHeight="1" x14ac:dyDescent="0.2">
      <c r="B25" s="607" t="s">
        <v>281</v>
      </c>
      <c r="C25" s="608"/>
      <c r="D25" s="608"/>
      <c r="E25" s="608"/>
      <c r="F25" s="608"/>
      <c r="G25" s="608"/>
      <c r="H25" s="608"/>
      <c r="I25" s="608"/>
      <c r="J25" s="608"/>
      <c r="K25" s="608"/>
      <c r="L25" s="608"/>
      <c r="M25" s="608"/>
      <c r="N25" s="608"/>
      <c r="O25" s="608"/>
      <c r="P25" s="608"/>
      <c r="Q25" s="609"/>
      <c r="R25" s="610">
        <v>8470257</v>
      </c>
      <c r="S25" s="611"/>
      <c r="T25" s="611"/>
      <c r="U25" s="611"/>
      <c r="V25" s="611"/>
      <c r="W25" s="611"/>
      <c r="X25" s="611"/>
      <c r="Y25" s="612"/>
      <c r="Z25" s="613">
        <v>50.2</v>
      </c>
      <c r="AA25" s="613"/>
      <c r="AB25" s="613"/>
      <c r="AC25" s="613"/>
      <c r="AD25" s="614">
        <v>7796505</v>
      </c>
      <c r="AE25" s="614"/>
      <c r="AF25" s="614"/>
      <c r="AG25" s="614"/>
      <c r="AH25" s="614"/>
      <c r="AI25" s="614"/>
      <c r="AJ25" s="614"/>
      <c r="AK25" s="614"/>
      <c r="AL25" s="615">
        <v>89.9</v>
      </c>
      <c r="AM25" s="616"/>
      <c r="AN25" s="616"/>
      <c r="AO25" s="617"/>
      <c r="AP25" s="607" t="s">
        <v>282</v>
      </c>
      <c r="AQ25" s="626"/>
      <c r="AR25" s="626"/>
      <c r="AS25" s="626"/>
      <c r="AT25" s="626"/>
      <c r="AU25" s="626"/>
      <c r="AV25" s="626"/>
      <c r="AW25" s="626"/>
      <c r="AX25" s="626"/>
      <c r="AY25" s="626"/>
      <c r="AZ25" s="626"/>
      <c r="BA25" s="626"/>
      <c r="BB25" s="626"/>
      <c r="BC25" s="626"/>
      <c r="BD25" s="626"/>
      <c r="BE25" s="626"/>
      <c r="BF25" s="627"/>
      <c r="BG25" s="610" t="s">
        <v>122</v>
      </c>
      <c r="BH25" s="611"/>
      <c r="BI25" s="611"/>
      <c r="BJ25" s="611"/>
      <c r="BK25" s="611"/>
      <c r="BL25" s="611"/>
      <c r="BM25" s="611"/>
      <c r="BN25" s="612"/>
      <c r="BO25" s="613" t="s">
        <v>122</v>
      </c>
      <c r="BP25" s="613"/>
      <c r="BQ25" s="613"/>
      <c r="BR25" s="613"/>
      <c r="BS25" s="614" t="s">
        <v>122</v>
      </c>
      <c r="BT25" s="614"/>
      <c r="BU25" s="614"/>
      <c r="BV25" s="614"/>
      <c r="BW25" s="614"/>
      <c r="BX25" s="614"/>
      <c r="BY25" s="614"/>
      <c r="BZ25" s="614"/>
      <c r="CA25" s="614"/>
      <c r="CB25" s="618"/>
      <c r="CD25" s="607" t="s">
        <v>283</v>
      </c>
      <c r="CE25" s="608"/>
      <c r="CF25" s="608"/>
      <c r="CG25" s="608"/>
      <c r="CH25" s="608"/>
      <c r="CI25" s="608"/>
      <c r="CJ25" s="608"/>
      <c r="CK25" s="608"/>
      <c r="CL25" s="608"/>
      <c r="CM25" s="608"/>
      <c r="CN25" s="608"/>
      <c r="CO25" s="608"/>
      <c r="CP25" s="608"/>
      <c r="CQ25" s="609"/>
      <c r="CR25" s="610">
        <v>2513593</v>
      </c>
      <c r="CS25" s="642"/>
      <c r="CT25" s="642"/>
      <c r="CU25" s="642"/>
      <c r="CV25" s="642"/>
      <c r="CW25" s="642"/>
      <c r="CX25" s="642"/>
      <c r="CY25" s="643"/>
      <c r="CZ25" s="615">
        <v>15.3</v>
      </c>
      <c r="DA25" s="640"/>
      <c r="DB25" s="640"/>
      <c r="DC25" s="644"/>
      <c r="DD25" s="619">
        <v>2314984</v>
      </c>
      <c r="DE25" s="642"/>
      <c r="DF25" s="642"/>
      <c r="DG25" s="642"/>
      <c r="DH25" s="642"/>
      <c r="DI25" s="642"/>
      <c r="DJ25" s="642"/>
      <c r="DK25" s="643"/>
      <c r="DL25" s="619">
        <v>2285541</v>
      </c>
      <c r="DM25" s="642"/>
      <c r="DN25" s="642"/>
      <c r="DO25" s="642"/>
      <c r="DP25" s="642"/>
      <c r="DQ25" s="642"/>
      <c r="DR25" s="642"/>
      <c r="DS25" s="642"/>
      <c r="DT25" s="642"/>
      <c r="DU25" s="642"/>
      <c r="DV25" s="643"/>
      <c r="DW25" s="615">
        <v>26.4</v>
      </c>
      <c r="DX25" s="640"/>
      <c r="DY25" s="640"/>
      <c r="DZ25" s="640"/>
      <c r="EA25" s="640"/>
      <c r="EB25" s="640"/>
      <c r="EC25" s="641"/>
    </row>
    <row r="26" spans="2:133" ht="11.25" customHeight="1" x14ac:dyDescent="0.2">
      <c r="B26" s="607" t="s">
        <v>284</v>
      </c>
      <c r="C26" s="608"/>
      <c r="D26" s="608"/>
      <c r="E26" s="608"/>
      <c r="F26" s="608"/>
      <c r="G26" s="608"/>
      <c r="H26" s="608"/>
      <c r="I26" s="608"/>
      <c r="J26" s="608"/>
      <c r="K26" s="608"/>
      <c r="L26" s="608"/>
      <c r="M26" s="608"/>
      <c r="N26" s="608"/>
      <c r="O26" s="608"/>
      <c r="P26" s="608"/>
      <c r="Q26" s="609"/>
      <c r="R26" s="610">
        <v>5076</v>
      </c>
      <c r="S26" s="611"/>
      <c r="T26" s="611"/>
      <c r="U26" s="611"/>
      <c r="V26" s="611"/>
      <c r="W26" s="611"/>
      <c r="X26" s="611"/>
      <c r="Y26" s="612"/>
      <c r="Z26" s="613">
        <v>0</v>
      </c>
      <c r="AA26" s="613"/>
      <c r="AB26" s="613"/>
      <c r="AC26" s="613"/>
      <c r="AD26" s="614">
        <v>5076</v>
      </c>
      <c r="AE26" s="614"/>
      <c r="AF26" s="614"/>
      <c r="AG26" s="614"/>
      <c r="AH26" s="614"/>
      <c r="AI26" s="614"/>
      <c r="AJ26" s="614"/>
      <c r="AK26" s="614"/>
      <c r="AL26" s="615">
        <v>0.1</v>
      </c>
      <c r="AM26" s="616"/>
      <c r="AN26" s="616"/>
      <c r="AO26" s="617"/>
      <c r="AP26" s="607" t="s">
        <v>285</v>
      </c>
      <c r="AQ26" s="626"/>
      <c r="AR26" s="626"/>
      <c r="AS26" s="626"/>
      <c r="AT26" s="626"/>
      <c r="AU26" s="626"/>
      <c r="AV26" s="626"/>
      <c r="AW26" s="626"/>
      <c r="AX26" s="626"/>
      <c r="AY26" s="626"/>
      <c r="AZ26" s="626"/>
      <c r="BA26" s="626"/>
      <c r="BB26" s="626"/>
      <c r="BC26" s="626"/>
      <c r="BD26" s="626"/>
      <c r="BE26" s="626"/>
      <c r="BF26" s="627"/>
      <c r="BG26" s="610" t="s">
        <v>122</v>
      </c>
      <c r="BH26" s="611"/>
      <c r="BI26" s="611"/>
      <c r="BJ26" s="611"/>
      <c r="BK26" s="611"/>
      <c r="BL26" s="611"/>
      <c r="BM26" s="611"/>
      <c r="BN26" s="612"/>
      <c r="BO26" s="613" t="s">
        <v>122</v>
      </c>
      <c r="BP26" s="613"/>
      <c r="BQ26" s="613"/>
      <c r="BR26" s="613"/>
      <c r="BS26" s="614" t="s">
        <v>122</v>
      </c>
      <c r="BT26" s="614"/>
      <c r="BU26" s="614"/>
      <c r="BV26" s="614"/>
      <c r="BW26" s="614"/>
      <c r="BX26" s="614"/>
      <c r="BY26" s="614"/>
      <c r="BZ26" s="614"/>
      <c r="CA26" s="614"/>
      <c r="CB26" s="618"/>
      <c r="CD26" s="607" t="s">
        <v>286</v>
      </c>
      <c r="CE26" s="608"/>
      <c r="CF26" s="608"/>
      <c r="CG26" s="608"/>
      <c r="CH26" s="608"/>
      <c r="CI26" s="608"/>
      <c r="CJ26" s="608"/>
      <c r="CK26" s="608"/>
      <c r="CL26" s="608"/>
      <c r="CM26" s="608"/>
      <c r="CN26" s="608"/>
      <c r="CO26" s="608"/>
      <c r="CP26" s="608"/>
      <c r="CQ26" s="609"/>
      <c r="CR26" s="610">
        <v>1389198</v>
      </c>
      <c r="CS26" s="611"/>
      <c r="CT26" s="611"/>
      <c r="CU26" s="611"/>
      <c r="CV26" s="611"/>
      <c r="CW26" s="611"/>
      <c r="CX26" s="611"/>
      <c r="CY26" s="612"/>
      <c r="CZ26" s="615">
        <v>8.5</v>
      </c>
      <c r="DA26" s="640"/>
      <c r="DB26" s="640"/>
      <c r="DC26" s="644"/>
      <c r="DD26" s="619">
        <v>1308702</v>
      </c>
      <c r="DE26" s="611"/>
      <c r="DF26" s="611"/>
      <c r="DG26" s="611"/>
      <c r="DH26" s="611"/>
      <c r="DI26" s="611"/>
      <c r="DJ26" s="611"/>
      <c r="DK26" s="612"/>
      <c r="DL26" s="619" t="s">
        <v>122</v>
      </c>
      <c r="DM26" s="611"/>
      <c r="DN26" s="611"/>
      <c r="DO26" s="611"/>
      <c r="DP26" s="611"/>
      <c r="DQ26" s="611"/>
      <c r="DR26" s="611"/>
      <c r="DS26" s="611"/>
      <c r="DT26" s="611"/>
      <c r="DU26" s="611"/>
      <c r="DV26" s="612"/>
      <c r="DW26" s="615" t="s">
        <v>122</v>
      </c>
      <c r="DX26" s="640"/>
      <c r="DY26" s="640"/>
      <c r="DZ26" s="640"/>
      <c r="EA26" s="640"/>
      <c r="EB26" s="640"/>
      <c r="EC26" s="641"/>
    </row>
    <row r="27" spans="2:133" ht="11.25" customHeight="1" x14ac:dyDescent="0.2">
      <c r="B27" s="607" t="s">
        <v>287</v>
      </c>
      <c r="C27" s="608"/>
      <c r="D27" s="608"/>
      <c r="E27" s="608"/>
      <c r="F27" s="608"/>
      <c r="G27" s="608"/>
      <c r="H27" s="608"/>
      <c r="I27" s="608"/>
      <c r="J27" s="608"/>
      <c r="K27" s="608"/>
      <c r="L27" s="608"/>
      <c r="M27" s="608"/>
      <c r="N27" s="608"/>
      <c r="O27" s="608"/>
      <c r="P27" s="608"/>
      <c r="Q27" s="609"/>
      <c r="R27" s="610">
        <v>32922</v>
      </c>
      <c r="S27" s="611"/>
      <c r="T27" s="611"/>
      <c r="U27" s="611"/>
      <c r="V27" s="611"/>
      <c r="W27" s="611"/>
      <c r="X27" s="611"/>
      <c r="Y27" s="612"/>
      <c r="Z27" s="613">
        <v>0.2</v>
      </c>
      <c r="AA27" s="613"/>
      <c r="AB27" s="613"/>
      <c r="AC27" s="613"/>
      <c r="AD27" s="614">
        <v>7476</v>
      </c>
      <c r="AE27" s="614"/>
      <c r="AF27" s="614"/>
      <c r="AG27" s="614"/>
      <c r="AH27" s="614"/>
      <c r="AI27" s="614"/>
      <c r="AJ27" s="614"/>
      <c r="AK27" s="614"/>
      <c r="AL27" s="615">
        <v>0.1</v>
      </c>
      <c r="AM27" s="616"/>
      <c r="AN27" s="616"/>
      <c r="AO27" s="617"/>
      <c r="AP27" s="607" t="s">
        <v>288</v>
      </c>
      <c r="AQ27" s="608"/>
      <c r="AR27" s="608"/>
      <c r="AS27" s="608"/>
      <c r="AT27" s="608"/>
      <c r="AU27" s="608"/>
      <c r="AV27" s="608"/>
      <c r="AW27" s="608"/>
      <c r="AX27" s="608"/>
      <c r="AY27" s="608"/>
      <c r="AZ27" s="608"/>
      <c r="BA27" s="608"/>
      <c r="BB27" s="608"/>
      <c r="BC27" s="608"/>
      <c r="BD27" s="608"/>
      <c r="BE27" s="608"/>
      <c r="BF27" s="609"/>
      <c r="BG27" s="610">
        <v>6796440</v>
      </c>
      <c r="BH27" s="611"/>
      <c r="BI27" s="611"/>
      <c r="BJ27" s="611"/>
      <c r="BK27" s="611"/>
      <c r="BL27" s="611"/>
      <c r="BM27" s="611"/>
      <c r="BN27" s="612"/>
      <c r="BO27" s="613">
        <v>100</v>
      </c>
      <c r="BP27" s="613"/>
      <c r="BQ27" s="613"/>
      <c r="BR27" s="613"/>
      <c r="BS27" s="614">
        <v>32874</v>
      </c>
      <c r="BT27" s="614"/>
      <c r="BU27" s="614"/>
      <c r="BV27" s="614"/>
      <c r="BW27" s="614"/>
      <c r="BX27" s="614"/>
      <c r="BY27" s="614"/>
      <c r="BZ27" s="614"/>
      <c r="CA27" s="614"/>
      <c r="CB27" s="618"/>
      <c r="CD27" s="607" t="s">
        <v>289</v>
      </c>
      <c r="CE27" s="608"/>
      <c r="CF27" s="608"/>
      <c r="CG27" s="608"/>
      <c r="CH27" s="608"/>
      <c r="CI27" s="608"/>
      <c r="CJ27" s="608"/>
      <c r="CK27" s="608"/>
      <c r="CL27" s="608"/>
      <c r="CM27" s="608"/>
      <c r="CN27" s="608"/>
      <c r="CO27" s="608"/>
      <c r="CP27" s="608"/>
      <c r="CQ27" s="609"/>
      <c r="CR27" s="610">
        <v>4133035</v>
      </c>
      <c r="CS27" s="642"/>
      <c r="CT27" s="642"/>
      <c r="CU27" s="642"/>
      <c r="CV27" s="642"/>
      <c r="CW27" s="642"/>
      <c r="CX27" s="642"/>
      <c r="CY27" s="643"/>
      <c r="CZ27" s="615">
        <v>25.2</v>
      </c>
      <c r="DA27" s="640"/>
      <c r="DB27" s="640"/>
      <c r="DC27" s="644"/>
      <c r="DD27" s="619">
        <v>1678926</v>
      </c>
      <c r="DE27" s="642"/>
      <c r="DF27" s="642"/>
      <c r="DG27" s="642"/>
      <c r="DH27" s="642"/>
      <c r="DI27" s="642"/>
      <c r="DJ27" s="642"/>
      <c r="DK27" s="643"/>
      <c r="DL27" s="619">
        <v>1290352</v>
      </c>
      <c r="DM27" s="642"/>
      <c r="DN27" s="642"/>
      <c r="DO27" s="642"/>
      <c r="DP27" s="642"/>
      <c r="DQ27" s="642"/>
      <c r="DR27" s="642"/>
      <c r="DS27" s="642"/>
      <c r="DT27" s="642"/>
      <c r="DU27" s="642"/>
      <c r="DV27" s="643"/>
      <c r="DW27" s="615">
        <v>14.9</v>
      </c>
      <c r="DX27" s="640"/>
      <c r="DY27" s="640"/>
      <c r="DZ27" s="640"/>
      <c r="EA27" s="640"/>
      <c r="EB27" s="640"/>
      <c r="EC27" s="641"/>
    </row>
    <row r="28" spans="2:133" ht="11.25" customHeight="1" x14ac:dyDescent="0.2">
      <c r="B28" s="607" t="s">
        <v>290</v>
      </c>
      <c r="C28" s="608"/>
      <c r="D28" s="608"/>
      <c r="E28" s="608"/>
      <c r="F28" s="608"/>
      <c r="G28" s="608"/>
      <c r="H28" s="608"/>
      <c r="I28" s="608"/>
      <c r="J28" s="608"/>
      <c r="K28" s="608"/>
      <c r="L28" s="608"/>
      <c r="M28" s="608"/>
      <c r="N28" s="608"/>
      <c r="O28" s="608"/>
      <c r="P28" s="608"/>
      <c r="Q28" s="609"/>
      <c r="R28" s="610">
        <v>50065</v>
      </c>
      <c r="S28" s="611"/>
      <c r="T28" s="611"/>
      <c r="U28" s="611"/>
      <c r="V28" s="611"/>
      <c r="W28" s="611"/>
      <c r="X28" s="611"/>
      <c r="Y28" s="612"/>
      <c r="Z28" s="613">
        <v>0.3</v>
      </c>
      <c r="AA28" s="613"/>
      <c r="AB28" s="613"/>
      <c r="AC28" s="613"/>
      <c r="AD28" s="614">
        <v>3423</v>
      </c>
      <c r="AE28" s="614"/>
      <c r="AF28" s="614"/>
      <c r="AG28" s="614"/>
      <c r="AH28" s="614"/>
      <c r="AI28" s="614"/>
      <c r="AJ28" s="614"/>
      <c r="AK28" s="614"/>
      <c r="AL28" s="615">
        <v>0</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291</v>
      </c>
      <c r="CE28" s="608"/>
      <c r="CF28" s="608"/>
      <c r="CG28" s="608"/>
      <c r="CH28" s="608"/>
      <c r="CI28" s="608"/>
      <c r="CJ28" s="608"/>
      <c r="CK28" s="608"/>
      <c r="CL28" s="608"/>
      <c r="CM28" s="608"/>
      <c r="CN28" s="608"/>
      <c r="CO28" s="608"/>
      <c r="CP28" s="608"/>
      <c r="CQ28" s="609"/>
      <c r="CR28" s="610">
        <v>642035</v>
      </c>
      <c r="CS28" s="611"/>
      <c r="CT28" s="611"/>
      <c r="CU28" s="611"/>
      <c r="CV28" s="611"/>
      <c r="CW28" s="611"/>
      <c r="CX28" s="611"/>
      <c r="CY28" s="612"/>
      <c r="CZ28" s="615">
        <v>3.9</v>
      </c>
      <c r="DA28" s="640"/>
      <c r="DB28" s="640"/>
      <c r="DC28" s="644"/>
      <c r="DD28" s="619">
        <v>642035</v>
      </c>
      <c r="DE28" s="611"/>
      <c r="DF28" s="611"/>
      <c r="DG28" s="611"/>
      <c r="DH28" s="611"/>
      <c r="DI28" s="611"/>
      <c r="DJ28" s="611"/>
      <c r="DK28" s="612"/>
      <c r="DL28" s="619">
        <v>642035</v>
      </c>
      <c r="DM28" s="611"/>
      <c r="DN28" s="611"/>
      <c r="DO28" s="611"/>
      <c r="DP28" s="611"/>
      <c r="DQ28" s="611"/>
      <c r="DR28" s="611"/>
      <c r="DS28" s="611"/>
      <c r="DT28" s="611"/>
      <c r="DU28" s="611"/>
      <c r="DV28" s="612"/>
      <c r="DW28" s="615">
        <v>7.4</v>
      </c>
      <c r="DX28" s="640"/>
      <c r="DY28" s="640"/>
      <c r="DZ28" s="640"/>
      <c r="EA28" s="640"/>
      <c r="EB28" s="640"/>
      <c r="EC28" s="641"/>
    </row>
    <row r="29" spans="2:133" ht="11.25" customHeight="1" x14ac:dyDescent="0.2">
      <c r="B29" s="607" t="s">
        <v>292</v>
      </c>
      <c r="C29" s="608"/>
      <c r="D29" s="608"/>
      <c r="E29" s="608"/>
      <c r="F29" s="608"/>
      <c r="G29" s="608"/>
      <c r="H29" s="608"/>
      <c r="I29" s="608"/>
      <c r="J29" s="608"/>
      <c r="K29" s="608"/>
      <c r="L29" s="608"/>
      <c r="M29" s="608"/>
      <c r="N29" s="608"/>
      <c r="O29" s="608"/>
      <c r="P29" s="608"/>
      <c r="Q29" s="609"/>
      <c r="R29" s="610">
        <v>135485</v>
      </c>
      <c r="S29" s="611"/>
      <c r="T29" s="611"/>
      <c r="U29" s="611"/>
      <c r="V29" s="611"/>
      <c r="W29" s="611"/>
      <c r="X29" s="611"/>
      <c r="Y29" s="612"/>
      <c r="Z29" s="613">
        <v>0.8</v>
      </c>
      <c r="AA29" s="613"/>
      <c r="AB29" s="613"/>
      <c r="AC29" s="613"/>
      <c r="AD29" s="614" t="s">
        <v>122</v>
      </c>
      <c r="AE29" s="614"/>
      <c r="AF29" s="614"/>
      <c r="AG29" s="614"/>
      <c r="AH29" s="614"/>
      <c r="AI29" s="614"/>
      <c r="AJ29" s="614"/>
      <c r="AK29" s="614"/>
      <c r="AL29" s="615" t="s">
        <v>122</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6" t="s">
        <v>293</v>
      </c>
      <c r="CE29" s="647"/>
      <c r="CF29" s="607" t="s">
        <v>66</v>
      </c>
      <c r="CG29" s="608"/>
      <c r="CH29" s="608"/>
      <c r="CI29" s="608"/>
      <c r="CJ29" s="608"/>
      <c r="CK29" s="608"/>
      <c r="CL29" s="608"/>
      <c r="CM29" s="608"/>
      <c r="CN29" s="608"/>
      <c r="CO29" s="608"/>
      <c r="CP29" s="608"/>
      <c r="CQ29" s="609"/>
      <c r="CR29" s="610">
        <v>642035</v>
      </c>
      <c r="CS29" s="642"/>
      <c r="CT29" s="642"/>
      <c r="CU29" s="642"/>
      <c r="CV29" s="642"/>
      <c r="CW29" s="642"/>
      <c r="CX29" s="642"/>
      <c r="CY29" s="643"/>
      <c r="CZ29" s="615">
        <v>3.9</v>
      </c>
      <c r="DA29" s="640"/>
      <c r="DB29" s="640"/>
      <c r="DC29" s="644"/>
      <c r="DD29" s="619">
        <v>642035</v>
      </c>
      <c r="DE29" s="642"/>
      <c r="DF29" s="642"/>
      <c r="DG29" s="642"/>
      <c r="DH29" s="642"/>
      <c r="DI29" s="642"/>
      <c r="DJ29" s="642"/>
      <c r="DK29" s="643"/>
      <c r="DL29" s="619">
        <v>642035</v>
      </c>
      <c r="DM29" s="642"/>
      <c r="DN29" s="642"/>
      <c r="DO29" s="642"/>
      <c r="DP29" s="642"/>
      <c r="DQ29" s="642"/>
      <c r="DR29" s="642"/>
      <c r="DS29" s="642"/>
      <c r="DT29" s="642"/>
      <c r="DU29" s="642"/>
      <c r="DV29" s="643"/>
      <c r="DW29" s="615">
        <v>7.4</v>
      </c>
      <c r="DX29" s="640"/>
      <c r="DY29" s="640"/>
      <c r="DZ29" s="640"/>
      <c r="EA29" s="640"/>
      <c r="EB29" s="640"/>
      <c r="EC29" s="641"/>
    </row>
    <row r="30" spans="2:133" ht="11.25" customHeight="1" x14ac:dyDescent="0.2">
      <c r="B30" s="607" t="s">
        <v>294</v>
      </c>
      <c r="C30" s="608"/>
      <c r="D30" s="608"/>
      <c r="E30" s="608"/>
      <c r="F30" s="608"/>
      <c r="G30" s="608"/>
      <c r="H30" s="608"/>
      <c r="I30" s="608"/>
      <c r="J30" s="608"/>
      <c r="K30" s="608"/>
      <c r="L30" s="608"/>
      <c r="M30" s="608"/>
      <c r="N30" s="608"/>
      <c r="O30" s="608"/>
      <c r="P30" s="608"/>
      <c r="Q30" s="609"/>
      <c r="R30" s="610">
        <v>2625636</v>
      </c>
      <c r="S30" s="611"/>
      <c r="T30" s="611"/>
      <c r="U30" s="611"/>
      <c r="V30" s="611"/>
      <c r="W30" s="611"/>
      <c r="X30" s="611"/>
      <c r="Y30" s="612"/>
      <c r="Z30" s="613">
        <v>15.6</v>
      </c>
      <c r="AA30" s="613"/>
      <c r="AB30" s="613"/>
      <c r="AC30" s="613"/>
      <c r="AD30" s="614" t="s">
        <v>122</v>
      </c>
      <c r="AE30" s="614"/>
      <c r="AF30" s="614"/>
      <c r="AG30" s="614"/>
      <c r="AH30" s="614"/>
      <c r="AI30" s="614"/>
      <c r="AJ30" s="614"/>
      <c r="AK30" s="614"/>
      <c r="AL30" s="615" t="s">
        <v>122</v>
      </c>
      <c r="AM30" s="616"/>
      <c r="AN30" s="616"/>
      <c r="AO30" s="617"/>
      <c r="AP30" s="592" t="s">
        <v>212</v>
      </c>
      <c r="AQ30" s="593"/>
      <c r="AR30" s="593"/>
      <c r="AS30" s="593"/>
      <c r="AT30" s="593"/>
      <c r="AU30" s="593"/>
      <c r="AV30" s="593"/>
      <c r="AW30" s="593"/>
      <c r="AX30" s="593"/>
      <c r="AY30" s="593"/>
      <c r="AZ30" s="593"/>
      <c r="BA30" s="593"/>
      <c r="BB30" s="593"/>
      <c r="BC30" s="593"/>
      <c r="BD30" s="593"/>
      <c r="BE30" s="593"/>
      <c r="BF30" s="594"/>
      <c r="BG30" s="592" t="s">
        <v>295</v>
      </c>
      <c r="BH30" s="652"/>
      <c r="BI30" s="652"/>
      <c r="BJ30" s="652"/>
      <c r="BK30" s="652"/>
      <c r="BL30" s="652"/>
      <c r="BM30" s="652"/>
      <c r="BN30" s="652"/>
      <c r="BO30" s="652"/>
      <c r="BP30" s="652"/>
      <c r="BQ30" s="653"/>
      <c r="BR30" s="592" t="s">
        <v>296</v>
      </c>
      <c r="BS30" s="652"/>
      <c r="BT30" s="652"/>
      <c r="BU30" s="652"/>
      <c r="BV30" s="652"/>
      <c r="BW30" s="652"/>
      <c r="BX30" s="652"/>
      <c r="BY30" s="652"/>
      <c r="BZ30" s="652"/>
      <c r="CA30" s="652"/>
      <c r="CB30" s="653"/>
      <c r="CD30" s="648"/>
      <c r="CE30" s="649"/>
      <c r="CF30" s="607" t="s">
        <v>297</v>
      </c>
      <c r="CG30" s="608"/>
      <c r="CH30" s="608"/>
      <c r="CI30" s="608"/>
      <c r="CJ30" s="608"/>
      <c r="CK30" s="608"/>
      <c r="CL30" s="608"/>
      <c r="CM30" s="608"/>
      <c r="CN30" s="608"/>
      <c r="CO30" s="608"/>
      <c r="CP30" s="608"/>
      <c r="CQ30" s="609"/>
      <c r="CR30" s="610">
        <v>618292</v>
      </c>
      <c r="CS30" s="611"/>
      <c r="CT30" s="611"/>
      <c r="CU30" s="611"/>
      <c r="CV30" s="611"/>
      <c r="CW30" s="611"/>
      <c r="CX30" s="611"/>
      <c r="CY30" s="612"/>
      <c r="CZ30" s="615">
        <v>3.8</v>
      </c>
      <c r="DA30" s="640"/>
      <c r="DB30" s="640"/>
      <c r="DC30" s="644"/>
      <c r="DD30" s="619">
        <v>618292</v>
      </c>
      <c r="DE30" s="611"/>
      <c r="DF30" s="611"/>
      <c r="DG30" s="611"/>
      <c r="DH30" s="611"/>
      <c r="DI30" s="611"/>
      <c r="DJ30" s="611"/>
      <c r="DK30" s="612"/>
      <c r="DL30" s="619">
        <v>618292</v>
      </c>
      <c r="DM30" s="611"/>
      <c r="DN30" s="611"/>
      <c r="DO30" s="611"/>
      <c r="DP30" s="611"/>
      <c r="DQ30" s="611"/>
      <c r="DR30" s="611"/>
      <c r="DS30" s="611"/>
      <c r="DT30" s="611"/>
      <c r="DU30" s="611"/>
      <c r="DV30" s="612"/>
      <c r="DW30" s="615">
        <v>7.1</v>
      </c>
      <c r="DX30" s="640"/>
      <c r="DY30" s="640"/>
      <c r="DZ30" s="640"/>
      <c r="EA30" s="640"/>
      <c r="EB30" s="640"/>
      <c r="EC30" s="641"/>
    </row>
    <row r="31" spans="2:133" ht="11.25" customHeight="1" x14ac:dyDescent="0.2">
      <c r="B31" s="623" t="s">
        <v>298</v>
      </c>
      <c r="C31" s="624"/>
      <c r="D31" s="624"/>
      <c r="E31" s="624"/>
      <c r="F31" s="624"/>
      <c r="G31" s="624"/>
      <c r="H31" s="624"/>
      <c r="I31" s="624"/>
      <c r="J31" s="624"/>
      <c r="K31" s="624"/>
      <c r="L31" s="624"/>
      <c r="M31" s="624"/>
      <c r="N31" s="624"/>
      <c r="O31" s="624"/>
      <c r="P31" s="624"/>
      <c r="Q31" s="625"/>
      <c r="R31" s="610">
        <v>854361</v>
      </c>
      <c r="S31" s="611"/>
      <c r="T31" s="611"/>
      <c r="U31" s="611"/>
      <c r="V31" s="611"/>
      <c r="W31" s="611"/>
      <c r="X31" s="611"/>
      <c r="Y31" s="612"/>
      <c r="Z31" s="613">
        <v>5.0999999999999996</v>
      </c>
      <c r="AA31" s="613"/>
      <c r="AB31" s="613"/>
      <c r="AC31" s="613"/>
      <c r="AD31" s="614">
        <v>854361</v>
      </c>
      <c r="AE31" s="614"/>
      <c r="AF31" s="614"/>
      <c r="AG31" s="614"/>
      <c r="AH31" s="614"/>
      <c r="AI31" s="614"/>
      <c r="AJ31" s="614"/>
      <c r="AK31" s="614"/>
      <c r="AL31" s="615">
        <v>9.9</v>
      </c>
      <c r="AM31" s="616"/>
      <c r="AN31" s="616"/>
      <c r="AO31" s="617"/>
      <c r="AP31" s="656" t="s">
        <v>299</v>
      </c>
      <c r="AQ31" s="657"/>
      <c r="AR31" s="657"/>
      <c r="AS31" s="657"/>
      <c r="AT31" s="662" t="s">
        <v>300</v>
      </c>
      <c r="AU31" s="200"/>
      <c r="AV31" s="200"/>
      <c r="AW31" s="200"/>
      <c r="AX31" s="596" t="s">
        <v>178</v>
      </c>
      <c r="AY31" s="597"/>
      <c r="AZ31" s="597"/>
      <c r="BA31" s="597"/>
      <c r="BB31" s="597"/>
      <c r="BC31" s="597"/>
      <c r="BD31" s="597"/>
      <c r="BE31" s="597"/>
      <c r="BF31" s="598"/>
      <c r="BG31" s="666">
        <v>99.2</v>
      </c>
      <c r="BH31" s="654"/>
      <c r="BI31" s="654"/>
      <c r="BJ31" s="654"/>
      <c r="BK31" s="654"/>
      <c r="BL31" s="654"/>
      <c r="BM31" s="605">
        <v>97.5</v>
      </c>
      <c r="BN31" s="654"/>
      <c r="BO31" s="654"/>
      <c r="BP31" s="654"/>
      <c r="BQ31" s="655"/>
      <c r="BR31" s="666">
        <v>99.1</v>
      </c>
      <c r="BS31" s="654"/>
      <c r="BT31" s="654"/>
      <c r="BU31" s="654"/>
      <c r="BV31" s="654"/>
      <c r="BW31" s="654"/>
      <c r="BX31" s="605">
        <v>97.6</v>
      </c>
      <c r="BY31" s="654"/>
      <c r="BZ31" s="654"/>
      <c r="CA31" s="654"/>
      <c r="CB31" s="655"/>
      <c r="CD31" s="648"/>
      <c r="CE31" s="649"/>
      <c r="CF31" s="607" t="s">
        <v>301</v>
      </c>
      <c r="CG31" s="608"/>
      <c r="CH31" s="608"/>
      <c r="CI31" s="608"/>
      <c r="CJ31" s="608"/>
      <c r="CK31" s="608"/>
      <c r="CL31" s="608"/>
      <c r="CM31" s="608"/>
      <c r="CN31" s="608"/>
      <c r="CO31" s="608"/>
      <c r="CP31" s="608"/>
      <c r="CQ31" s="609"/>
      <c r="CR31" s="610">
        <v>23743</v>
      </c>
      <c r="CS31" s="642"/>
      <c r="CT31" s="642"/>
      <c r="CU31" s="642"/>
      <c r="CV31" s="642"/>
      <c r="CW31" s="642"/>
      <c r="CX31" s="642"/>
      <c r="CY31" s="643"/>
      <c r="CZ31" s="615">
        <v>0.1</v>
      </c>
      <c r="DA31" s="640"/>
      <c r="DB31" s="640"/>
      <c r="DC31" s="644"/>
      <c r="DD31" s="619">
        <v>23743</v>
      </c>
      <c r="DE31" s="642"/>
      <c r="DF31" s="642"/>
      <c r="DG31" s="642"/>
      <c r="DH31" s="642"/>
      <c r="DI31" s="642"/>
      <c r="DJ31" s="642"/>
      <c r="DK31" s="643"/>
      <c r="DL31" s="619">
        <v>23743</v>
      </c>
      <c r="DM31" s="642"/>
      <c r="DN31" s="642"/>
      <c r="DO31" s="642"/>
      <c r="DP31" s="642"/>
      <c r="DQ31" s="642"/>
      <c r="DR31" s="642"/>
      <c r="DS31" s="642"/>
      <c r="DT31" s="642"/>
      <c r="DU31" s="642"/>
      <c r="DV31" s="643"/>
      <c r="DW31" s="615">
        <v>0.3</v>
      </c>
      <c r="DX31" s="640"/>
      <c r="DY31" s="640"/>
      <c r="DZ31" s="640"/>
      <c r="EA31" s="640"/>
      <c r="EB31" s="640"/>
      <c r="EC31" s="641"/>
    </row>
    <row r="32" spans="2:133" ht="11.25" customHeight="1" x14ac:dyDescent="0.2">
      <c r="B32" s="607" t="s">
        <v>302</v>
      </c>
      <c r="C32" s="608"/>
      <c r="D32" s="608"/>
      <c r="E32" s="608"/>
      <c r="F32" s="608"/>
      <c r="G32" s="608"/>
      <c r="H32" s="608"/>
      <c r="I32" s="608"/>
      <c r="J32" s="608"/>
      <c r="K32" s="608"/>
      <c r="L32" s="608"/>
      <c r="M32" s="608"/>
      <c r="N32" s="608"/>
      <c r="O32" s="608"/>
      <c r="P32" s="608"/>
      <c r="Q32" s="609"/>
      <c r="R32" s="610">
        <v>2964674</v>
      </c>
      <c r="S32" s="611"/>
      <c r="T32" s="611"/>
      <c r="U32" s="611"/>
      <c r="V32" s="611"/>
      <c r="W32" s="611"/>
      <c r="X32" s="611"/>
      <c r="Y32" s="612"/>
      <c r="Z32" s="613">
        <v>17.600000000000001</v>
      </c>
      <c r="AA32" s="613"/>
      <c r="AB32" s="613"/>
      <c r="AC32" s="613"/>
      <c r="AD32" s="614" t="s">
        <v>122</v>
      </c>
      <c r="AE32" s="614"/>
      <c r="AF32" s="614"/>
      <c r="AG32" s="614"/>
      <c r="AH32" s="614"/>
      <c r="AI32" s="614"/>
      <c r="AJ32" s="614"/>
      <c r="AK32" s="614"/>
      <c r="AL32" s="615" t="s">
        <v>122</v>
      </c>
      <c r="AM32" s="616"/>
      <c r="AN32" s="616"/>
      <c r="AO32" s="617"/>
      <c r="AP32" s="658"/>
      <c r="AQ32" s="659"/>
      <c r="AR32" s="659"/>
      <c r="AS32" s="659"/>
      <c r="AT32" s="663"/>
      <c r="AU32" s="196" t="s">
        <v>303</v>
      </c>
      <c r="AX32" s="607" t="s">
        <v>304</v>
      </c>
      <c r="AY32" s="608"/>
      <c r="AZ32" s="608"/>
      <c r="BA32" s="608"/>
      <c r="BB32" s="608"/>
      <c r="BC32" s="608"/>
      <c r="BD32" s="608"/>
      <c r="BE32" s="608"/>
      <c r="BF32" s="609"/>
      <c r="BG32" s="667">
        <v>98.4</v>
      </c>
      <c r="BH32" s="642"/>
      <c r="BI32" s="642"/>
      <c r="BJ32" s="642"/>
      <c r="BK32" s="642"/>
      <c r="BL32" s="642"/>
      <c r="BM32" s="616">
        <v>95.3</v>
      </c>
      <c r="BN32" s="642"/>
      <c r="BO32" s="642"/>
      <c r="BP32" s="642"/>
      <c r="BQ32" s="665"/>
      <c r="BR32" s="667">
        <v>98.2</v>
      </c>
      <c r="BS32" s="642"/>
      <c r="BT32" s="642"/>
      <c r="BU32" s="642"/>
      <c r="BV32" s="642"/>
      <c r="BW32" s="642"/>
      <c r="BX32" s="616">
        <v>95.6</v>
      </c>
      <c r="BY32" s="642"/>
      <c r="BZ32" s="642"/>
      <c r="CA32" s="642"/>
      <c r="CB32" s="665"/>
      <c r="CD32" s="650"/>
      <c r="CE32" s="651"/>
      <c r="CF32" s="607" t="s">
        <v>305</v>
      </c>
      <c r="CG32" s="608"/>
      <c r="CH32" s="608"/>
      <c r="CI32" s="608"/>
      <c r="CJ32" s="608"/>
      <c r="CK32" s="608"/>
      <c r="CL32" s="608"/>
      <c r="CM32" s="608"/>
      <c r="CN32" s="608"/>
      <c r="CO32" s="608"/>
      <c r="CP32" s="608"/>
      <c r="CQ32" s="609"/>
      <c r="CR32" s="610" t="s">
        <v>122</v>
      </c>
      <c r="CS32" s="611"/>
      <c r="CT32" s="611"/>
      <c r="CU32" s="611"/>
      <c r="CV32" s="611"/>
      <c r="CW32" s="611"/>
      <c r="CX32" s="611"/>
      <c r="CY32" s="612"/>
      <c r="CZ32" s="615" t="s">
        <v>122</v>
      </c>
      <c r="DA32" s="640"/>
      <c r="DB32" s="640"/>
      <c r="DC32" s="644"/>
      <c r="DD32" s="619" t="s">
        <v>122</v>
      </c>
      <c r="DE32" s="611"/>
      <c r="DF32" s="611"/>
      <c r="DG32" s="611"/>
      <c r="DH32" s="611"/>
      <c r="DI32" s="611"/>
      <c r="DJ32" s="611"/>
      <c r="DK32" s="612"/>
      <c r="DL32" s="619" t="s">
        <v>122</v>
      </c>
      <c r="DM32" s="611"/>
      <c r="DN32" s="611"/>
      <c r="DO32" s="611"/>
      <c r="DP32" s="611"/>
      <c r="DQ32" s="611"/>
      <c r="DR32" s="611"/>
      <c r="DS32" s="611"/>
      <c r="DT32" s="611"/>
      <c r="DU32" s="611"/>
      <c r="DV32" s="612"/>
      <c r="DW32" s="615" t="s">
        <v>122</v>
      </c>
      <c r="DX32" s="640"/>
      <c r="DY32" s="640"/>
      <c r="DZ32" s="640"/>
      <c r="EA32" s="640"/>
      <c r="EB32" s="640"/>
      <c r="EC32" s="641"/>
    </row>
    <row r="33" spans="2:133" ht="11.25" customHeight="1" x14ac:dyDescent="0.2">
      <c r="B33" s="607" t="s">
        <v>306</v>
      </c>
      <c r="C33" s="608"/>
      <c r="D33" s="608"/>
      <c r="E33" s="608"/>
      <c r="F33" s="608"/>
      <c r="G33" s="608"/>
      <c r="H33" s="608"/>
      <c r="I33" s="608"/>
      <c r="J33" s="608"/>
      <c r="K33" s="608"/>
      <c r="L33" s="608"/>
      <c r="M33" s="608"/>
      <c r="N33" s="608"/>
      <c r="O33" s="608"/>
      <c r="P33" s="608"/>
      <c r="Q33" s="609"/>
      <c r="R33" s="610">
        <v>83541</v>
      </c>
      <c r="S33" s="611"/>
      <c r="T33" s="611"/>
      <c r="U33" s="611"/>
      <c r="V33" s="611"/>
      <c r="W33" s="611"/>
      <c r="X33" s="611"/>
      <c r="Y33" s="612"/>
      <c r="Z33" s="613">
        <v>0.5</v>
      </c>
      <c r="AA33" s="613"/>
      <c r="AB33" s="613"/>
      <c r="AC33" s="613"/>
      <c r="AD33" s="614">
        <v>105</v>
      </c>
      <c r="AE33" s="614"/>
      <c r="AF33" s="614"/>
      <c r="AG33" s="614"/>
      <c r="AH33" s="614"/>
      <c r="AI33" s="614"/>
      <c r="AJ33" s="614"/>
      <c r="AK33" s="614"/>
      <c r="AL33" s="615">
        <v>0</v>
      </c>
      <c r="AM33" s="616"/>
      <c r="AN33" s="616"/>
      <c r="AO33" s="617"/>
      <c r="AP33" s="660"/>
      <c r="AQ33" s="661"/>
      <c r="AR33" s="661"/>
      <c r="AS33" s="661"/>
      <c r="AT33" s="664"/>
      <c r="AU33" s="201"/>
      <c r="AV33" s="201"/>
      <c r="AW33" s="201"/>
      <c r="AX33" s="631" t="s">
        <v>307</v>
      </c>
      <c r="AY33" s="632"/>
      <c r="AZ33" s="632"/>
      <c r="BA33" s="632"/>
      <c r="BB33" s="632"/>
      <c r="BC33" s="632"/>
      <c r="BD33" s="632"/>
      <c r="BE33" s="632"/>
      <c r="BF33" s="633"/>
      <c r="BG33" s="668">
        <v>99.5</v>
      </c>
      <c r="BH33" s="669"/>
      <c r="BI33" s="669"/>
      <c r="BJ33" s="669"/>
      <c r="BK33" s="669"/>
      <c r="BL33" s="669"/>
      <c r="BM33" s="670">
        <v>98.4</v>
      </c>
      <c r="BN33" s="669"/>
      <c r="BO33" s="669"/>
      <c r="BP33" s="669"/>
      <c r="BQ33" s="671"/>
      <c r="BR33" s="668">
        <v>99.5</v>
      </c>
      <c r="BS33" s="669"/>
      <c r="BT33" s="669"/>
      <c r="BU33" s="669"/>
      <c r="BV33" s="669"/>
      <c r="BW33" s="669"/>
      <c r="BX33" s="670">
        <v>98.5</v>
      </c>
      <c r="BY33" s="669"/>
      <c r="BZ33" s="669"/>
      <c r="CA33" s="669"/>
      <c r="CB33" s="671"/>
      <c r="CD33" s="607" t="s">
        <v>308</v>
      </c>
      <c r="CE33" s="608"/>
      <c r="CF33" s="608"/>
      <c r="CG33" s="608"/>
      <c r="CH33" s="608"/>
      <c r="CI33" s="608"/>
      <c r="CJ33" s="608"/>
      <c r="CK33" s="608"/>
      <c r="CL33" s="608"/>
      <c r="CM33" s="608"/>
      <c r="CN33" s="608"/>
      <c r="CO33" s="608"/>
      <c r="CP33" s="608"/>
      <c r="CQ33" s="609"/>
      <c r="CR33" s="610">
        <v>7337953</v>
      </c>
      <c r="CS33" s="642"/>
      <c r="CT33" s="642"/>
      <c r="CU33" s="642"/>
      <c r="CV33" s="642"/>
      <c r="CW33" s="642"/>
      <c r="CX33" s="642"/>
      <c r="CY33" s="643"/>
      <c r="CZ33" s="615">
        <v>44.8</v>
      </c>
      <c r="DA33" s="640"/>
      <c r="DB33" s="640"/>
      <c r="DC33" s="644"/>
      <c r="DD33" s="619">
        <v>5609819</v>
      </c>
      <c r="DE33" s="642"/>
      <c r="DF33" s="642"/>
      <c r="DG33" s="642"/>
      <c r="DH33" s="642"/>
      <c r="DI33" s="642"/>
      <c r="DJ33" s="642"/>
      <c r="DK33" s="643"/>
      <c r="DL33" s="619">
        <v>3935308</v>
      </c>
      <c r="DM33" s="642"/>
      <c r="DN33" s="642"/>
      <c r="DO33" s="642"/>
      <c r="DP33" s="642"/>
      <c r="DQ33" s="642"/>
      <c r="DR33" s="642"/>
      <c r="DS33" s="642"/>
      <c r="DT33" s="642"/>
      <c r="DU33" s="642"/>
      <c r="DV33" s="643"/>
      <c r="DW33" s="615">
        <v>45.4</v>
      </c>
      <c r="DX33" s="640"/>
      <c r="DY33" s="640"/>
      <c r="DZ33" s="640"/>
      <c r="EA33" s="640"/>
      <c r="EB33" s="640"/>
      <c r="EC33" s="641"/>
    </row>
    <row r="34" spans="2:133" ht="11.25" customHeight="1" x14ac:dyDescent="0.2">
      <c r="B34" s="607" t="s">
        <v>309</v>
      </c>
      <c r="C34" s="608"/>
      <c r="D34" s="608"/>
      <c r="E34" s="608"/>
      <c r="F34" s="608"/>
      <c r="G34" s="608"/>
      <c r="H34" s="608"/>
      <c r="I34" s="608"/>
      <c r="J34" s="608"/>
      <c r="K34" s="608"/>
      <c r="L34" s="608"/>
      <c r="M34" s="608"/>
      <c r="N34" s="608"/>
      <c r="O34" s="608"/>
      <c r="P34" s="608"/>
      <c r="Q34" s="609"/>
      <c r="R34" s="610">
        <v>43439</v>
      </c>
      <c r="S34" s="611"/>
      <c r="T34" s="611"/>
      <c r="U34" s="611"/>
      <c r="V34" s="611"/>
      <c r="W34" s="611"/>
      <c r="X34" s="611"/>
      <c r="Y34" s="612"/>
      <c r="Z34" s="613">
        <v>0.3</v>
      </c>
      <c r="AA34" s="613"/>
      <c r="AB34" s="613"/>
      <c r="AC34" s="613"/>
      <c r="AD34" s="614" t="s">
        <v>122</v>
      </c>
      <c r="AE34" s="614"/>
      <c r="AF34" s="614"/>
      <c r="AG34" s="614"/>
      <c r="AH34" s="614"/>
      <c r="AI34" s="614"/>
      <c r="AJ34" s="614"/>
      <c r="AK34" s="614"/>
      <c r="AL34" s="615" t="s">
        <v>122</v>
      </c>
      <c r="AM34" s="616"/>
      <c r="AN34" s="616"/>
      <c r="AO34" s="617"/>
      <c r="AP34" s="202"/>
      <c r="AQ34" s="203"/>
      <c r="AS34" s="200"/>
      <c r="AT34" s="200"/>
      <c r="AU34" s="200"/>
      <c r="AV34" s="200"/>
      <c r="AW34" s="200"/>
      <c r="AX34" s="200"/>
      <c r="AY34" s="200"/>
      <c r="AZ34" s="200"/>
      <c r="BA34" s="200"/>
      <c r="BB34" s="200"/>
      <c r="BC34" s="200"/>
      <c r="BD34" s="200"/>
      <c r="BE34" s="200"/>
      <c r="BF34" s="200"/>
      <c r="BG34" s="203"/>
      <c r="BH34" s="203"/>
      <c r="BI34" s="203"/>
      <c r="BJ34" s="203"/>
      <c r="BK34" s="203"/>
      <c r="BL34" s="203"/>
      <c r="BM34" s="203"/>
      <c r="BN34" s="203"/>
      <c r="BO34" s="203"/>
      <c r="BP34" s="203"/>
      <c r="BQ34" s="203"/>
      <c r="BR34" s="203"/>
      <c r="BS34" s="203"/>
      <c r="BT34" s="203"/>
      <c r="BU34" s="203"/>
      <c r="BV34" s="203"/>
      <c r="BW34" s="203"/>
      <c r="BX34" s="203"/>
      <c r="BY34" s="203"/>
      <c r="BZ34" s="203"/>
      <c r="CA34" s="203"/>
      <c r="CB34" s="203"/>
      <c r="CD34" s="607" t="s">
        <v>310</v>
      </c>
      <c r="CE34" s="608"/>
      <c r="CF34" s="608"/>
      <c r="CG34" s="608"/>
      <c r="CH34" s="608"/>
      <c r="CI34" s="608"/>
      <c r="CJ34" s="608"/>
      <c r="CK34" s="608"/>
      <c r="CL34" s="608"/>
      <c r="CM34" s="608"/>
      <c r="CN34" s="608"/>
      <c r="CO34" s="608"/>
      <c r="CP34" s="608"/>
      <c r="CQ34" s="609"/>
      <c r="CR34" s="610">
        <v>2865916</v>
      </c>
      <c r="CS34" s="611"/>
      <c r="CT34" s="611"/>
      <c r="CU34" s="611"/>
      <c r="CV34" s="611"/>
      <c r="CW34" s="611"/>
      <c r="CX34" s="611"/>
      <c r="CY34" s="612"/>
      <c r="CZ34" s="615">
        <v>17.5</v>
      </c>
      <c r="DA34" s="640"/>
      <c r="DB34" s="640"/>
      <c r="DC34" s="644"/>
      <c r="DD34" s="619">
        <v>1965613</v>
      </c>
      <c r="DE34" s="611"/>
      <c r="DF34" s="611"/>
      <c r="DG34" s="611"/>
      <c r="DH34" s="611"/>
      <c r="DI34" s="611"/>
      <c r="DJ34" s="611"/>
      <c r="DK34" s="612"/>
      <c r="DL34" s="619">
        <v>1701273</v>
      </c>
      <c r="DM34" s="611"/>
      <c r="DN34" s="611"/>
      <c r="DO34" s="611"/>
      <c r="DP34" s="611"/>
      <c r="DQ34" s="611"/>
      <c r="DR34" s="611"/>
      <c r="DS34" s="611"/>
      <c r="DT34" s="611"/>
      <c r="DU34" s="611"/>
      <c r="DV34" s="612"/>
      <c r="DW34" s="615">
        <v>19.600000000000001</v>
      </c>
      <c r="DX34" s="640"/>
      <c r="DY34" s="640"/>
      <c r="DZ34" s="640"/>
      <c r="EA34" s="640"/>
      <c r="EB34" s="640"/>
      <c r="EC34" s="641"/>
    </row>
    <row r="35" spans="2:133" ht="11.25" customHeight="1" x14ac:dyDescent="0.2">
      <c r="B35" s="607" t="s">
        <v>311</v>
      </c>
      <c r="C35" s="608"/>
      <c r="D35" s="608"/>
      <c r="E35" s="608"/>
      <c r="F35" s="608"/>
      <c r="G35" s="608"/>
      <c r="H35" s="608"/>
      <c r="I35" s="608"/>
      <c r="J35" s="608"/>
      <c r="K35" s="608"/>
      <c r="L35" s="608"/>
      <c r="M35" s="608"/>
      <c r="N35" s="608"/>
      <c r="O35" s="608"/>
      <c r="P35" s="608"/>
      <c r="Q35" s="609"/>
      <c r="R35" s="610">
        <v>913163</v>
      </c>
      <c r="S35" s="611"/>
      <c r="T35" s="611"/>
      <c r="U35" s="611"/>
      <c r="V35" s="611"/>
      <c r="W35" s="611"/>
      <c r="X35" s="611"/>
      <c r="Y35" s="612"/>
      <c r="Z35" s="613">
        <v>5.4</v>
      </c>
      <c r="AA35" s="613"/>
      <c r="AB35" s="613"/>
      <c r="AC35" s="613"/>
      <c r="AD35" s="614" t="s">
        <v>122</v>
      </c>
      <c r="AE35" s="614"/>
      <c r="AF35" s="614"/>
      <c r="AG35" s="614"/>
      <c r="AH35" s="614"/>
      <c r="AI35" s="614"/>
      <c r="AJ35" s="614"/>
      <c r="AK35" s="614"/>
      <c r="AL35" s="615" t="s">
        <v>122</v>
      </c>
      <c r="AM35" s="616"/>
      <c r="AN35" s="616"/>
      <c r="AO35" s="617"/>
      <c r="AP35" s="204"/>
      <c r="AQ35" s="592" t="s">
        <v>312</v>
      </c>
      <c r="AR35" s="593"/>
      <c r="AS35" s="593"/>
      <c r="AT35" s="593"/>
      <c r="AU35" s="593"/>
      <c r="AV35" s="593"/>
      <c r="AW35" s="593"/>
      <c r="AX35" s="593"/>
      <c r="AY35" s="593"/>
      <c r="AZ35" s="593"/>
      <c r="BA35" s="593"/>
      <c r="BB35" s="593"/>
      <c r="BC35" s="593"/>
      <c r="BD35" s="593"/>
      <c r="BE35" s="593"/>
      <c r="BF35" s="594"/>
      <c r="BG35" s="592" t="s">
        <v>313</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314</v>
      </c>
      <c r="CE35" s="608"/>
      <c r="CF35" s="608"/>
      <c r="CG35" s="608"/>
      <c r="CH35" s="608"/>
      <c r="CI35" s="608"/>
      <c r="CJ35" s="608"/>
      <c r="CK35" s="608"/>
      <c r="CL35" s="608"/>
      <c r="CM35" s="608"/>
      <c r="CN35" s="608"/>
      <c r="CO35" s="608"/>
      <c r="CP35" s="608"/>
      <c r="CQ35" s="609"/>
      <c r="CR35" s="610">
        <v>47993</v>
      </c>
      <c r="CS35" s="642"/>
      <c r="CT35" s="642"/>
      <c r="CU35" s="642"/>
      <c r="CV35" s="642"/>
      <c r="CW35" s="642"/>
      <c r="CX35" s="642"/>
      <c r="CY35" s="643"/>
      <c r="CZ35" s="615">
        <v>0.3</v>
      </c>
      <c r="DA35" s="640"/>
      <c r="DB35" s="640"/>
      <c r="DC35" s="644"/>
      <c r="DD35" s="619">
        <v>37441</v>
      </c>
      <c r="DE35" s="642"/>
      <c r="DF35" s="642"/>
      <c r="DG35" s="642"/>
      <c r="DH35" s="642"/>
      <c r="DI35" s="642"/>
      <c r="DJ35" s="642"/>
      <c r="DK35" s="643"/>
      <c r="DL35" s="619">
        <v>37441</v>
      </c>
      <c r="DM35" s="642"/>
      <c r="DN35" s="642"/>
      <c r="DO35" s="642"/>
      <c r="DP35" s="642"/>
      <c r="DQ35" s="642"/>
      <c r="DR35" s="642"/>
      <c r="DS35" s="642"/>
      <c r="DT35" s="642"/>
      <c r="DU35" s="642"/>
      <c r="DV35" s="643"/>
      <c r="DW35" s="615">
        <v>0.4</v>
      </c>
      <c r="DX35" s="640"/>
      <c r="DY35" s="640"/>
      <c r="DZ35" s="640"/>
      <c r="EA35" s="640"/>
      <c r="EB35" s="640"/>
      <c r="EC35" s="641"/>
    </row>
    <row r="36" spans="2:133" ht="11.25" customHeight="1" x14ac:dyDescent="0.2">
      <c r="B36" s="607" t="s">
        <v>315</v>
      </c>
      <c r="C36" s="608"/>
      <c r="D36" s="608"/>
      <c r="E36" s="608"/>
      <c r="F36" s="608"/>
      <c r="G36" s="608"/>
      <c r="H36" s="608"/>
      <c r="I36" s="608"/>
      <c r="J36" s="608"/>
      <c r="K36" s="608"/>
      <c r="L36" s="608"/>
      <c r="M36" s="608"/>
      <c r="N36" s="608"/>
      <c r="O36" s="608"/>
      <c r="P36" s="608"/>
      <c r="Q36" s="609"/>
      <c r="R36" s="610">
        <v>422995</v>
      </c>
      <c r="S36" s="611"/>
      <c r="T36" s="611"/>
      <c r="U36" s="611"/>
      <c r="V36" s="611"/>
      <c r="W36" s="611"/>
      <c r="X36" s="611"/>
      <c r="Y36" s="612"/>
      <c r="Z36" s="613">
        <v>2.5</v>
      </c>
      <c r="AA36" s="613"/>
      <c r="AB36" s="613"/>
      <c r="AC36" s="613"/>
      <c r="AD36" s="614" t="s">
        <v>122</v>
      </c>
      <c r="AE36" s="614"/>
      <c r="AF36" s="614"/>
      <c r="AG36" s="614"/>
      <c r="AH36" s="614"/>
      <c r="AI36" s="614"/>
      <c r="AJ36" s="614"/>
      <c r="AK36" s="614"/>
      <c r="AL36" s="615" t="s">
        <v>122</v>
      </c>
      <c r="AM36" s="616"/>
      <c r="AN36" s="616"/>
      <c r="AO36" s="617"/>
      <c r="AP36" s="204"/>
      <c r="AQ36" s="676" t="s">
        <v>316</v>
      </c>
      <c r="AR36" s="677"/>
      <c r="AS36" s="677"/>
      <c r="AT36" s="677"/>
      <c r="AU36" s="677"/>
      <c r="AV36" s="677"/>
      <c r="AW36" s="677"/>
      <c r="AX36" s="677"/>
      <c r="AY36" s="678"/>
      <c r="AZ36" s="599">
        <v>1941057</v>
      </c>
      <c r="BA36" s="600"/>
      <c r="BB36" s="600"/>
      <c r="BC36" s="600"/>
      <c r="BD36" s="600"/>
      <c r="BE36" s="600"/>
      <c r="BF36" s="672"/>
      <c r="BG36" s="596" t="s">
        <v>317</v>
      </c>
      <c r="BH36" s="597"/>
      <c r="BI36" s="597"/>
      <c r="BJ36" s="597"/>
      <c r="BK36" s="597"/>
      <c r="BL36" s="597"/>
      <c r="BM36" s="597"/>
      <c r="BN36" s="597"/>
      <c r="BO36" s="597"/>
      <c r="BP36" s="597"/>
      <c r="BQ36" s="597"/>
      <c r="BR36" s="597"/>
      <c r="BS36" s="597"/>
      <c r="BT36" s="597"/>
      <c r="BU36" s="598"/>
      <c r="BV36" s="599">
        <v>44331</v>
      </c>
      <c r="BW36" s="600"/>
      <c r="BX36" s="600"/>
      <c r="BY36" s="600"/>
      <c r="BZ36" s="600"/>
      <c r="CA36" s="600"/>
      <c r="CB36" s="672"/>
      <c r="CD36" s="607" t="s">
        <v>318</v>
      </c>
      <c r="CE36" s="608"/>
      <c r="CF36" s="608"/>
      <c r="CG36" s="608"/>
      <c r="CH36" s="608"/>
      <c r="CI36" s="608"/>
      <c r="CJ36" s="608"/>
      <c r="CK36" s="608"/>
      <c r="CL36" s="608"/>
      <c r="CM36" s="608"/>
      <c r="CN36" s="608"/>
      <c r="CO36" s="608"/>
      <c r="CP36" s="608"/>
      <c r="CQ36" s="609"/>
      <c r="CR36" s="610">
        <v>2372273</v>
      </c>
      <c r="CS36" s="611"/>
      <c r="CT36" s="611"/>
      <c r="CU36" s="611"/>
      <c r="CV36" s="611"/>
      <c r="CW36" s="611"/>
      <c r="CX36" s="611"/>
      <c r="CY36" s="612"/>
      <c r="CZ36" s="615">
        <v>14.5</v>
      </c>
      <c r="DA36" s="640"/>
      <c r="DB36" s="640"/>
      <c r="DC36" s="644"/>
      <c r="DD36" s="619">
        <v>1780553</v>
      </c>
      <c r="DE36" s="611"/>
      <c r="DF36" s="611"/>
      <c r="DG36" s="611"/>
      <c r="DH36" s="611"/>
      <c r="DI36" s="611"/>
      <c r="DJ36" s="611"/>
      <c r="DK36" s="612"/>
      <c r="DL36" s="619">
        <v>1311756</v>
      </c>
      <c r="DM36" s="611"/>
      <c r="DN36" s="611"/>
      <c r="DO36" s="611"/>
      <c r="DP36" s="611"/>
      <c r="DQ36" s="611"/>
      <c r="DR36" s="611"/>
      <c r="DS36" s="611"/>
      <c r="DT36" s="611"/>
      <c r="DU36" s="611"/>
      <c r="DV36" s="612"/>
      <c r="DW36" s="615">
        <v>15.1</v>
      </c>
      <c r="DX36" s="640"/>
      <c r="DY36" s="640"/>
      <c r="DZ36" s="640"/>
      <c r="EA36" s="640"/>
      <c r="EB36" s="640"/>
      <c r="EC36" s="641"/>
    </row>
    <row r="37" spans="2:133" ht="11.25" customHeight="1" x14ac:dyDescent="0.2">
      <c r="B37" s="607" t="s">
        <v>319</v>
      </c>
      <c r="C37" s="608"/>
      <c r="D37" s="608"/>
      <c r="E37" s="608"/>
      <c r="F37" s="608"/>
      <c r="G37" s="608"/>
      <c r="H37" s="608"/>
      <c r="I37" s="608"/>
      <c r="J37" s="608"/>
      <c r="K37" s="608"/>
      <c r="L37" s="608"/>
      <c r="M37" s="608"/>
      <c r="N37" s="608"/>
      <c r="O37" s="608"/>
      <c r="P37" s="608"/>
      <c r="Q37" s="609"/>
      <c r="R37" s="610">
        <v>231528</v>
      </c>
      <c r="S37" s="611"/>
      <c r="T37" s="611"/>
      <c r="U37" s="611"/>
      <c r="V37" s="611"/>
      <c r="W37" s="611"/>
      <c r="X37" s="611"/>
      <c r="Y37" s="612"/>
      <c r="Z37" s="613">
        <v>1.4</v>
      </c>
      <c r="AA37" s="613"/>
      <c r="AB37" s="613"/>
      <c r="AC37" s="613"/>
      <c r="AD37" s="614">
        <v>4418</v>
      </c>
      <c r="AE37" s="614"/>
      <c r="AF37" s="614"/>
      <c r="AG37" s="614"/>
      <c r="AH37" s="614"/>
      <c r="AI37" s="614"/>
      <c r="AJ37" s="614"/>
      <c r="AK37" s="614"/>
      <c r="AL37" s="615">
        <v>0.1</v>
      </c>
      <c r="AM37" s="616"/>
      <c r="AN37" s="616"/>
      <c r="AO37" s="617"/>
      <c r="AQ37" s="673" t="s">
        <v>320</v>
      </c>
      <c r="AR37" s="674"/>
      <c r="AS37" s="674"/>
      <c r="AT37" s="674"/>
      <c r="AU37" s="674"/>
      <c r="AV37" s="674"/>
      <c r="AW37" s="674"/>
      <c r="AX37" s="674"/>
      <c r="AY37" s="675"/>
      <c r="AZ37" s="610">
        <v>304159</v>
      </c>
      <c r="BA37" s="611"/>
      <c r="BB37" s="611"/>
      <c r="BC37" s="611"/>
      <c r="BD37" s="642"/>
      <c r="BE37" s="642"/>
      <c r="BF37" s="665"/>
      <c r="BG37" s="607" t="s">
        <v>321</v>
      </c>
      <c r="BH37" s="608"/>
      <c r="BI37" s="608"/>
      <c r="BJ37" s="608"/>
      <c r="BK37" s="608"/>
      <c r="BL37" s="608"/>
      <c r="BM37" s="608"/>
      <c r="BN37" s="608"/>
      <c r="BO37" s="608"/>
      <c r="BP37" s="608"/>
      <c r="BQ37" s="608"/>
      <c r="BR37" s="608"/>
      <c r="BS37" s="608"/>
      <c r="BT37" s="608"/>
      <c r="BU37" s="609"/>
      <c r="BV37" s="610">
        <v>-243669</v>
      </c>
      <c r="BW37" s="611"/>
      <c r="BX37" s="611"/>
      <c r="BY37" s="611"/>
      <c r="BZ37" s="611"/>
      <c r="CA37" s="611"/>
      <c r="CB37" s="620"/>
      <c r="CD37" s="607" t="s">
        <v>322</v>
      </c>
      <c r="CE37" s="608"/>
      <c r="CF37" s="608"/>
      <c r="CG37" s="608"/>
      <c r="CH37" s="608"/>
      <c r="CI37" s="608"/>
      <c r="CJ37" s="608"/>
      <c r="CK37" s="608"/>
      <c r="CL37" s="608"/>
      <c r="CM37" s="608"/>
      <c r="CN37" s="608"/>
      <c r="CO37" s="608"/>
      <c r="CP37" s="608"/>
      <c r="CQ37" s="609"/>
      <c r="CR37" s="610">
        <v>628183</v>
      </c>
      <c r="CS37" s="642"/>
      <c r="CT37" s="642"/>
      <c r="CU37" s="642"/>
      <c r="CV37" s="642"/>
      <c r="CW37" s="642"/>
      <c r="CX37" s="642"/>
      <c r="CY37" s="643"/>
      <c r="CZ37" s="615">
        <v>3.8</v>
      </c>
      <c r="DA37" s="640"/>
      <c r="DB37" s="640"/>
      <c r="DC37" s="644"/>
      <c r="DD37" s="619">
        <v>382811</v>
      </c>
      <c r="DE37" s="642"/>
      <c r="DF37" s="642"/>
      <c r="DG37" s="642"/>
      <c r="DH37" s="642"/>
      <c r="DI37" s="642"/>
      <c r="DJ37" s="642"/>
      <c r="DK37" s="643"/>
      <c r="DL37" s="619">
        <v>368195</v>
      </c>
      <c r="DM37" s="642"/>
      <c r="DN37" s="642"/>
      <c r="DO37" s="642"/>
      <c r="DP37" s="642"/>
      <c r="DQ37" s="642"/>
      <c r="DR37" s="642"/>
      <c r="DS37" s="642"/>
      <c r="DT37" s="642"/>
      <c r="DU37" s="642"/>
      <c r="DV37" s="643"/>
      <c r="DW37" s="615">
        <v>4.2</v>
      </c>
      <c r="DX37" s="640"/>
      <c r="DY37" s="640"/>
      <c r="DZ37" s="640"/>
      <c r="EA37" s="640"/>
      <c r="EB37" s="640"/>
      <c r="EC37" s="641"/>
    </row>
    <row r="38" spans="2:133" ht="11.25" customHeight="1" x14ac:dyDescent="0.2">
      <c r="B38" s="607" t="s">
        <v>323</v>
      </c>
      <c r="C38" s="608"/>
      <c r="D38" s="608"/>
      <c r="E38" s="608"/>
      <c r="F38" s="608"/>
      <c r="G38" s="608"/>
      <c r="H38" s="608"/>
      <c r="I38" s="608"/>
      <c r="J38" s="608"/>
      <c r="K38" s="608"/>
      <c r="L38" s="608"/>
      <c r="M38" s="608"/>
      <c r="N38" s="608"/>
      <c r="O38" s="608"/>
      <c r="P38" s="608"/>
      <c r="Q38" s="609"/>
      <c r="R38" s="610">
        <v>38000</v>
      </c>
      <c r="S38" s="611"/>
      <c r="T38" s="611"/>
      <c r="U38" s="611"/>
      <c r="V38" s="611"/>
      <c r="W38" s="611"/>
      <c r="X38" s="611"/>
      <c r="Y38" s="612"/>
      <c r="Z38" s="613">
        <v>0.2</v>
      </c>
      <c r="AA38" s="613"/>
      <c r="AB38" s="613"/>
      <c r="AC38" s="613"/>
      <c r="AD38" s="614" t="s">
        <v>122</v>
      </c>
      <c r="AE38" s="614"/>
      <c r="AF38" s="614"/>
      <c r="AG38" s="614"/>
      <c r="AH38" s="614"/>
      <c r="AI38" s="614"/>
      <c r="AJ38" s="614"/>
      <c r="AK38" s="614"/>
      <c r="AL38" s="615" t="s">
        <v>122</v>
      </c>
      <c r="AM38" s="616"/>
      <c r="AN38" s="616"/>
      <c r="AO38" s="617"/>
      <c r="AQ38" s="673" t="s">
        <v>324</v>
      </c>
      <c r="AR38" s="674"/>
      <c r="AS38" s="674"/>
      <c r="AT38" s="674"/>
      <c r="AU38" s="674"/>
      <c r="AV38" s="674"/>
      <c r="AW38" s="674"/>
      <c r="AX38" s="674"/>
      <c r="AY38" s="675"/>
      <c r="AZ38" s="610">
        <v>214684</v>
      </c>
      <c r="BA38" s="611"/>
      <c r="BB38" s="611"/>
      <c r="BC38" s="611"/>
      <c r="BD38" s="642"/>
      <c r="BE38" s="642"/>
      <c r="BF38" s="665"/>
      <c r="BG38" s="607" t="s">
        <v>325</v>
      </c>
      <c r="BH38" s="608"/>
      <c r="BI38" s="608"/>
      <c r="BJ38" s="608"/>
      <c r="BK38" s="608"/>
      <c r="BL38" s="608"/>
      <c r="BM38" s="608"/>
      <c r="BN38" s="608"/>
      <c r="BO38" s="608"/>
      <c r="BP38" s="608"/>
      <c r="BQ38" s="608"/>
      <c r="BR38" s="608"/>
      <c r="BS38" s="608"/>
      <c r="BT38" s="608"/>
      <c r="BU38" s="609"/>
      <c r="BV38" s="610">
        <v>4570</v>
      </c>
      <c r="BW38" s="611"/>
      <c r="BX38" s="611"/>
      <c r="BY38" s="611"/>
      <c r="BZ38" s="611"/>
      <c r="CA38" s="611"/>
      <c r="CB38" s="620"/>
      <c r="CD38" s="607" t="s">
        <v>326</v>
      </c>
      <c r="CE38" s="608"/>
      <c r="CF38" s="608"/>
      <c r="CG38" s="608"/>
      <c r="CH38" s="608"/>
      <c r="CI38" s="608"/>
      <c r="CJ38" s="608"/>
      <c r="CK38" s="608"/>
      <c r="CL38" s="608"/>
      <c r="CM38" s="608"/>
      <c r="CN38" s="608"/>
      <c r="CO38" s="608"/>
      <c r="CP38" s="608"/>
      <c r="CQ38" s="609"/>
      <c r="CR38" s="610">
        <v>1422214</v>
      </c>
      <c r="CS38" s="611"/>
      <c r="CT38" s="611"/>
      <c r="CU38" s="611"/>
      <c r="CV38" s="611"/>
      <c r="CW38" s="611"/>
      <c r="CX38" s="611"/>
      <c r="CY38" s="612"/>
      <c r="CZ38" s="615">
        <v>8.6999999999999993</v>
      </c>
      <c r="DA38" s="640"/>
      <c r="DB38" s="640"/>
      <c r="DC38" s="644"/>
      <c r="DD38" s="619">
        <v>1201397</v>
      </c>
      <c r="DE38" s="611"/>
      <c r="DF38" s="611"/>
      <c r="DG38" s="611"/>
      <c r="DH38" s="611"/>
      <c r="DI38" s="611"/>
      <c r="DJ38" s="611"/>
      <c r="DK38" s="612"/>
      <c r="DL38" s="619">
        <v>876202</v>
      </c>
      <c r="DM38" s="611"/>
      <c r="DN38" s="611"/>
      <c r="DO38" s="611"/>
      <c r="DP38" s="611"/>
      <c r="DQ38" s="611"/>
      <c r="DR38" s="611"/>
      <c r="DS38" s="611"/>
      <c r="DT38" s="611"/>
      <c r="DU38" s="611"/>
      <c r="DV38" s="612"/>
      <c r="DW38" s="615">
        <v>10.1</v>
      </c>
      <c r="DX38" s="640"/>
      <c r="DY38" s="640"/>
      <c r="DZ38" s="640"/>
      <c r="EA38" s="640"/>
      <c r="EB38" s="640"/>
      <c r="EC38" s="641"/>
    </row>
    <row r="39" spans="2:133" ht="11.25" customHeight="1" x14ac:dyDescent="0.2">
      <c r="B39" s="607" t="s">
        <v>327</v>
      </c>
      <c r="C39" s="608"/>
      <c r="D39" s="608"/>
      <c r="E39" s="608"/>
      <c r="F39" s="608"/>
      <c r="G39" s="608"/>
      <c r="H39" s="608"/>
      <c r="I39" s="608"/>
      <c r="J39" s="608"/>
      <c r="K39" s="608"/>
      <c r="L39" s="608"/>
      <c r="M39" s="608"/>
      <c r="N39" s="608"/>
      <c r="O39" s="608"/>
      <c r="P39" s="608"/>
      <c r="Q39" s="609"/>
      <c r="R39" s="610" t="s">
        <v>122</v>
      </c>
      <c r="S39" s="611"/>
      <c r="T39" s="611"/>
      <c r="U39" s="611"/>
      <c r="V39" s="611"/>
      <c r="W39" s="611"/>
      <c r="X39" s="611"/>
      <c r="Y39" s="612"/>
      <c r="Z39" s="613" t="s">
        <v>122</v>
      </c>
      <c r="AA39" s="613"/>
      <c r="AB39" s="613"/>
      <c r="AC39" s="613"/>
      <c r="AD39" s="614" t="s">
        <v>122</v>
      </c>
      <c r="AE39" s="614"/>
      <c r="AF39" s="614"/>
      <c r="AG39" s="614"/>
      <c r="AH39" s="614"/>
      <c r="AI39" s="614"/>
      <c r="AJ39" s="614"/>
      <c r="AK39" s="614"/>
      <c r="AL39" s="615" t="s">
        <v>122</v>
      </c>
      <c r="AM39" s="616"/>
      <c r="AN39" s="616"/>
      <c r="AO39" s="617"/>
      <c r="AQ39" s="673" t="s">
        <v>328</v>
      </c>
      <c r="AR39" s="674"/>
      <c r="AS39" s="674"/>
      <c r="AT39" s="674"/>
      <c r="AU39" s="674"/>
      <c r="AV39" s="674"/>
      <c r="AW39" s="674"/>
      <c r="AX39" s="674"/>
      <c r="AY39" s="675"/>
      <c r="AZ39" s="610" t="s">
        <v>122</v>
      </c>
      <c r="BA39" s="611"/>
      <c r="BB39" s="611"/>
      <c r="BC39" s="611"/>
      <c r="BD39" s="642"/>
      <c r="BE39" s="642"/>
      <c r="BF39" s="665"/>
      <c r="BG39" s="607" t="s">
        <v>329</v>
      </c>
      <c r="BH39" s="608"/>
      <c r="BI39" s="608"/>
      <c r="BJ39" s="608"/>
      <c r="BK39" s="608"/>
      <c r="BL39" s="608"/>
      <c r="BM39" s="608"/>
      <c r="BN39" s="608"/>
      <c r="BO39" s="608"/>
      <c r="BP39" s="608"/>
      <c r="BQ39" s="608"/>
      <c r="BR39" s="608"/>
      <c r="BS39" s="608"/>
      <c r="BT39" s="608"/>
      <c r="BU39" s="609"/>
      <c r="BV39" s="610">
        <v>6900</v>
      </c>
      <c r="BW39" s="611"/>
      <c r="BX39" s="611"/>
      <c r="BY39" s="611"/>
      <c r="BZ39" s="611"/>
      <c r="CA39" s="611"/>
      <c r="CB39" s="620"/>
      <c r="CD39" s="607" t="s">
        <v>330</v>
      </c>
      <c r="CE39" s="608"/>
      <c r="CF39" s="608"/>
      <c r="CG39" s="608"/>
      <c r="CH39" s="608"/>
      <c r="CI39" s="608"/>
      <c r="CJ39" s="608"/>
      <c r="CK39" s="608"/>
      <c r="CL39" s="608"/>
      <c r="CM39" s="608"/>
      <c r="CN39" s="608"/>
      <c r="CO39" s="608"/>
      <c r="CP39" s="608"/>
      <c r="CQ39" s="609"/>
      <c r="CR39" s="610">
        <v>620921</v>
      </c>
      <c r="CS39" s="642"/>
      <c r="CT39" s="642"/>
      <c r="CU39" s="642"/>
      <c r="CV39" s="642"/>
      <c r="CW39" s="642"/>
      <c r="CX39" s="642"/>
      <c r="CY39" s="643"/>
      <c r="CZ39" s="615">
        <v>3.8</v>
      </c>
      <c r="DA39" s="640"/>
      <c r="DB39" s="640"/>
      <c r="DC39" s="644"/>
      <c r="DD39" s="619">
        <v>616179</v>
      </c>
      <c r="DE39" s="642"/>
      <c r="DF39" s="642"/>
      <c r="DG39" s="642"/>
      <c r="DH39" s="642"/>
      <c r="DI39" s="642"/>
      <c r="DJ39" s="642"/>
      <c r="DK39" s="643"/>
      <c r="DL39" s="619" t="s">
        <v>122</v>
      </c>
      <c r="DM39" s="642"/>
      <c r="DN39" s="642"/>
      <c r="DO39" s="642"/>
      <c r="DP39" s="642"/>
      <c r="DQ39" s="642"/>
      <c r="DR39" s="642"/>
      <c r="DS39" s="642"/>
      <c r="DT39" s="642"/>
      <c r="DU39" s="642"/>
      <c r="DV39" s="643"/>
      <c r="DW39" s="615" t="s">
        <v>122</v>
      </c>
      <c r="DX39" s="640"/>
      <c r="DY39" s="640"/>
      <c r="DZ39" s="640"/>
      <c r="EA39" s="640"/>
      <c r="EB39" s="640"/>
      <c r="EC39" s="641"/>
    </row>
    <row r="40" spans="2:133" ht="11.25" customHeight="1" x14ac:dyDescent="0.2">
      <c r="B40" s="607" t="s">
        <v>331</v>
      </c>
      <c r="C40" s="608"/>
      <c r="D40" s="608"/>
      <c r="E40" s="608"/>
      <c r="F40" s="608"/>
      <c r="G40" s="608"/>
      <c r="H40" s="608"/>
      <c r="I40" s="608"/>
      <c r="J40" s="608"/>
      <c r="K40" s="608"/>
      <c r="L40" s="608"/>
      <c r="M40" s="608"/>
      <c r="N40" s="608"/>
      <c r="O40" s="608"/>
      <c r="P40" s="608"/>
      <c r="Q40" s="609"/>
      <c r="R40" s="610" t="s">
        <v>122</v>
      </c>
      <c r="S40" s="611"/>
      <c r="T40" s="611"/>
      <c r="U40" s="611"/>
      <c r="V40" s="611"/>
      <c r="W40" s="611"/>
      <c r="X40" s="611"/>
      <c r="Y40" s="612"/>
      <c r="Z40" s="613" t="s">
        <v>122</v>
      </c>
      <c r="AA40" s="613"/>
      <c r="AB40" s="613"/>
      <c r="AC40" s="613"/>
      <c r="AD40" s="614" t="s">
        <v>122</v>
      </c>
      <c r="AE40" s="614"/>
      <c r="AF40" s="614"/>
      <c r="AG40" s="614"/>
      <c r="AH40" s="614"/>
      <c r="AI40" s="614"/>
      <c r="AJ40" s="614"/>
      <c r="AK40" s="614"/>
      <c r="AL40" s="615" t="s">
        <v>122</v>
      </c>
      <c r="AM40" s="616"/>
      <c r="AN40" s="616"/>
      <c r="AO40" s="617"/>
      <c r="AQ40" s="673" t="s">
        <v>332</v>
      </c>
      <c r="AR40" s="674"/>
      <c r="AS40" s="674"/>
      <c r="AT40" s="674"/>
      <c r="AU40" s="674"/>
      <c r="AV40" s="674"/>
      <c r="AW40" s="674"/>
      <c r="AX40" s="674"/>
      <c r="AY40" s="675"/>
      <c r="AZ40" s="610" t="s">
        <v>122</v>
      </c>
      <c r="BA40" s="611"/>
      <c r="BB40" s="611"/>
      <c r="BC40" s="611"/>
      <c r="BD40" s="642"/>
      <c r="BE40" s="642"/>
      <c r="BF40" s="665"/>
      <c r="BG40" s="658" t="s">
        <v>333</v>
      </c>
      <c r="BH40" s="659"/>
      <c r="BI40" s="659"/>
      <c r="BJ40" s="659"/>
      <c r="BK40" s="659"/>
      <c r="BL40" s="205"/>
      <c r="BM40" s="608" t="s">
        <v>334</v>
      </c>
      <c r="BN40" s="608"/>
      <c r="BO40" s="608"/>
      <c r="BP40" s="608"/>
      <c r="BQ40" s="608"/>
      <c r="BR40" s="608"/>
      <c r="BS40" s="608"/>
      <c r="BT40" s="608"/>
      <c r="BU40" s="609"/>
      <c r="BV40" s="610">
        <v>95</v>
      </c>
      <c r="BW40" s="611"/>
      <c r="BX40" s="611"/>
      <c r="BY40" s="611"/>
      <c r="BZ40" s="611"/>
      <c r="CA40" s="611"/>
      <c r="CB40" s="620"/>
      <c r="CD40" s="607" t="s">
        <v>335</v>
      </c>
      <c r="CE40" s="608"/>
      <c r="CF40" s="608"/>
      <c r="CG40" s="608"/>
      <c r="CH40" s="608"/>
      <c r="CI40" s="608"/>
      <c r="CJ40" s="608"/>
      <c r="CK40" s="608"/>
      <c r="CL40" s="608"/>
      <c r="CM40" s="608"/>
      <c r="CN40" s="608"/>
      <c r="CO40" s="608"/>
      <c r="CP40" s="608"/>
      <c r="CQ40" s="609"/>
      <c r="CR40" s="610">
        <v>8636</v>
      </c>
      <c r="CS40" s="611"/>
      <c r="CT40" s="611"/>
      <c r="CU40" s="611"/>
      <c r="CV40" s="611"/>
      <c r="CW40" s="611"/>
      <c r="CX40" s="611"/>
      <c r="CY40" s="612"/>
      <c r="CZ40" s="615">
        <v>0.1</v>
      </c>
      <c r="DA40" s="640"/>
      <c r="DB40" s="640"/>
      <c r="DC40" s="644"/>
      <c r="DD40" s="619">
        <v>8636</v>
      </c>
      <c r="DE40" s="611"/>
      <c r="DF40" s="611"/>
      <c r="DG40" s="611"/>
      <c r="DH40" s="611"/>
      <c r="DI40" s="611"/>
      <c r="DJ40" s="611"/>
      <c r="DK40" s="612"/>
      <c r="DL40" s="619">
        <v>8636</v>
      </c>
      <c r="DM40" s="611"/>
      <c r="DN40" s="611"/>
      <c r="DO40" s="611"/>
      <c r="DP40" s="611"/>
      <c r="DQ40" s="611"/>
      <c r="DR40" s="611"/>
      <c r="DS40" s="611"/>
      <c r="DT40" s="611"/>
      <c r="DU40" s="611"/>
      <c r="DV40" s="612"/>
      <c r="DW40" s="615">
        <v>0.1</v>
      </c>
      <c r="DX40" s="640"/>
      <c r="DY40" s="640"/>
      <c r="DZ40" s="640"/>
      <c r="EA40" s="640"/>
      <c r="EB40" s="640"/>
      <c r="EC40" s="641"/>
    </row>
    <row r="41" spans="2:133" ht="11.25" customHeight="1" x14ac:dyDescent="0.2">
      <c r="B41" s="631" t="s">
        <v>336</v>
      </c>
      <c r="C41" s="632"/>
      <c r="D41" s="632"/>
      <c r="E41" s="632"/>
      <c r="F41" s="632"/>
      <c r="G41" s="632"/>
      <c r="H41" s="632"/>
      <c r="I41" s="632"/>
      <c r="J41" s="632"/>
      <c r="K41" s="632"/>
      <c r="L41" s="632"/>
      <c r="M41" s="632"/>
      <c r="N41" s="632"/>
      <c r="O41" s="632"/>
      <c r="P41" s="632"/>
      <c r="Q41" s="633"/>
      <c r="R41" s="682">
        <v>16871142</v>
      </c>
      <c r="S41" s="683"/>
      <c r="T41" s="683"/>
      <c r="U41" s="683"/>
      <c r="V41" s="683"/>
      <c r="W41" s="683"/>
      <c r="X41" s="683"/>
      <c r="Y41" s="687"/>
      <c r="Z41" s="688">
        <v>100</v>
      </c>
      <c r="AA41" s="688"/>
      <c r="AB41" s="688"/>
      <c r="AC41" s="688"/>
      <c r="AD41" s="689">
        <v>8671364</v>
      </c>
      <c r="AE41" s="689"/>
      <c r="AF41" s="689"/>
      <c r="AG41" s="689"/>
      <c r="AH41" s="689"/>
      <c r="AI41" s="689"/>
      <c r="AJ41" s="689"/>
      <c r="AK41" s="689"/>
      <c r="AL41" s="690">
        <v>100</v>
      </c>
      <c r="AM41" s="670"/>
      <c r="AN41" s="670"/>
      <c r="AO41" s="691"/>
      <c r="AQ41" s="673" t="s">
        <v>337</v>
      </c>
      <c r="AR41" s="674"/>
      <c r="AS41" s="674"/>
      <c r="AT41" s="674"/>
      <c r="AU41" s="674"/>
      <c r="AV41" s="674"/>
      <c r="AW41" s="674"/>
      <c r="AX41" s="674"/>
      <c r="AY41" s="675"/>
      <c r="AZ41" s="610">
        <v>495116</v>
      </c>
      <c r="BA41" s="611"/>
      <c r="BB41" s="611"/>
      <c r="BC41" s="611"/>
      <c r="BD41" s="642"/>
      <c r="BE41" s="642"/>
      <c r="BF41" s="665"/>
      <c r="BG41" s="658"/>
      <c r="BH41" s="659"/>
      <c r="BI41" s="659"/>
      <c r="BJ41" s="659"/>
      <c r="BK41" s="659"/>
      <c r="BL41" s="205"/>
      <c r="BM41" s="608" t="s">
        <v>338</v>
      </c>
      <c r="BN41" s="608"/>
      <c r="BO41" s="608"/>
      <c r="BP41" s="608"/>
      <c r="BQ41" s="608"/>
      <c r="BR41" s="608"/>
      <c r="BS41" s="608"/>
      <c r="BT41" s="608"/>
      <c r="BU41" s="609"/>
      <c r="BV41" s="610">
        <v>2</v>
      </c>
      <c r="BW41" s="611"/>
      <c r="BX41" s="611"/>
      <c r="BY41" s="611"/>
      <c r="BZ41" s="611"/>
      <c r="CA41" s="611"/>
      <c r="CB41" s="620"/>
      <c r="CD41" s="607" t="s">
        <v>339</v>
      </c>
      <c r="CE41" s="608"/>
      <c r="CF41" s="608"/>
      <c r="CG41" s="608"/>
      <c r="CH41" s="608"/>
      <c r="CI41" s="608"/>
      <c r="CJ41" s="608"/>
      <c r="CK41" s="608"/>
      <c r="CL41" s="608"/>
      <c r="CM41" s="608"/>
      <c r="CN41" s="608"/>
      <c r="CO41" s="608"/>
      <c r="CP41" s="608"/>
      <c r="CQ41" s="609"/>
      <c r="CR41" s="610" t="s">
        <v>122</v>
      </c>
      <c r="CS41" s="642"/>
      <c r="CT41" s="642"/>
      <c r="CU41" s="642"/>
      <c r="CV41" s="642"/>
      <c r="CW41" s="642"/>
      <c r="CX41" s="642"/>
      <c r="CY41" s="643"/>
      <c r="CZ41" s="615" t="s">
        <v>122</v>
      </c>
      <c r="DA41" s="640"/>
      <c r="DB41" s="640"/>
      <c r="DC41" s="644"/>
      <c r="DD41" s="619" t="s">
        <v>122</v>
      </c>
      <c r="DE41" s="642"/>
      <c r="DF41" s="642"/>
      <c r="DG41" s="642"/>
      <c r="DH41" s="642"/>
      <c r="DI41" s="642"/>
      <c r="DJ41" s="642"/>
      <c r="DK41" s="643"/>
      <c r="DL41" s="693"/>
      <c r="DM41" s="694"/>
      <c r="DN41" s="694"/>
      <c r="DO41" s="694"/>
      <c r="DP41" s="694"/>
      <c r="DQ41" s="694"/>
      <c r="DR41" s="694"/>
      <c r="DS41" s="694"/>
      <c r="DT41" s="694"/>
      <c r="DU41" s="694"/>
      <c r="DV41" s="695"/>
      <c r="DW41" s="684"/>
      <c r="DX41" s="685"/>
      <c r="DY41" s="685"/>
      <c r="DZ41" s="685"/>
      <c r="EA41" s="685"/>
      <c r="EB41" s="685"/>
      <c r="EC41" s="686"/>
    </row>
    <row r="42" spans="2:133" ht="11.25" customHeight="1" x14ac:dyDescent="0.2">
      <c r="AQ42" s="679" t="s">
        <v>340</v>
      </c>
      <c r="AR42" s="680"/>
      <c r="AS42" s="680"/>
      <c r="AT42" s="680"/>
      <c r="AU42" s="680"/>
      <c r="AV42" s="680"/>
      <c r="AW42" s="680"/>
      <c r="AX42" s="680"/>
      <c r="AY42" s="681"/>
      <c r="AZ42" s="682">
        <v>927098</v>
      </c>
      <c r="BA42" s="683"/>
      <c r="BB42" s="683"/>
      <c r="BC42" s="683"/>
      <c r="BD42" s="669"/>
      <c r="BE42" s="669"/>
      <c r="BF42" s="671"/>
      <c r="BG42" s="660"/>
      <c r="BH42" s="661"/>
      <c r="BI42" s="661"/>
      <c r="BJ42" s="661"/>
      <c r="BK42" s="661"/>
      <c r="BL42" s="206"/>
      <c r="BM42" s="632" t="s">
        <v>341</v>
      </c>
      <c r="BN42" s="632"/>
      <c r="BO42" s="632"/>
      <c r="BP42" s="632"/>
      <c r="BQ42" s="632"/>
      <c r="BR42" s="632"/>
      <c r="BS42" s="632"/>
      <c r="BT42" s="632"/>
      <c r="BU42" s="633"/>
      <c r="BV42" s="682">
        <v>342</v>
      </c>
      <c r="BW42" s="683"/>
      <c r="BX42" s="683"/>
      <c r="BY42" s="683"/>
      <c r="BZ42" s="683"/>
      <c r="CA42" s="683"/>
      <c r="CB42" s="692"/>
      <c r="CD42" s="607" t="s">
        <v>342</v>
      </c>
      <c r="CE42" s="608"/>
      <c r="CF42" s="608"/>
      <c r="CG42" s="608"/>
      <c r="CH42" s="608"/>
      <c r="CI42" s="608"/>
      <c r="CJ42" s="608"/>
      <c r="CK42" s="608"/>
      <c r="CL42" s="608"/>
      <c r="CM42" s="608"/>
      <c r="CN42" s="608"/>
      <c r="CO42" s="608"/>
      <c r="CP42" s="608"/>
      <c r="CQ42" s="609"/>
      <c r="CR42" s="610">
        <v>1762827</v>
      </c>
      <c r="CS42" s="642"/>
      <c r="CT42" s="642"/>
      <c r="CU42" s="642"/>
      <c r="CV42" s="642"/>
      <c r="CW42" s="642"/>
      <c r="CX42" s="642"/>
      <c r="CY42" s="643"/>
      <c r="CZ42" s="615">
        <v>10.8</v>
      </c>
      <c r="DA42" s="640"/>
      <c r="DB42" s="640"/>
      <c r="DC42" s="644"/>
      <c r="DD42" s="619">
        <v>406580</v>
      </c>
      <c r="DE42" s="642"/>
      <c r="DF42" s="642"/>
      <c r="DG42" s="642"/>
      <c r="DH42" s="642"/>
      <c r="DI42" s="642"/>
      <c r="DJ42" s="642"/>
      <c r="DK42" s="643"/>
      <c r="DL42" s="693"/>
      <c r="DM42" s="694"/>
      <c r="DN42" s="694"/>
      <c r="DO42" s="694"/>
      <c r="DP42" s="694"/>
      <c r="DQ42" s="694"/>
      <c r="DR42" s="694"/>
      <c r="DS42" s="694"/>
      <c r="DT42" s="694"/>
      <c r="DU42" s="694"/>
      <c r="DV42" s="695"/>
      <c r="DW42" s="684"/>
      <c r="DX42" s="685"/>
      <c r="DY42" s="685"/>
      <c r="DZ42" s="685"/>
      <c r="EA42" s="685"/>
      <c r="EB42" s="685"/>
      <c r="EC42" s="686"/>
    </row>
    <row r="43" spans="2:133" ht="11.25" customHeight="1" x14ac:dyDescent="0.2">
      <c r="B43" s="196" t="s">
        <v>343</v>
      </c>
      <c r="CD43" s="607" t="s">
        <v>344</v>
      </c>
      <c r="CE43" s="608"/>
      <c r="CF43" s="608"/>
      <c r="CG43" s="608"/>
      <c r="CH43" s="608"/>
      <c r="CI43" s="608"/>
      <c r="CJ43" s="608"/>
      <c r="CK43" s="608"/>
      <c r="CL43" s="608"/>
      <c r="CM43" s="608"/>
      <c r="CN43" s="608"/>
      <c r="CO43" s="608"/>
      <c r="CP43" s="608"/>
      <c r="CQ43" s="609"/>
      <c r="CR43" s="610">
        <v>26040</v>
      </c>
      <c r="CS43" s="642"/>
      <c r="CT43" s="642"/>
      <c r="CU43" s="642"/>
      <c r="CV43" s="642"/>
      <c r="CW43" s="642"/>
      <c r="CX43" s="642"/>
      <c r="CY43" s="643"/>
      <c r="CZ43" s="615">
        <v>0.2</v>
      </c>
      <c r="DA43" s="640"/>
      <c r="DB43" s="640"/>
      <c r="DC43" s="644"/>
      <c r="DD43" s="619">
        <v>26040</v>
      </c>
      <c r="DE43" s="642"/>
      <c r="DF43" s="642"/>
      <c r="DG43" s="642"/>
      <c r="DH43" s="642"/>
      <c r="DI43" s="642"/>
      <c r="DJ43" s="642"/>
      <c r="DK43" s="643"/>
      <c r="DL43" s="693"/>
      <c r="DM43" s="694"/>
      <c r="DN43" s="694"/>
      <c r="DO43" s="694"/>
      <c r="DP43" s="694"/>
      <c r="DQ43" s="694"/>
      <c r="DR43" s="694"/>
      <c r="DS43" s="694"/>
      <c r="DT43" s="694"/>
      <c r="DU43" s="694"/>
      <c r="DV43" s="695"/>
      <c r="DW43" s="684"/>
      <c r="DX43" s="685"/>
      <c r="DY43" s="685"/>
      <c r="DZ43" s="685"/>
      <c r="EA43" s="685"/>
      <c r="EB43" s="685"/>
      <c r="EC43" s="686"/>
    </row>
    <row r="44" spans="2:133" ht="11.25" customHeight="1" x14ac:dyDescent="0.2">
      <c r="B44" s="696" t="s">
        <v>345</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6" t="s">
        <v>293</v>
      </c>
      <c r="CE44" s="647"/>
      <c r="CF44" s="607" t="s">
        <v>346</v>
      </c>
      <c r="CG44" s="608"/>
      <c r="CH44" s="608"/>
      <c r="CI44" s="608"/>
      <c r="CJ44" s="608"/>
      <c r="CK44" s="608"/>
      <c r="CL44" s="608"/>
      <c r="CM44" s="608"/>
      <c r="CN44" s="608"/>
      <c r="CO44" s="608"/>
      <c r="CP44" s="608"/>
      <c r="CQ44" s="609"/>
      <c r="CR44" s="610">
        <v>1762827</v>
      </c>
      <c r="CS44" s="611"/>
      <c r="CT44" s="611"/>
      <c r="CU44" s="611"/>
      <c r="CV44" s="611"/>
      <c r="CW44" s="611"/>
      <c r="CX44" s="611"/>
      <c r="CY44" s="612"/>
      <c r="CZ44" s="615">
        <v>10.8</v>
      </c>
      <c r="DA44" s="616"/>
      <c r="DB44" s="616"/>
      <c r="DC44" s="622"/>
      <c r="DD44" s="619">
        <v>406580</v>
      </c>
      <c r="DE44" s="611"/>
      <c r="DF44" s="611"/>
      <c r="DG44" s="611"/>
      <c r="DH44" s="611"/>
      <c r="DI44" s="611"/>
      <c r="DJ44" s="611"/>
      <c r="DK44" s="612"/>
      <c r="DL44" s="693"/>
      <c r="DM44" s="694"/>
      <c r="DN44" s="694"/>
      <c r="DO44" s="694"/>
      <c r="DP44" s="694"/>
      <c r="DQ44" s="694"/>
      <c r="DR44" s="694"/>
      <c r="DS44" s="694"/>
      <c r="DT44" s="694"/>
      <c r="DU44" s="694"/>
      <c r="DV44" s="695"/>
      <c r="DW44" s="684"/>
      <c r="DX44" s="685"/>
      <c r="DY44" s="685"/>
      <c r="DZ44" s="685"/>
      <c r="EA44" s="685"/>
      <c r="EB44" s="685"/>
      <c r="EC44" s="686"/>
    </row>
    <row r="45" spans="2:133" ht="11.25" customHeight="1" x14ac:dyDescent="0.2">
      <c r="B45" s="696" t="s">
        <v>347</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48"/>
      <c r="CE45" s="649"/>
      <c r="CF45" s="607" t="s">
        <v>348</v>
      </c>
      <c r="CG45" s="608"/>
      <c r="CH45" s="608"/>
      <c r="CI45" s="608"/>
      <c r="CJ45" s="608"/>
      <c r="CK45" s="608"/>
      <c r="CL45" s="608"/>
      <c r="CM45" s="608"/>
      <c r="CN45" s="608"/>
      <c r="CO45" s="608"/>
      <c r="CP45" s="608"/>
      <c r="CQ45" s="609"/>
      <c r="CR45" s="610">
        <v>204307</v>
      </c>
      <c r="CS45" s="642"/>
      <c r="CT45" s="642"/>
      <c r="CU45" s="642"/>
      <c r="CV45" s="642"/>
      <c r="CW45" s="642"/>
      <c r="CX45" s="642"/>
      <c r="CY45" s="643"/>
      <c r="CZ45" s="615">
        <v>1.2</v>
      </c>
      <c r="DA45" s="640"/>
      <c r="DB45" s="640"/>
      <c r="DC45" s="644"/>
      <c r="DD45" s="619">
        <v>9875</v>
      </c>
      <c r="DE45" s="642"/>
      <c r="DF45" s="642"/>
      <c r="DG45" s="642"/>
      <c r="DH45" s="642"/>
      <c r="DI45" s="642"/>
      <c r="DJ45" s="642"/>
      <c r="DK45" s="643"/>
      <c r="DL45" s="693"/>
      <c r="DM45" s="694"/>
      <c r="DN45" s="694"/>
      <c r="DO45" s="694"/>
      <c r="DP45" s="694"/>
      <c r="DQ45" s="694"/>
      <c r="DR45" s="694"/>
      <c r="DS45" s="694"/>
      <c r="DT45" s="694"/>
      <c r="DU45" s="694"/>
      <c r="DV45" s="695"/>
      <c r="DW45" s="684"/>
      <c r="DX45" s="685"/>
      <c r="DY45" s="685"/>
      <c r="DZ45" s="685"/>
      <c r="EA45" s="685"/>
      <c r="EB45" s="685"/>
      <c r="EC45" s="686"/>
    </row>
    <row r="46" spans="2:133" ht="11.25" customHeight="1" x14ac:dyDescent="0.2">
      <c r="B46" s="207"/>
      <c r="CD46" s="648"/>
      <c r="CE46" s="649"/>
      <c r="CF46" s="607" t="s">
        <v>349</v>
      </c>
      <c r="CG46" s="608"/>
      <c r="CH46" s="608"/>
      <c r="CI46" s="608"/>
      <c r="CJ46" s="608"/>
      <c r="CK46" s="608"/>
      <c r="CL46" s="608"/>
      <c r="CM46" s="608"/>
      <c r="CN46" s="608"/>
      <c r="CO46" s="608"/>
      <c r="CP46" s="608"/>
      <c r="CQ46" s="609"/>
      <c r="CR46" s="610">
        <v>1558520</v>
      </c>
      <c r="CS46" s="611"/>
      <c r="CT46" s="611"/>
      <c r="CU46" s="611"/>
      <c r="CV46" s="611"/>
      <c r="CW46" s="611"/>
      <c r="CX46" s="611"/>
      <c r="CY46" s="612"/>
      <c r="CZ46" s="615">
        <v>9.5</v>
      </c>
      <c r="DA46" s="616"/>
      <c r="DB46" s="616"/>
      <c r="DC46" s="622"/>
      <c r="DD46" s="619">
        <v>396705</v>
      </c>
      <c r="DE46" s="611"/>
      <c r="DF46" s="611"/>
      <c r="DG46" s="611"/>
      <c r="DH46" s="611"/>
      <c r="DI46" s="611"/>
      <c r="DJ46" s="611"/>
      <c r="DK46" s="612"/>
      <c r="DL46" s="693"/>
      <c r="DM46" s="694"/>
      <c r="DN46" s="694"/>
      <c r="DO46" s="694"/>
      <c r="DP46" s="694"/>
      <c r="DQ46" s="694"/>
      <c r="DR46" s="694"/>
      <c r="DS46" s="694"/>
      <c r="DT46" s="694"/>
      <c r="DU46" s="694"/>
      <c r="DV46" s="695"/>
      <c r="DW46" s="684"/>
      <c r="DX46" s="685"/>
      <c r="DY46" s="685"/>
      <c r="DZ46" s="685"/>
      <c r="EA46" s="685"/>
      <c r="EB46" s="685"/>
      <c r="EC46" s="686"/>
    </row>
    <row r="47" spans="2:133" ht="11.25" customHeight="1" x14ac:dyDescent="0.2">
      <c r="B47" s="207"/>
      <c r="CD47" s="648"/>
      <c r="CE47" s="649"/>
      <c r="CF47" s="607" t="s">
        <v>350</v>
      </c>
      <c r="CG47" s="608"/>
      <c r="CH47" s="608"/>
      <c r="CI47" s="608"/>
      <c r="CJ47" s="608"/>
      <c r="CK47" s="608"/>
      <c r="CL47" s="608"/>
      <c r="CM47" s="608"/>
      <c r="CN47" s="608"/>
      <c r="CO47" s="608"/>
      <c r="CP47" s="608"/>
      <c r="CQ47" s="609"/>
      <c r="CR47" s="610" t="s">
        <v>122</v>
      </c>
      <c r="CS47" s="642"/>
      <c r="CT47" s="642"/>
      <c r="CU47" s="642"/>
      <c r="CV47" s="642"/>
      <c r="CW47" s="642"/>
      <c r="CX47" s="642"/>
      <c r="CY47" s="643"/>
      <c r="CZ47" s="615" t="s">
        <v>122</v>
      </c>
      <c r="DA47" s="640"/>
      <c r="DB47" s="640"/>
      <c r="DC47" s="644"/>
      <c r="DD47" s="619" t="s">
        <v>122</v>
      </c>
      <c r="DE47" s="642"/>
      <c r="DF47" s="642"/>
      <c r="DG47" s="642"/>
      <c r="DH47" s="642"/>
      <c r="DI47" s="642"/>
      <c r="DJ47" s="642"/>
      <c r="DK47" s="643"/>
      <c r="DL47" s="693"/>
      <c r="DM47" s="694"/>
      <c r="DN47" s="694"/>
      <c r="DO47" s="694"/>
      <c r="DP47" s="694"/>
      <c r="DQ47" s="694"/>
      <c r="DR47" s="694"/>
      <c r="DS47" s="694"/>
      <c r="DT47" s="694"/>
      <c r="DU47" s="694"/>
      <c r="DV47" s="695"/>
      <c r="DW47" s="684"/>
      <c r="DX47" s="685"/>
      <c r="DY47" s="685"/>
      <c r="DZ47" s="685"/>
      <c r="EA47" s="685"/>
      <c r="EB47" s="685"/>
      <c r="EC47" s="686"/>
    </row>
    <row r="48" spans="2:133" ht="10.8" x14ac:dyDescent="0.2">
      <c r="B48" s="207"/>
      <c r="CD48" s="650"/>
      <c r="CE48" s="651"/>
      <c r="CF48" s="607" t="s">
        <v>351</v>
      </c>
      <c r="CG48" s="608"/>
      <c r="CH48" s="608"/>
      <c r="CI48" s="608"/>
      <c r="CJ48" s="608"/>
      <c r="CK48" s="608"/>
      <c r="CL48" s="608"/>
      <c r="CM48" s="608"/>
      <c r="CN48" s="608"/>
      <c r="CO48" s="608"/>
      <c r="CP48" s="608"/>
      <c r="CQ48" s="609"/>
      <c r="CR48" s="610" t="s">
        <v>122</v>
      </c>
      <c r="CS48" s="611"/>
      <c r="CT48" s="611"/>
      <c r="CU48" s="611"/>
      <c r="CV48" s="611"/>
      <c r="CW48" s="611"/>
      <c r="CX48" s="611"/>
      <c r="CY48" s="612"/>
      <c r="CZ48" s="615" t="s">
        <v>122</v>
      </c>
      <c r="DA48" s="616"/>
      <c r="DB48" s="616"/>
      <c r="DC48" s="622"/>
      <c r="DD48" s="619" t="s">
        <v>122</v>
      </c>
      <c r="DE48" s="611"/>
      <c r="DF48" s="611"/>
      <c r="DG48" s="611"/>
      <c r="DH48" s="611"/>
      <c r="DI48" s="611"/>
      <c r="DJ48" s="611"/>
      <c r="DK48" s="612"/>
      <c r="DL48" s="693"/>
      <c r="DM48" s="694"/>
      <c r="DN48" s="694"/>
      <c r="DO48" s="694"/>
      <c r="DP48" s="694"/>
      <c r="DQ48" s="694"/>
      <c r="DR48" s="694"/>
      <c r="DS48" s="694"/>
      <c r="DT48" s="694"/>
      <c r="DU48" s="694"/>
      <c r="DV48" s="695"/>
      <c r="DW48" s="684"/>
      <c r="DX48" s="685"/>
      <c r="DY48" s="685"/>
      <c r="DZ48" s="685"/>
      <c r="EA48" s="685"/>
      <c r="EB48" s="685"/>
      <c r="EC48" s="686"/>
    </row>
    <row r="49" spans="2:133" ht="11.25" customHeight="1" x14ac:dyDescent="0.2">
      <c r="B49" s="207"/>
      <c r="CD49" s="631" t="s">
        <v>352</v>
      </c>
      <c r="CE49" s="632"/>
      <c r="CF49" s="632"/>
      <c r="CG49" s="632"/>
      <c r="CH49" s="632"/>
      <c r="CI49" s="632"/>
      <c r="CJ49" s="632"/>
      <c r="CK49" s="632"/>
      <c r="CL49" s="632"/>
      <c r="CM49" s="632"/>
      <c r="CN49" s="632"/>
      <c r="CO49" s="632"/>
      <c r="CP49" s="632"/>
      <c r="CQ49" s="633"/>
      <c r="CR49" s="682">
        <v>16389443</v>
      </c>
      <c r="CS49" s="669"/>
      <c r="CT49" s="669"/>
      <c r="CU49" s="669"/>
      <c r="CV49" s="669"/>
      <c r="CW49" s="669"/>
      <c r="CX49" s="669"/>
      <c r="CY49" s="698"/>
      <c r="CZ49" s="690">
        <v>100</v>
      </c>
      <c r="DA49" s="699"/>
      <c r="DB49" s="699"/>
      <c r="DC49" s="700"/>
      <c r="DD49" s="701">
        <v>10652344</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PzO84dGnGJHVl2FmlspmypNCCTxz3Sf1e3irNqXtMQi8/f4dzBcm9b+ozqlaxYO+a++K6zTkHNNGnja3L7BoKQ==" saltValue="D90FckDK8BbB2AhdpdwxI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708" t="s">
        <v>353</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09" t="s">
        <v>354</v>
      </c>
      <c r="DK2" s="710"/>
      <c r="DL2" s="710"/>
      <c r="DM2" s="710"/>
      <c r="DN2" s="710"/>
      <c r="DO2" s="711"/>
      <c r="DP2" s="210"/>
      <c r="DQ2" s="709" t="s">
        <v>355</v>
      </c>
      <c r="DR2" s="710"/>
      <c r="DS2" s="710"/>
      <c r="DT2" s="710"/>
      <c r="DU2" s="710"/>
      <c r="DV2" s="710"/>
      <c r="DW2" s="710"/>
      <c r="DX2" s="710"/>
      <c r="DY2" s="710"/>
      <c r="DZ2" s="711"/>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7" customFormat="1" ht="26.25" customHeight="1" thickBot="1" x14ac:dyDescent="0.25">
      <c r="A4" s="712" t="s">
        <v>356</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14"/>
      <c r="BA4" s="214"/>
      <c r="BB4" s="214"/>
      <c r="BC4" s="214"/>
      <c r="BD4" s="214"/>
      <c r="BE4" s="215"/>
      <c r="BF4" s="215"/>
      <c r="BG4" s="215"/>
      <c r="BH4" s="215"/>
      <c r="BI4" s="215"/>
      <c r="BJ4" s="215"/>
      <c r="BK4" s="215"/>
      <c r="BL4" s="215"/>
      <c r="BM4" s="215"/>
      <c r="BN4" s="215"/>
      <c r="BO4" s="215"/>
      <c r="BP4" s="215"/>
      <c r="BQ4" s="713" t="s">
        <v>357</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16"/>
    </row>
    <row r="5" spans="1:131" s="217" customFormat="1" ht="26.25" customHeight="1" x14ac:dyDescent="0.2">
      <c r="A5" s="714" t="s">
        <v>358</v>
      </c>
      <c r="B5" s="715"/>
      <c r="C5" s="715"/>
      <c r="D5" s="715"/>
      <c r="E5" s="715"/>
      <c r="F5" s="715"/>
      <c r="G5" s="715"/>
      <c r="H5" s="715"/>
      <c r="I5" s="715"/>
      <c r="J5" s="715"/>
      <c r="K5" s="715"/>
      <c r="L5" s="715"/>
      <c r="M5" s="715"/>
      <c r="N5" s="715"/>
      <c r="O5" s="715"/>
      <c r="P5" s="716"/>
      <c r="Q5" s="720" t="s">
        <v>359</v>
      </c>
      <c r="R5" s="721"/>
      <c r="S5" s="721"/>
      <c r="T5" s="721"/>
      <c r="U5" s="722"/>
      <c r="V5" s="720" t="s">
        <v>360</v>
      </c>
      <c r="W5" s="721"/>
      <c r="X5" s="721"/>
      <c r="Y5" s="721"/>
      <c r="Z5" s="722"/>
      <c r="AA5" s="720" t="s">
        <v>361</v>
      </c>
      <c r="AB5" s="721"/>
      <c r="AC5" s="721"/>
      <c r="AD5" s="721"/>
      <c r="AE5" s="721"/>
      <c r="AF5" s="726" t="s">
        <v>362</v>
      </c>
      <c r="AG5" s="721"/>
      <c r="AH5" s="721"/>
      <c r="AI5" s="721"/>
      <c r="AJ5" s="727"/>
      <c r="AK5" s="721" t="s">
        <v>363</v>
      </c>
      <c r="AL5" s="721"/>
      <c r="AM5" s="721"/>
      <c r="AN5" s="721"/>
      <c r="AO5" s="722"/>
      <c r="AP5" s="720" t="s">
        <v>364</v>
      </c>
      <c r="AQ5" s="721"/>
      <c r="AR5" s="721"/>
      <c r="AS5" s="721"/>
      <c r="AT5" s="722"/>
      <c r="AU5" s="720" t="s">
        <v>365</v>
      </c>
      <c r="AV5" s="721"/>
      <c r="AW5" s="721"/>
      <c r="AX5" s="721"/>
      <c r="AY5" s="727"/>
      <c r="AZ5" s="214"/>
      <c r="BA5" s="214"/>
      <c r="BB5" s="214"/>
      <c r="BC5" s="214"/>
      <c r="BD5" s="214"/>
      <c r="BE5" s="215"/>
      <c r="BF5" s="215"/>
      <c r="BG5" s="215"/>
      <c r="BH5" s="215"/>
      <c r="BI5" s="215"/>
      <c r="BJ5" s="215"/>
      <c r="BK5" s="215"/>
      <c r="BL5" s="215"/>
      <c r="BM5" s="215"/>
      <c r="BN5" s="215"/>
      <c r="BO5" s="215"/>
      <c r="BP5" s="215"/>
      <c r="BQ5" s="714" t="s">
        <v>366</v>
      </c>
      <c r="BR5" s="715"/>
      <c r="BS5" s="715"/>
      <c r="BT5" s="715"/>
      <c r="BU5" s="715"/>
      <c r="BV5" s="715"/>
      <c r="BW5" s="715"/>
      <c r="BX5" s="715"/>
      <c r="BY5" s="715"/>
      <c r="BZ5" s="715"/>
      <c r="CA5" s="715"/>
      <c r="CB5" s="715"/>
      <c r="CC5" s="715"/>
      <c r="CD5" s="715"/>
      <c r="CE5" s="715"/>
      <c r="CF5" s="715"/>
      <c r="CG5" s="716"/>
      <c r="CH5" s="720" t="s">
        <v>367</v>
      </c>
      <c r="CI5" s="721"/>
      <c r="CJ5" s="721"/>
      <c r="CK5" s="721"/>
      <c r="CL5" s="722"/>
      <c r="CM5" s="720" t="s">
        <v>368</v>
      </c>
      <c r="CN5" s="721"/>
      <c r="CO5" s="721"/>
      <c r="CP5" s="721"/>
      <c r="CQ5" s="722"/>
      <c r="CR5" s="720" t="s">
        <v>369</v>
      </c>
      <c r="CS5" s="721"/>
      <c r="CT5" s="721"/>
      <c r="CU5" s="721"/>
      <c r="CV5" s="722"/>
      <c r="CW5" s="720" t="s">
        <v>370</v>
      </c>
      <c r="CX5" s="721"/>
      <c r="CY5" s="721"/>
      <c r="CZ5" s="721"/>
      <c r="DA5" s="722"/>
      <c r="DB5" s="720" t="s">
        <v>371</v>
      </c>
      <c r="DC5" s="721"/>
      <c r="DD5" s="721"/>
      <c r="DE5" s="721"/>
      <c r="DF5" s="722"/>
      <c r="DG5" s="750" t="s">
        <v>372</v>
      </c>
      <c r="DH5" s="751"/>
      <c r="DI5" s="751"/>
      <c r="DJ5" s="751"/>
      <c r="DK5" s="752"/>
      <c r="DL5" s="750" t="s">
        <v>373</v>
      </c>
      <c r="DM5" s="751"/>
      <c r="DN5" s="751"/>
      <c r="DO5" s="751"/>
      <c r="DP5" s="752"/>
      <c r="DQ5" s="720" t="s">
        <v>374</v>
      </c>
      <c r="DR5" s="721"/>
      <c r="DS5" s="721"/>
      <c r="DT5" s="721"/>
      <c r="DU5" s="722"/>
      <c r="DV5" s="720" t="s">
        <v>365</v>
      </c>
      <c r="DW5" s="721"/>
      <c r="DX5" s="721"/>
      <c r="DY5" s="721"/>
      <c r="DZ5" s="727"/>
      <c r="EA5" s="216"/>
    </row>
    <row r="6" spans="1:131" s="217" customFormat="1" ht="26.25" customHeight="1" thickBot="1" x14ac:dyDescent="0.25">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14"/>
      <c r="BA6" s="214"/>
      <c r="BB6" s="214"/>
      <c r="BC6" s="214"/>
      <c r="BD6" s="214"/>
      <c r="BE6" s="215"/>
      <c r="BF6" s="215"/>
      <c r="BG6" s="215"/>
      <c r="BH6" s="215"/>
      <c r="BI6" s="215"/>
      <c r="BJ6" s="215"/>
      <c r="BK6" s="215"/>
      <c r="BL6" s="215"/>
      <c r="BM6" s="215"/>
      <c r="BN6" s="215"/>
      <c r="BO6" s="215"/>
      <c r="BP6" s="215"/>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16"/>
    </row>
    <row r="7" spans="1:131" s="217" customFormat="1" ht="26.25" customHeight="1" thickTop="1" x14ac:dyDescent="0.2">
      <c r="A7" s="218">
        <v>1</v>
      </c>
      <c r="B7" s="736" t="s">
        <v>375</v>
      </c>
      <c r="C7" s="737"/>
      <c r="D7" s="737"/>
      <c r="E7" s="737"/>
      <c r="F7" s="737"/>
      <c r="G7" s="737"/>
      <c r="H7" s="737"/>
      <c r="I7" s="737"/>
      <c r="J7" s="737"/>
      <c r="K7" s="737"/>
      <c r="L7" s="737"/>
      <c r="M7" s="737"/>
      <c r="N7" s="737"/>
      <c r="O7" s="737"/>
      <c r="P7" s="738"/>
      <c r="Q7" s="739">
        <v>16720</v>
      </c>
      <c r="R7" s="740"/>
      <c r="S7" s="740"/>
      <c r="T7" s="740"/>
      <c r="U7" s="740"/>
      <c r="V7" s="740">
        <v>16271</v>
      </c>
      <c r="W7" s="740"/>
      <c r="X7" s="740"/>
      <c r="Y7" s="740"/>
      <c r="Z7" s="740"/>
      <c r="AA7" s="740">
        <v>449</v>
      </c>
      <c r="AB7" s="740"/>
      <c r="AC7" s="740"/>
      <c r="AD7" s="740"/>
      <c r="AE7" s="741"/>
      <c r="AF7" s="742">
        <v>426</v>
      </c>
      <c r="AG7" s="743"/>
      <c r="AH7" s="743"/>
      <c r="AI7" s="743"/>
      <c r="AJ7" s="744"/>
      <c r="AK7" s="745">
        <v>913</v>
      </c>
      <c r="AL7" s="746"/>
      <c r="AM7" s="746"/>
      <c r="AN7" s="746"/>
      <c r="AO7" s="746"/>
      <c r="AP7" s="746">
        <v>2707</v>
      </c>
      <c r="AQ7" s="746"/>
      <c r="AR7" s="746"/>
      <c r="AS7" s="746"/>
      <c r="AT7" s="746"/>
      <c r="AU7" s="747"/>
      <c r="AV7" s="747"/>
      <c r="AW7" s="747"/>
      <c r="AX7" s="747"/>
      <c r="AY7" s="748"/>
      <c r="AZ7" s="214"/>
      <c r="BA7" s="214"/>
      <c r="BB7" s="214"/>
      <c r="BC7" s="214"/>
      <c r="BD7" s="214"/>
      <c r="BE7" s="215"/>
      <c r="BF7" s="215"/>
      <c r="BG7" s="215"/>
      <c r="BH7" s="215"/>
      <c r="BI7" s="215"/>
      <c r="BJ7" s="215"/>
      <c r="BK7" s="215"/>
      <c r="BL7" s="215"/>
      <c r="BM7" s="215"/>
      <c r="BN7" s="215"/>
      <c r="BO7" s="215"/>
      <c r="BP7" s="215"/>
      <c r="BQ7" s="218">
        <v>1</v>
      </c>
      <c r="BR7" s="219"/>
      <c r="BS7" s="733" t="s">
        <v>559</v>
      </c>
      <c r="BT7" s="734"/>
      <c r="BU7" s="734"/>
      <c r="BV7" s="734"/>
      <c r="BW7" s="734"/>
      <c r="BX7" s="734"/>
      <c r="BY7" s="734"/>
      <c r="BZ7" s="734"/>
      <c r="CA7" s="734"/>
      <c r="CB7" s="734"/>
      <c r="CC7" s="734"/>
      <c r="CD7" s="734"/>
      <c r="CE7" s="734"/>
      <c r="CF7" s="734"/>
      <c r="CG7" s="749"/>
      <c r="CH7" s="730">
        <v>0</v>
      </c>
      <c r="CI7" s="731"/>
      <c r="CJ7" s="731"/>
      <c r="CK7" s="731"/>
      <c r="CL7" s="732"/>
      <c r="CM7" s="730">
        <v>22</v>
      </c>
      <c r="CN7" s="731"/>
      <c r="CO7" s="731"/>
      <c r="CP7" s="731"/>
      <c r="CQ7" s="732"/>
      <c r="CR7" s="730">
        <v>10</v>
      </c>
      <c r="CS7" s="731"/>
      <c r="CT7" s="731"/>
      <c r="CU7" s="731"/>
      <c r="CV7" s="732"/>
      <c r="CW7" s="730">
        <v>3</v>
      </c>
      <c r="CX7" s="731"/>
      <c r="CY7" s="731"/>
      <c r="CZ7" s="731"/>
      <c r="DA7" s="732"/>
      <c r="DB7" s="730" t="s">
        <v>546</v>
      </c>
      <c r="DC7" s="731"/>
      <c r="DD7" s="731"/>
      <c r="DE7" s="731"/>
      <c r="DF7" s="732"/>
      <c r="DG7" s="730">
        <v>980</v>
      </c>
      <c r="DH7" s="731"/>
      <c r="DI7" s="731"/>
      <c r="DJ7" s="731"/>
      <c r="DK7" s="732"/>
      <c r="DL7" s="730" t="s">
        <v>546</v>
      </c>
      <c r="DM7" s="731"/>
      <c r="DN7" s="731"/>
      <c r="DO7" s="731"/>
      <c r="DP7" s="732"/>
      <c r="DQ7" s="730" t="s">
        <v>546</v>
      </c>
      <c r="DR7" s="731"/>
      <c r="DS7" s="731"/>
      <c r="DT7" s="731"/>
      <c r="DU7" s="732"/>
      <c r="DV7" s="733"/>
      <c r="DW7" s="734"/>
      <c r="DX7" s="734"/>
      <c r="DY7" s="734"/>
      <c r="DZ7" s="735"/>
      <c r="EA7" s="216"/>
    </row>
    <row r="8" spans="1:131" s="217" customFormat="1" ht="26.25" customHeight="1" x14ac:dyDescent="0.2">
      <c r="A8" s="220">
        <v>2</v>
      </c>
      <c r="B8" s="767" t="s">
        <v>376</v>
      </c>
      <c r="C8" s="768"/>
      <c r="D8" s="768"/>
      <c r="E8" s="768"/>
      <c r="F8" s="768"/>
      <c r="G8" s="768"/>
      <c r="H8" s="768"/>
      <c r="I8" s="768"/>
      <c r="J8" s="768"/>
      <c r="K8" s="768"/>
      <c r="L8" s="768"/>
      <c r="M8" s="768"/>
      <c r="N8" s="768"/>
      <c r="O8" s="768"/>
      <c r="P8" s="769"/>
      <c r="Q8" s="770">
        <v>607</v>
      </c>
      <c r="R8" s="771"/>
      <c r="S8" s="771"/>
      <c r="T8" s="771"/>
      <c r="U8" s="771"/>
      <c r="V8" s="771">
        <v>574</v>
      </c>
      <c r="W8" s="771"/>
      <c r="X8" s="771"/>
      <c r="Y8" s="771"/>
      <c r="Z8" s="771"/>
      <c r="AA8" s="771">
        <v>33</v>
      </c>
      <c r="AB8" s="771"/>
      <c r="AC8" s="771"/>
      <c r="AD8" s="771"/>
      <c r="AE8" s="772"/>
      <c r="AF8" s="773">
        <v>33</v>
      </c>
      <c r="AG8" s="774"/>
      <c r="AH8" s="774"/>
      <c r="AI8" s="774"/>
      <c r="AJ8" s="775"/>
      <c r="AK8" s="756">
        <v>456</v>
      </c>
      <c r="AL8" s="757"/>
      <c r="AM8" s="757"/>
      <c r="AN8" s="757"/>
      <c r="AO8" s="757"/>
      <c r="AP8" s="757">
        <v>4057</v>
      </c>
      <c r="AQ8" s="757"/>
      <c r="AR8" s="757"/>
      <c r="AS8" s="757"/>
      <c r="AT8" s="757"/>
      <c r="AU8" s="758"/>
      <c r="AV8" s="758"/>
      <c r="AW8" s="758"/>
      <c r="AX8" s="758"/>
      <c r="AY8" s="759"/>
      <c r="AZ8" s="214"/>
      <c r="BA8" s="214"/>
      <c r="BB8" s="214"/>
      <c r="BC8" s="214"/>
      <c r="BD8" s="214"/>
      <c r="BE8" s="215"/>
      <c r="BF8" s="215"/>
      <c r="BG8" s="215"/>
      <c r="BH8" s="215"/>
      <c r="BI8" s="215"/>
      <c r="BJ8" s="215"/>
      <c r="BK8" s="215"/>
      <c r="BL8" s="215"/>
      <c r="BM8" s="215"/>
      <c r="BN8" s="215"/>
      <c r="BO8" s="215"/>
      <c r="BP8" s="215"/>
      <c r="BQ8" s="220">
        <v>2</v>
      </c>
      <c r="BR8" s="221"/>
      <c r="BS8" s="760"/>
      <c r="BT8" s="761"/>
      <c r="BU8" s="761"/>
      <c r="BV8" s="761"/>
      <c r="BW8" s="761"/>
      <c r="BX8" s="761"/>
      <c r="BY8" s="761"/>
      <c r="BZ8" s="761"/>
      <c r="CA8" s="761"/>
      <c r="CB8" s="761"/>
      <c r="CC8" s="761"/>
      <c r="CD8" s="761"/>
      <c r="CE8" s="761"/>
      <c r="CF8" s="761"/>
      <c r="CG8" s="762"/>
      <c r="CH8" s="763"/>
      <c r="CI8" s="764"/>
      <c r="CJ8" s="764"/>
      <c r="CK8" s="764"/>
      <c r="CL8" s="765"/>
      <c r="CM8" s="763"/>
      <c r="CN8" s="764"/>
      <c r="CO8" s="764"/>
      <c r="CP8" s="764"/>
      <c r="CQ8" s="765"/>
      <c r="CR8" s="763"/>
      <c r="CS8" s="764"/>
      <c r="CT8" s="764"/>
      <c r="CU8" s="764"/>
      <c r="CV8" s="765"/>
      <c r="CW8" s="763"/>
      <c r="CX8" s="764"/>
      <c r="CY8" s="764"/>
      <c r="CZ8" s="764"/>
      <c r="DA8" s="765"/>
      <c r="DB8" s="763"/>
      <c r="DC8" s="764"/>
      <c r="DD8" s="764"/>
      <c r="DE8" s="764"/>
      <c r="DF8" s="765"/>
      <c r="DG8" s="763"/>
      <c r="DH8" s="764"/>
      <c r="DI8" s="764"/>
      <c r="DJ8" s="764"/>
      <c r="DK8" s="765"/>
      <c r="DL8" s="763"/>
      <c r="DM8" s="764"/>
      <c r="DN8" s="764"/>
      <c r="DO8" s="764"/>
      <c r="DP8" s="765"/>
      <c r="DQ8" s="763"/>
      <c r="DR8" s="764"/>
      <c r="DS8" s="764"/>
      <c r="DT8" s="764"/>
      <c r="DU8" s="765"/>
      <c r="DV8" s="760"/>
      <c r="DW8" s="761"/>
      <c r="DX8" s="761"/>
      <c r="DY8" s="761"/>
      <c r="DZ8" s="766"/>
      <c r="EA8" s="216"/>
    </row>
    <row r="9" spans="1:131" s="217" customFormat="1" ht="26.25" customHeight="1" x14ac:dyDescent="0.2">
      <c r="A9" s="220">
        <v>3</v>
      </c>
      <c r="B9" s="767"/>
      <c r="C9" s="768"/>
      <c r="D9" s="768"/>
      <c r="E9" s="768"/>
      <c r="F9" s="768"/>
      <c r="G9" s="768"/>
      <c r="H9" s="768"/>
      <c r="I9" s="768"/>
      <c r="J9" s="768"/>
      <c r="K9" s="768"/>
      <c r="L9" s="768"/>
      <c r="M9" s="768"/>
      <c r="N9" s="768"/>
      <c r="O9" s="768"/>
      <c r="P9" s="769"/>
      <c r="Q9" s="770"/>
      <c r="R9" s="771"/>
      <c r="S9" s="771"/>
      <c r="T9" s="771"/>
      <c r="U9" s="771"/>
      <c r="V9" s="771"/>
      <c r="W9" s="771"/>
      <c r="X9" s="771"/>
      <c r="Y9" s="771"/>
      <c r="Z9" s="771"/>
      <c r="AA9" s="771"/>
      <c r="AB9" s="771"/>
      <c r="AC9" s="771"/>
      <c r="AD9" s="771"/>
      <c r="AE9" s="772"/>
      <c r="AF9" s="773"/>
      <c r="AG9" s="774"/>
      <c r="AH9" s="774"/>
      <c r="AI9" s="774"/>
      <c r="AJ9" s="775"/>
      <c r="AK9" s="756"/>
      <c r="AL9" s="757"/>
      <c r="AM9" s="757"/>
      <c r="AN9" s="757"/>
      <c r="AO9" s="757"/>
      <c r="AP9" s="757"/>
      <c r="AQ9" s="757"/>
      <c r="AR9" s="757"/>
      <c r="AS9" s="757"/>
      <c r="AT9" s="757"/>
      <c r="AU9" s="758"/>
      <c r="AV9" s="758"/>
      <c r="AW9" s="758"/>
      <c r="AX9" s="758"/>
      <c r="AY9" s="759"/>
      <c r="AZ9" s="214"/>
      <c r="BA9" s="214"/>
      <c r="BB9" s="214"/>
      <c r="BC9" s="214"/>
      <c r="BD9" s="214"/>
      <c r="BE9" s="215"/>
      <c r="BF9" s="215"/>
      <c r="BG9" s="215"/>
      <c r="BH9" s="215"/>
      <c r="BI9" s="215"/>
      <c r="BJ9" s="215"/>
      <c r="BK9" s="215"/>
      <c r="BL9" s="215"/>
      <c r="BM9" s="215"/>
      <c r="BN9" s="215"/>
      <c r="BO9" s="215"/>
      <c r="BP9" s="215"/>
      <c r="BQ9" s="220">
        <v>3</v>
      </c>
      <c r="BR9" s="221"/>
      <c r="BS9" s="760"/>
      <c r="BT9" s="761"/>
      <c r="BU9" s="761"/>
      <c r="BV9" s="761"/>
      <c r="BW9" s="761"/>
      <c r="BX9" s="761"/>
      <c r="BY9" s="761"/>
      <c r="BZ9" s="761"/>
      <c r="CA9" s="761"/>
      <c r="CB9" s="761"/>
      <c r="CC9" s="761"/>
      <c r="CD9" s="761"/>
      <c r="CE9" s="761"/>
      <c r="CF9" s="761"/>
      <c r="CG9" s="762"/>
      <c r="CH9" s="763"/>
      <c r="CI9" s="764"/>
      <c r="CJ9" s="764"/>
      <c r="CK9" s="764"/>
      <c r="CL9" s="765"/>
      <c r="CM9" s="763"/>
      <c r="CN9" s="764"/>
      <c r="CO9" s="764"/>
      <c r="CP9" s="764"/>
      <c r="CQ9" s="765"/>
      <c r="CR9" s="763"/>
      <c r="CS9" s="764"/>
      <c r="CT9" s="764"/>
      <c r="CU9" s="764"/>
      <c r="CV9" s="765"/>
      <c r="CW9" s="763"/>
      <c r="CX9" s="764"/>
      <c r="CY9" s="764"/>
      <c r="CZ9" s="764"/>
      <c r="DA9" s="765"/>
      <c r="DB9" s="763"/>
      <c r="DC9" s="764"/>
      <c r="DD9" s="764"/>
      <c r="DE9" s="764"/>
      <c r="DF9" s="765"/>
      <c r="DG9" s="763"/>
      <c r="DH9" s="764"/>
      <c r="DI9" s="764"/>
      <c r="DJ9" s="764"/>
      <c r="DK9" s="765"/>
      <c r="DL9" s="763"/>
      <c r="DM9" s="764"/>
      <c r="DN9" s="764"/>
      <c r="DO9" s="764"/>
      <c r="DP9" s="765"/>
      <c r="DQ9" s="763"/>
      <c r="DR9" s="764"/>
      <c r="DS9" s="764"/>
      <c r="DT9" s="764"/>
      <c r="DU9" s="765"/>
      <c r="DV9" s="760"/>
      <c r="DW9" s="761"/>
      <c r="DX9" s="761"/>
      <c r="DY9" s="761"/>
      <c r="DZ9" s="766"/>
      <c r="EA9" s="216"/>
    </row>
    <row r="10" spans="1:131" s="217" customFormat="1" ht="26.25" customHeight="1" x14ac:dyDescent="0.2">
      <c r="A10" s="220">
        <v>4</v>
      </c>
      <c r="B10" s="767"/>
      <c r="C10" s="768"/>
      <c r="D10" s="768"/>
      <c r="E10" s="768"/>
      <c r="F10" s="768"/>
      <c r="G10" s="768"/>
      <c r="H10" s="768"/>
      <c r="I10" s="768"/>
      <c r="J10" s="768"/>
      <c r="K10" s="768"/>
      <c r="L10" s="768"/>
      <c r="M10" s="768"/>
      <c r="N10" s="768"/>
      <c r="O10" s="768"/>
      <c r="P10" s="769"/>
      <c r="Q10" s="770"/>
      <c r="R10" s="771"/>
      <c r="S10" s="771"/>
      <c r="T10" s="771"/>
      <c r="U10" s="771"/>
      <c r="V10" s="771"/>
      <c r="W10" s="771"/>
      <c r="X10" s="771"/>
      <c r="Y10" s="771"/>
      <c r="Z10" s="771"/>
      <c r="AA10" s="771"/>
      <c r="AB10" s="771"/>
      <c r="AC10" s="771"/>
      <c r="AD10" s="771"/>
      <c r="AE10" s="772"/>
      <c r="AF10" s="773"/>
      <c r="AG10" s="774"/>
      <c r="AH10" s="774"/>
      <c r="AI10" s="774"/>
      <c r="AJ10" s="775"/>
      <c r="AK10" s="756"/>
      <c r="AL10" s="757"/>
      <c r="AM10" s="757"/>
      <c r="AN10" s="757"/>
      <c r="AO10" s="757"/>
      <c r="AP10" s="757"/>
      <c r="AQ10" s="757"/>
      <c r="AR10" s="757"/>
      <c r="AS10" s="757"/>
      <c r="AT10" s="757"/>
      <c r="AU10" s="758"/>
      <c r="AV10" s="758"/>
      <c r="AW10" s="758"/>
      <c r="AX10" s="758"/>
      <c r="AY10" s="759"/>
      <c r="AZ10" s="214"/>
      <c r="BA10" s="214"/>
      <c r="BB10" s="214"/>
      <c r="BC10" s="214"/>
      <c r="BD10" s="214"/>
      <c r="BE10" s="215"/>
      <c r="BF10" s="215"/>
      <c r="BG10" s="215"/>
      <c r="BH10" s="215"/>
      <c r="BI10" s="215"/>
      <c r="BJ10" s="215"/>
      <c r="BK10" s="215"/>
      <c r="BL10" s="215"/>
      <c r="BM10" s="215"/>
      <c r="BN10" s="215"/>
      <c r="BO10" s="215"/>
      <c r="BP10" s="215"/>
      <c r="BQ10" s="220">
        <v>4</v>
      </c>
      <c r="BR10" s="221"/>
      <c r="BS10" s="760"/>
      <c r="BT10" s="761"/>
      <c r="BU10" s="761"/>
      <c r="BV10" s="761"/>
      <c r="BW10" s="761"/>
      <c r="BX10" s="761"/>
      <c r="BY10" s="761"/>
      <c r="BZ10" s="761"/>
      <c r="CA10" s="761"/>
      <c r="CB10" s="761"/>
      <c r="CC10" s="761"/>
      <c r="CD10" s="761"/>
      <c r="CE10" s="761"/>
      <c r="CF10" s="761"/>
      <c r="CG10" s="762"/>
      <c r="CH10" s="763"/>
      <c r="CI10" s="764"/>
      <c r="CJ10" s="764"/>
      <c r="CK10" s="764"/>
      <c r="CL10" s="765"/>
      <c r="CM10" s="763"/>
      <c r="CN10" s="764"/>
      <c r="CO10" s="764"/>
      <c r="CP10" s="764"/>
      <c r="CQ10" s="765"/>
      <c r="CR10" s="763"/>
      <c r="CS10" s="764"/>
      <c r="CT10" s="764"/>
      <c r="CU10" s="764"/>
      <c r="CV10" s="765"/>
      <c r="CW10" s="763"/>
      <c r="CX10" s="764"/>
      <c r="CY10" s="764"/>
      <c r="CZ10" s="764"/>
      <c r="DA10" s="765"/>
      <c r="DB10" s="763"/>
      <c r="DC10" s="764"/>
      <c r="DD10" s="764"/>
      <c r="DE10" s="764"/>
      <c r="DF10" s="765"/>
      <c r="DG10" s="763"/>
      <c r="DH10" s="764"/>
      <c r="DI10" s="764"/>
      <c r="DJ10" s="764"/>
      <c r="DK10" s="765"/>
      <c r="DL10" s="763"/>
      <c r="DM10" s="764"/>
      <c r="DN10" s="764"/>
      <c r="DO10" s="764"/>
      <c r="DP10" s="765"/>
      <c r="DQ10" s="763"/>
      <c r="DR10" s="764"/>
      <c r="DS10" s="764"/>
      <c r="DT10" s="764"/>
      <c r="DU10" s="765"/>
      <c r="DV10" s="760"/>
      <c r="DW10" s="761"/>
      <c r="DX10" s="761"/>
      <c r="DY10" s="761"/>
      <c r="DZ10" s="766"/>
      <c r="EA10" s="216"/>
    </row>
    <row r="11" spans="1:131" s="217" customFormat="1" ht="26.25" customHeight="1" x14ac:dyDescent="0.2">
      <c r="A11" s="220">
        <v>5</v>
      </c>
      <c r="B11" s="767"/>
      <c r="C11" s="768"/>
      <c r="D11" s="768"/>
      <c r="E11" s="768"/>
      <c r="F11" s="768"/>
      <c r="G11" s="768"/>
      <c r="H11" s="768"/>
      <c r="I11" s="768"/>
      <c r="J11" s="768"/>
      <c r="K11" s="768"/>
      <c r="L11" s="768"/>
      <c r="M11" s="768"/>
      <c r="N11" s="768"/>
      <c r="O11" s="768"/>
      <c r="P11" s="769"/>
      <c r="Q11" s="770"/>
      <c r="R11" s="771"/>
      <c r="S11" s="771"/>
      <c r="T11" s="771"/>
      <c r="U11" s="771"/>
      <c r="V11" s="771"/>
      <c r="W11" s="771"/>
      <c r="X11" s="771"/>
      <c r="Y11" s="771"/>
      <c r="Z11" s="771"/>
      <c r="AA11" s="771"/>
      <c r="AB11" s="771"/>
      <c r="AC11" s="771"/>
      <c r="AD11" s="771"/>
      <c r="AE11" s="772"/>
      <c r="AF11" s="773"/>
      <c r="AG11" s="774"/>
      <c r="AH11" s="774"/>
      <c r="AI11" s="774"/>
      <c r="AJ11" s="775"/>
      <c r="AK11" s="756"/>
      <c r="AL11" s="757"/>
      <c r="AM11" s="757"/>
      <c r="AN11" s="757"/>
      <c r="AO11" s="757"/>
      <c r="AP11" s="757"/>
      <c r="AQ11" s="757"/>
      <c r="AR11" s="757"/>
      <c r="AS11" s="757"/>
      <c r="AT11" s="757"/>
      <c r="AU11" s="758"/>
      <c r="AV11" s="758"/>
      <c r="AW11" s="758"/>
      <c r="AX11" s="758"/>
      <c r="AY11" s="759"/>
      <c r="AZ11" s="214"/>
      <c r="BA11" s="214"/>
      <c r="BB11" s="214"/>
      <c r="BC11" s="214"/>
      <c r="BD11" s="214"/>
      <c r="BE11" s="215"/>
      <c r="BF11" s="215"/>
      <c r="BG11" s="215"/>
      <c r="BH11" s="215"/>
      <c r="BI11" s="215"/>
      <c r="BJ11" s="215"/>
      <c r="BK11" s="215"/>
      <c r="BL11" s="215"/>
      <c r="BM11" s="215"/>
      <c r="BN11" s="215"/>
      <c r="BO11" s="215"/>
      <c r="BP11" s="215"/>
      <c r="BQ11" s="220">
        <v>5</v>
      </c>
      <c r="BR11" s="221"/>
      <c r="BS11" s="760"/>
      <c r="BT11" s="761"/>
      <c r="BU11" s="761"/>
      <c r="BV11" s="761"/>
      <c r="BW11" s="761"/>
      <c r="BX11" s="761"/>
      <c r="BY11" s="761"/>
      <c r="BZ11" s="761"/>
      <c r="CA11" s="761"/>
      <c r="CB11" s="761"/>
      <c r="CC11" s="761"/>
      <c r="CD11" s="761"/>
      <c r="CE11" s="761"/>
      <c r="CF11" s="761"/>
      <c r="CG11" s="762"/>
      <c r="CH11" s="763"/>
      <c r="CI11" s="764"/>
      <c r="CJ11" s="764"/>
      <c r="CK11" s="764"/>
      <c r="CL11" s="765"/>
      <c r="CM11" s="763"/>
      <c r="CN11" s="764"/>
      <c r="CO11" s="764"/>
      <c r="CP11" s="764"/>
      <c r="CQ11" s="765"/>
      <c r="CR11" s="763"/>
      <c r="CS11" s="764"/>
      <c r="CT11" s="764"/>
      <c r="CU11" s="764"/>
      <c r="CV11" s="765"/>
      <c r="CW11" s="763"/>
      <c r="CX11" s="764"/>
      <c r="CY11" s="764"/>
      <c r="CZ11" s="764"/>
      <c r="DA11" s="765"/>
      <c r="DB11" s="763"/>
      <c r="DC11" s="764"/>
      <c r="DD11" s="764"/>
      <c r="DE11" s="764"/>
      <c r="DF11" s="765"/>
      <c r="DG11" s="763"/>
      <c r="DH11" s="764"/>
      <c r="DI11" s="764"/>
      <c r="DJ11" s="764"/>
      <c r="DK11" s="765"/>
      <c r="DL11" s="763"/>
      <c r="DM11" s="764"/>
      <c r="DN11" s="764"/>
      <c r="DO11" s="764"/>
      <c r="DP11" s="765"/>
      <c r="DQ11" s="763"/>
      <c r="DR11" s="764"/>
      <c r="DS11" s="764"/>
      <c r="DT11" s="764"/>
      <c r="DU11" s="765"/>
      <c r="DV11" s="760"/>
      <c r="DW11" s="761"/>
      <c r="DX11" s="761"/>
      <c r="DY11" s="761"/>
      <c r="DZ11" s="766"/>
      <c r="EA11" s="216"/>
    </row>
    <row r="12" spans="1:131" s="217" customFormat="1" ht="26.25" customHeight="1" x14ac:dyDescent="0.2">
      <c r="A12" s="220">
        <v>6</v>
      </c>
      <c r="B12" s="767"/>
      <c r="C12" s="768"/>
      <c r="D12" s="768"/>
      <c r="E12" s="768"/>
      <c r="F12" s="768"/>
      <c r="G12" s="768"/>
      <c r="H12" s="768"/>
      <c r="I12" s="768"/>
      <c r="J12" s="768"/>
      <c r="K12" s="768"/>
      <c r="L12" s="768"/>
      <c r="M12" s="768"/>
      <c r="N12" s="768"/>
      <c r="O12" s="768"/>
      <c r="P12" s="769"/>
      <c r="Q12" s="770"/>
      <c r="R12" s="771"/>
      <c r="S12" s="771"/>
      <c r="T12" s="771"/>
      <c r="U12" s="771"/>
      <c r="V12" s="771"/>
      <c r="W12" s="771"/>
      <c r="X12" s="771"/>
      <c r="Y12" s="771"/>
      <c r="Z12" s="771"/>
      <c r="AA12" s="771"/>
      <c r="AB12" s="771"/>
      <c r="AC12" s="771"/>
      <c r="AD12" s="771"/>
      <c r="AE12" s="772"/>
      <c r="AF12" s="773"/>
      <c r="AG12" s="774"/>
      <c r="AH12" s="774"/>
      <c r="AI12" s="774"/>
      <c r="AJ12" s="775"/>
      <c r="AK12" s="756"/>
      <c r="AL12" s="757"/>
      <c r="AM12" s="757"/>
      <c r="AN12" s="757"/>
      <c r="AO12" s="757"/>
      <c r="AP12" s="757"/>
      <c r="AQ12" s="757"/>
      <c r="AR12" s="757"/>
      <c r="AS12" s="757"/>
      <c r="AT12" s="757"/>
      <c r="AU12" s="758"/>
      <c r="AV12" s="758"/>
      <c r="AW12" s="758"/>
      <c r="AX12" s="758"/>
      <c r="AY12" s="759"/>
      <c r="AZ12" s="214"/>
      <c r="BA12" s="214"/>
      <c r="BB12" s="214"/>
      <c r="BC12" s="214"/>
      <c r="BD12" s="214"/>
      <c r="BE12" s="215"/>
      <c r="BF12" s="215"/>
      <c r="BG12" s="215"/>
      <c r="BH12" s="215"/>
      <c r="BI12" s="215"/>
      <c r="BJ12" s="215"/>
      <c r="BK12" s="215"/>
      <c r="BL12" s="215"/>
      <c r="BM12" s="215"/>
      <c r="BN12" s="215"/>
      <c r="BO12" s="215"/>
      <c r="BP12" s="215"/>
      <c r="BQ12" s="220">
        <v>6</v>
      </c>
      <c r="BR12" s="221"/>
      <c r="BS12" s="760"/>
      <c r="BT12" s="761"/>
      <c r="BU12" s="761"/>
      <c r="BV12" s="761"/>
      <c r="BW12" s="761"/>
      <c r="BX12" s="761"/>
      <c r="BY12" s="761"/>
      <c r="BZ12" s="761"/>
      <c r="CA12" s="761"/>
      <c r="CB12" s="761"/>
      <c r="CC12" s="761"/>
      <c r="CD12" s="761"/>
      <c r="CE12" s="761"/>
      <c r="CF12" s="761"/>
      <c r="CG12" s="762"/>
      <c r="CH12" s="763"/>
      <c r="CI12" s="764"/>
      <c r="CJ12" s="764"/>
      <c r="CK12" s="764"/>
      <c r="CL12" s="765"/>
      <c r="CM12" s="763"/>
      <c r="CN12" s="764"/>
      <c r="CO12" s="764"/>
      <c r="CP12" s="764"/>
      <c r="CQ12" s="765"/>
      <c r="CR12" s="763"/>
      <c r="CS12" s="764"/>
      <c r="CT12" s="764"/>
      <c r="CU12" s="764"/>
      <c r="CV12" s="765"/>
      <c r="CW12" s="763"/>
      <c r="CX12" s="764"/>
      <c r="CY12" s="764"/>
      <c r="CZ12" s="764"/>
      <c r="DA12" s="765"/>
      <c r="DB12" s="763"/>
      <c r="DC12" s="764"/>
      <c r="DD12" s="764"/>
      <c r="DE12" s="764"/>
      <c r="DF12" s="765"/>
      <c r="DG12" s="763"/>
      <c r="DH12" s="764"/>
      <c r="DI12" s="764"/>
      <c r="DJ12" s="764"/>
      <c r="DK12" s="765"/>
      <c r="DL12" s="763"/>
      <c r="DM12" s="764"/>
      <c r="DN12" s="764"/>
      <c r="DO12" s="764"/>
      <c r="DP12" s="765"/>
      <c r="DQ12" s="763"/>
      <c r="DR12" s="764"/>
      <c r="DS12" s="764"/>
      <c r="DT12" s="764"/>
      <c r="DU12" s="765"/>
      <c r="DV12" s="760"/>
      <c r="DW12" s="761"/>
      <c r="DX12" s="761"/>
      <c r="DY12" s="761"/>
      <c r="DZ12" s="766"/>
      <c r="EA12" s="216"/>
    </row>
    <row r="13" spans="1:131" s="217" customFormat="1" ht="26.25" customHeight="1" x14ac:dyDescent="0.2">
      <c r="A13" s="220">
        <v>7</v>
      </c>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214"/>
      <c r="BA13" s="214"/>
      <c r="BB13" s="214"/>
      <c r="BC13" s="214"/>
      <c r="BD13" s="214"/>
      <c r="BE13" s="215"/>
      <c r="BF13" s="215"/>
      <c r="BG13" s="215"/>
      <c r="BH13" s="215"/>
      <c r="BI13" s="215"/>
      <c r="BJ13" s="215"/>
      <c r="BK13" s="215"/>
      <c r="BL13" s="215"/>
      <c r="BM13" s="215"/>
      <c r="BN13" s="215"/>
      <c r="BO13" s="215"/>
      <c r="BP13" s="215"/>
      <c r="BQ13" s="220">
        <v>7</v>
      </c>
      <c r="BR13" s="221"/>
      <c r="BS13" s="760"/>
      <c r="BT13" s="761"/>
      <c r="BU13" s="761"/>
      <c r="BV13" s="761"/>
      <c r="BW13" s="761"/>
      <c r="BX13" s="761"/>
      <c r="BY13" s="761"/>
      <c r="BZ13" s="761"/>
      <c r="CA13" s="761"/>
      <c r="CB13" s="761"/>
      <c r="CC13" s="761"/>
      <c r="CD13" s="761"/>
      <c r="CE13" s="761"/>
      <c r="CF13" s="761"/>
      <c r="CG13" s="762"/>
      <c r="CH13" s="763"/>
      <c r="CI13" s="764"/>
      <c r="CJ13" s="764"/>
      <c r="CK13" s="764"/>
      <c r="CL13" s="765"/>
      <c r="CM13" s="763"/>
      <c r="CN13" s="764"/>
      <c r="CO13" s="764"/>
      <c r="CP13" s="764"/>
      <c r="CQ13" s="765"/>
      <c r="CR13" s="763"/>
      <c r="CS13" s="764"/>
      <c r="CT13" s="764"/>
      <c r="CU13" s="764"/>
      <c r="CV13" s="765"/>
      <c r="CW13" s="763"/>
      <c r="CX13" s="764"/>
      <c r="CY13" s="764"/>
      <c r="CZ13" s="764"/>
      <c r="DA13" s="765"/>
      <c r="DB13" s="763"/>
      <c r="DC13" s="764"/>
      <c r="DD13" s="764"/>
      <c r="DE13" s="764"/>
      <c r="DF13" s="765"/>
      <c r="DG13" s="763"/>
      <c r="DH13" s="764"/>
      <c r="DI13" s="764"/>
      <c r="DJ13" s="764"/>
      <c r="DK13" s="765"/>
      <c r="DL13" s="763"/>
      <c r="DM13" s="764"/>
      <c r="DN13" s="764"/>
      <c r="DO13" s="764"/>
      <c r="DP13" s="765"/>
      <c r="DQ13" s="763"/>
      <c r="DR13" s="764"/>
      <c r="DS13" s="764"/>
      <c r="DT13" s="764"/>
      <c r="DU13" s="765"/>
      <c r="DV13" s="760"/>
      <c r="DW13" s="761"/>
      <c r="DX13" s="761"/>
      <c r="DY13" s="761"/>
      <c r="DZ13" s="766"/>
      <c r="EA13" s="216"/>
    </row>
    <row r="14" spans="1:131" s="217" customFormat="1" ht="26.25" customHeight="1" x14ac:dyDescent="0.2">
      <c r="A14" s="220">
        <v>8</v>
      </c>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214"/>
      <c r="BA14" s="214"/>
      <c r="BB14" s="214"/>
      <c r="BC14" s="214"/>
      <c r="BD14" s="214"/>
      <c r="BE14" s="215"/>
      <c r="BF14" s="215"/>
      <c r="BG14" s="215"/>
      <c r="BH14" s="215"/>
      <c r="BI14" s="215"/>
      <c r="BJ14" s="215"/>
      <c r="BK14" s="215"/>
      <c r="BL14" s="215"/>
      <c r="BM14" s="215"/>
      <c r="BN14" s="215"/>
      <c r="BO14" s="215"/>
      <c r="BP14" s="215"/>
      <c r="BQ14" s="220">
        <v>8</v>
      </c>
      <c r="BR14" s="221"/>
      <c r="BS14" s="760"/>
      <c r="BT14" s="761"/>
      <c r="BU14" s="761"/>
      <c r="BV14" s="761"/>
      <c r="BW14" s="761"/>
      <c r="BX14" s="761"/>
      <c r="BY14" s="761"/>
      <c r="BZ14" s="761"/>
      <c r="CA14" s="761"/>
      <c r="CB14" s="761"/>
      <c r="CC14" s="761"/>
      <c r="CD14" s="761"/>
      <c r="CE14" s="761"/>
      <c r="CF14" s="761"/>
      <c r="CG14" s="762"/>
      <c r="CH14" s="763"/>
      <c r="CI14" s="764"/>
      <c r="CJ14" s="764"/>
      <c r="CK14" s="764"/>
      <c r="CL14" s="765"/>
      <c r="CM14" s="763"/>
      <c r="CN14" s="764"/>
      <c r="CO14" s="764"/>
      <c r="CP14" s="764"/>
      <c r="CQ14" s="765"/>
      <c r="CR14" s="763"/>
      <c r="CS14" s="764"/>
      <c r="CT14" s="764"/>
      <c r="CU14" s="764"/>
      <c r="CV14" s="765"/>
      <c r="CW14" s="763"/>
      <c r="CX14" s="764"/>
      <c r="CY14" s="764"/>
      <c r="CZ14" s="764"/>
      <c r="DA14" s="765"/>
      <c r="DB14" s="763"/>
      <c r="DC14" s="764"/>
      <c r="DD14" s="764"/>
      <c r="DE14" s="764"/>
      <c r="DF14" s="765"/>
      <c r="DG14" s="763"/>
      <c r="DH14" s="764"/>
      <c r="DI14" s="764"/>
      <c r="DJ14" s="764"/>
      <c r="DK14" s="765"/>
      <c r="DL14" s="763"/>
      <c r="DM14" s="764"/>
      <c r="DN14" s="764"/>
      <c r="DO14" s="764"/>
      <c r="DP14" s="765"/>
      <c r="DQ14" s="763"/>
      <c r="DR14" s="764"/>
      <c r="DS14" s="764"/>
      <c r="DT14" s="764"/>
      <c r="DU14" s="765"/>
      <c r="DV14" s="760"/>
      <c r="DW14" s="761"/>
      <c r="DX14" s="761"/>
      <c r="DY14" s="761"/>
      <c r="DZ14" s="766"/>
      <c r="EA14" s="216"/>
    </row>
    <row r="15" spans="1:131" s="217" customFormat="1" ht="26.25" customHeight="1" x14ac:dyDescent="0.2">
      <c r="A15" s="220">
        <v>9</v>
      </c>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214"/>
      <c r="BA15" s="214"/>
      <c r="BB15" s="214"/>
      <c r="BC15" s="214"/>
      <c r="BD15" s="214"/>
      <c r="BE15" s="215"/>
      <c r="BF15" s="215"/>
      <c r="BG15" s="215"/>
      <c r="BH15" s="215"/>
      <c r="BI15" s="215"/>
      <c r="BJ15" s="215"/>
      <c r="BK15" s="215"/>
      <c r="BL15" s="215"/>
      <c r="BM15" s="215"/>
      <c r="BN15" s="215"/>
      <c r="BO15" s="215"/>
      <c r="BP15" s="215"/>
      <c r="BQ15" s="220">
        <v>9</v>
      </c>
      <c r="BR15" s="221"/>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16"/>
    </row>
    <row r="16" spans="1:131" s="217" customFormat="1" ht="26.25" customHeight="1" x14ac:dyDescent="0.2">
      <c r="A16" s="220">
        <v>10</v>
      </c>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214"/>
      <c r="BA16" s="214"/>
      <c r="BB16" s="214"/>
      <c r="BC16" s="214"/>
      <c r="BD16" s="214"/>
      <c r="BE16" s="215"/>
      <c r="BF16" s="215"/>
      <c r="BG16" s="215"/>
      <c r="BH16" s="215"/>
      <c r="BI16" s="215"/>
      <c r="BJ16" s="215"/>
      <c r="BK16" s="215"/>
      <c r="BL16" s="215"/>
      <c r="BM16" s="215"/>
      <c r="BN16" s="215"/>
      <c r="BO16" s="215"/>
      <c r="BP16" s="215"/>
      <c r="BQ16" s="220">
        <v>10</v>
      </c>
      <c r="BR16" s="221"/>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16"/>
    </row>
    <row r="17" spans="1:131" s="217" customFormat="1" ht="26.25" customHeight="1" x14ac:dyDescent="0.2">
      <c r="A17" s="220">
        <v>11</v>
      </c>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214"/>
      <c r="BA17" s="214"/>
      <c r="BB17" s="214"/>
      <c r="BC17" s="214"/>
      <c r="BD17" s="214"/>
      <c r="BE17" s="215"/>
      <c r="BF17" s="215"/>
      <c r="BG17" s="215"/>
      <c r="BH17" s="215"/>
      <c r="BI17" s="215"/>
      <c r="BJ17" s="215"/>
      <c r="BK17" s="215"/>
      <c r="BL17" s="215"/>
      <c r="BM17" s="215"/>
      <c r="BN17" s="215"/>
      <c r="BO17" s="215"/>
      <c r="BP17" s="215"/>
      <c r="BQ17" s="220">
        <v>11</v>
      </c>
      <c r="BR17" s="221"/>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16"/>
    </row>
    <row r="18" spans="1:131" s="217" customFormat="1" ht="26.25" customHeight="1" x14ac:dyDescent="0.2">
      <c r="A18" s="220">
        <v>12</v>
      </c>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214"/>
      <c r="BA18" s="214"/>
      <c r="BB18" s="214"/>
      <c r="BC18" s="214"/>
      <c r="BD18" s="214"/>
      <c r="BE18" s="215"/>
      <c r="BF18" s="215"/>
      <c r="BG18" s="215"/>
      <c r="BH18" s="215"/>
      <c r="BI18" s="215"/>
      <c r="BJ18" s="215"/>
      <c r="BK18" s="215"/>
      <c r="BL18" s="215"/>
      <c r="BM18" s="215"/>
      <c r="BN18" s="215"/>
      <c r="BO18" s="215"/>
      <c r="BP18" s="215"/>
      <c r="BQ18" s="220">
        <v>12</v>
      </c>
      <c r="BR18" s="221"/>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16"/>
    </row>
    <row r="19" spans="1:131" s="217" customFormat="1" ht="26.25" customHeight="1" x14ac:dyDescent="0.2">
      <c r="A19" s="220">
        <v>13</v>
      </c>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214"/>
      <c r="BA19" s="214"/>
      <c r="BB19" s="214"/>
      <c r="BC19" s="214"/>
      <c r="BD19" s="214"/>
      <c r="BE19" s="215"/>
      <c r="BF19" s="215"/>
      <c r="BG19" s="215"/>
      <c r="BH19" s="215"/>
      <c r="BI19" s="215"/>
      <c r="BJ19" s="215"/>
      <c r="BK19" s="215"/>
      <c r="BL19" s="215"/>
      <c r="BM19" s="215"/>
      <c r="BN19" s="215"/>
      <c r="BO19" s="215"/>
      <c r="BP19" s="215"/>
      <c r="BQ19" s="220">
        <v>13</v>
      </c>
      <c r="BR19" s="221"/>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16"/>
    </row>
    <row r="20" spans="1:131" s="217" customFormat="1" ht="26.25" customHeight="1" x14ac:dyDescent="0.2">
      <c r="A20" s="220">
        <v>14</v>
      </c>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214"/>
      <c r="BA20" s="214"/>
      <c r="BB20" s="214"/>
      <c r="BC20" s="214"/>
      <c r="BD20" s="214"/>
      <c r="BE20" s="215"/>
      <c r="BF20" s="215"/>
      <c r="BG20" s="215"/>
      <c r="BH20" s="215"/>
      <c r="BI20" s="215"/>
      <c r="BJ20" s="215"/>
      <c r="BK20" s="215"/>
      <c r="BL20" s="215"/>
      <c r="BM20" s="215"/>
      <c r="BN20" s="215"/>
      <c r="BO20" s="215"/>
      <c r="BP20" s="215"/>
      <c r="BQ20" s="220">
        <v>14</v>
      </c>
      <c r="BR20" s="221"/>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16"/>
    </row>
    <row r="21" spans="1:131" s="217" customFormat="1" ht="26.25" customHeight="1" thickBot="1" x14ac:dyDescent="0.25">
      <c r="A21" s="220">
        <v>15</v>
      </c>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214"/>
      <c r="BA21" s="214"/>
      <c r="BB21" s="214"/>
      <c r="BC21" s="214"/>
      <c r="BD21" s="214"/>
      <c r="BE21" s="215"/>
      <c r="BF21" s="215"/>
      <c r="BG21" s="215"/>
      <c r="BH21" s="215"/>
      <c r="BI21" s="215"/>
      <c r="BJ21" s="215"/>
      <c r="BK21" s="215"/>
      <c r="BL21" s="215"/>
      <c r="BM21" s="215"/>
      <c r="BN21" s="215"/>
      <c r="BO21" s="215"/>
      <c r="BP21" s="215"/>
      <c r="BQ21" s="220">
        <v>15</v>
      </c>
      <c r="BR21" s="221"/>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16"/>
    </row>
    <row r="22" spans="1:131" s="217" customFormat="1" ht="26.25" customHeight="1" x14ac:dyDescent="0.2">
      <c r="A22" s="220">
        <v>16</v>
      </c>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377</v>
      </c>
      <c r="BA22" s="793"/>
      <c r="BB22" s="793"/>
      <c r="BC22" s="793"/>
      <c r="BD22" s="794"/>
      <c r="BE22" s="215"/>
      <c r="BF22" s="215"/>
      <c r="BG22" s="215"/>
      <c r="BH22" s="215"/>
      <c r="BI22" s="215"/>
      <c r="BJ22" s="215"/>
      <c r="BK22" s="215"/>
      <c r="BL22" s="215"/>
      <c r="BM22" s="215"/>
      <c r="BN22" s="215"/>
      <c r="BO22" s="215"/>
      <c r="BP22" s="215"/>
      <c r="BQ22" s="220">
        <v>16</v>
      </c>
      <c r="BR22" s="221"/>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16"/>
    </row>
    <row r="23" spans="1:131" s="217" customFormat="1" ht="26.25" customHeight="1" thickBot="1" x14ac:dyDescent="0.25">
      <c r="A23" s="222" t="s">
        <v>378</v>
      </c>
      <c r="B23" s="776" t="s">
        <v>379</v>
      </c>
      <c r="C23" s="777"/>
      <c r="D23" s="777"/>
      <c r="E23" s="777"/>
      <c r="F23" s="777"/>
      <c r="G23" s="777"/>
      <c r="H23" s="777"/>
      <c r="I23" s="777"/>
      <c r="J23" s="777"/>
      <c r="K23" s="777"/>
      <c r="L23" s="777"/>
      <c r="M23" s="777"/>
      <c r="N23" s="777"/>
      <c r="O23" s="777"/>
      <c r="P23" s="778"/>
      <c r="Q23" s="779">
        <v>16871</v>
      </c>
      <c r="R23" s="780"/>
      <c r="S23" s="780"/>
      <c r="T23" s="780"/>
      <c r="U23" s="780"/>
      <c r="V23" s="780">
        <v>16389</v>
      </c>
      <c r="W23" s="780"/>
      <c r="X23" s="780"/>
      <c r="Y23" s="780"/>
      <c r="Z23" s="780"/>
      <c r="AA23" s="780">
        <v>482</v>
      </c>
      <c r="AB23" s="780"/>
      <c r="AC23" s="780"/>
      <c r="AD23" s="780"/>
      <c r="AE23" s="781"/>
      <c r="AF23" s="782">
        <v>459</v>
      </c>
      <c r="AG23" s="780"/>
      <c r="AH23" s="780"/>
      <c r="AI23" s="780"/>
      <c r="AJ23" s="783"/>
      <c r="AK23" s="784"/>
      <c r="AL23" s="785"/>
      <c r="AM23" s="785"/>
      <c r="AN23" s="785"/>
      <c r="AO23" s="785"/>
      <c r="AP23" s="780">
        <v>6764</v>
      </c>
      <c r="AQ23" s="780"/>
      <c r="AR23" s="780"/>
      <c r="AS23" s="780"/>
      <c r="AT23" s="780"/>
      <c r="AU23" s="796"/>
      <c r="AV23" s="796"/>
      <c r="AW23" s="796"/>
      <c r="AX23" s="796"/>
      <c r="AY23" s="797"/>
      <c r="AZ23" s="798" t="s">
        <v>122</v>
      </c>
      <c r="BA23" s="799"/>
      <c r="BB23" s="799"/>
      <c r="BC23" s="799"/>
      <c r="BD23" s="800"/>
      <c r="BE23" s="215"/>
      <c r="BF23" s="215"/>
      <c r="BG23" s="215"/>
      <c r="BH23" s="215"/>
      <c r="BI23" s="215"/>
      <c r="BJ23" s="215"/>
      <c r="BK23" s="215"/>
      <c r="BL23" s="215"/>
      <c r="BM23" s="215"/>
      <c r="BN23" s="215"/>
      <c r="BO23" s="215"/>
      <c r="BP23" s="215"/>
      <c r="BQ23" s="220">
        <v>17</v>
      </c>
      <c r="BR23" s="221"/>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16"/>
    </row>
    <row r="24" spans="1:131" s="217" customFormat="1" ht="26.25" customHeight="1" x14ac:dyDescent="0.2">
      <c r="A24" s="795" t="s">
        <v>380</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14"/>
      <c r="BA24" s="214"/>
      <c r="BB24" s="214"/>
      <c r="BC24" s="214"/>
      <c r="BD24" s="214"/>
      <c r="BE24" s="215"/>
      <c r="BF24" s="215"/>
      <c r="BG24" s="215"/>
      <c r="BH24" s="215"/>
      <c r="BI24" s="215"/>
      <c r="BJ24" s="215"/>
      <c r="BK24" s="215"/>
      <c r="BL24" s="215"/>
      <c r="BM24" s="215"/>
      <c r="BN24" s="215"/>
      <c r="BO24" s="215"/>
      <c r="BP24" s="215"/>
      <c r="BQ24" s="220">
        <v>18</v>
      </c>
      <c r="BR24" s="221"/>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16"/>
    </row>
    <row r="25" spans="1:131" ht="26.25" customHeight="1" thickBot="1" x14ac:dyDescent="0.25">
      <c r="A25" s="712" t="s">
        <v>381</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14"/>
      <c r="BK25" s="214"/>
      <c r="BL25" s="214"/>
      <c r="BM25" s="214"/>
      <c r="BN25" s="214"/>
      <c r="BO25" s="223"/>
      <c r="BP25" s="223"/>
      <c r="BQ25" s="220">
        <v>19</v>
      </c>
      <c r="BR25" s="221"/>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212"/>
    </row>
    <row r="26" spans="1:131" ht="26.25" customHeight="1" x14ac:dyDescent="0.2">
      <c r="A26" s="714" t="s">
        <v>358</v>
      </c>
      <c r="B26" s="715"/>
      <c r="C26" s="715"/>
      <c r="D26" s="715"/>
      <c r="E26" s="715"/>
      <c r="F26" s="715"/>
      <c r="G26" s="715"/>
      <c r="H26" s="715"/>
      <c r="I26" s="715"/>
      <c r="J26" s="715"/>
      <c r="K26" s="715"/>
      <c r="L26" s="715"/>
      <c r="M26" s="715"/>
      <c r="N26" s="715"/>
      <c r="O26" s="715"/>
      <c r="P26" s="716"/>
      <c r="Q26" s="720" t="s">
        <v>382</v>
      </c>
      <c r="R26" s="721"/>
      <c r="S26" s="721"/>
      <c r="T26" s="721"/>
      <c r="U26" s="722"/>
      <c r="V26" s="720" t="s">
        <v>383</v>
      </c>
      <c r="W26" s="721"/>
      <c r="X26" s="721"/>
      <c r="Y26" s="721"/>
      <c r="Z26" s="722"/>
      <c r="AA26" s="720" t="s">
        <v>384</v>
      </c>
      <c r="AB26" s="721"/>
      <c r="AC26" s="721"/>
      <c r="AD26" s="721"/>
      <c r="AE26" s="721"/>
      <c r="AF26" s="801" t="s">
        <v>385</v>
      </c>
      <c r="AG26" s="802"/>
      <c r="AH26" s="802"/>
      <c r="AI26" s="802"/>
      <c r="AJ26" s="803"/>
      <c r="AK26" s="721" t="s">
        <v>386</v>
      </c>
      <c r="AL26" s="721"/>
      <c r="AM26" s="721"/>
      <c r="AN26" s="721"/>
      <c r="AO26" s="722"/>
      <c r="AP26" s="720" t="s">
        <v>387</v>
      </c>
      <c r="AQ26" s="721"/>
      <c r="AR26" s="721"/>
      <c r="AS26" s="721"/>
      <c r="AT26" s="722"/>
      <c r="AU26" s="720" t="s">
        <v>388</v>
      </c>
      <c r="AV26" s="721"/>
      <c r="AW26" s="721"/>
      <c r="AX26" s="721"/>
      <c r="AY26" s="722"/>
      <c r="AZ26" s="720" t="s">
        <v>389</v>
      </c>
      <c r="BA26" s="721"/>
      <c r="BB26" s="721"/>
      <c r="BC26" s="721"/>
      <c r="BD26" s="722"/>
      <c r="BE26" s="720" t="s">
        <v>365</v>
      </c>
      <c r="BF26" s="721"/>
      <c r="BG26" s="721"/>
      <c r="BH26" s="721"/>
      <c r="BI26" s="727"/>
      <c r="BJ26" s="214"/>
      <c r="BK26" s="214"/>
      <c r="BL26" s="214"/>
      <c r="BM26" s="214"/>
      <c r="BN26" s="214"/>
      <c r="BO26" s="223"/>
      <c r="BP26" s="223"/>
      <c r="BQ26" s="220">
        <v>20</v>
      </c>
      <c r="BR26" s="221"/>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212"/>
    </row>
    <row r="27" spans="1:131" ht="26.25" customHeight="1" thickBot="1" x14ac:dyDescent="0.25">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14"/>
      <c r="BK27" s="214"/>
      <c r="BL27" s="214"/>
      <c r="BM27" s="214"/>
      <c r="BN27" s="214"/>
      <c r="BO27" s="223"/>
      <c r="BP27" s="223"/>
      <c r="BQ27" s="220">
        <v>21</v>
      </c>
      <c r="BR27" s="221"/>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212"/>
    </row>
    <row r="28" spans="1:131" ht="26.25" customHeight="1" thickTop="1" x14ac:dyDescent="0.2">
      <c r="A28" s="224">
        <v>1</v>
      </c>
      <c r="B28" s="736" t="s">
        <v>390</v>
      </c>
      <c r="C28" s="737"/>
      <c r="D28" s="737"/>
      <c r="E28" s="737"/>
      <c r="F28" s="737"/>
      <c r="G28" s="737"/>
      <c r="H28" s="737"/>
      <c r="I28" s="737"/>
      <c r="J28" s="737"/>
      <c r="K28" s="737"/>
      <c r="L28" s="737"/>
      <c r="M28" s="737"/>
      <c r="N28" s="737"/>
      <c r="O28" s="737"/>
      <c r="P28" s="738"/>
      <c r="Q28" s="809">
        <v>3673</v>
      </c>
      <c r="R28" s="810"/>
      <c r="S28" s="810"/>
      <c r="T28" s="810"/>
      <c r="U28" s="810"/>
      <c r="V28" s="810">
        <v>3629</v>
      </c>
      <c r="W28" s="810"/>
      <c r="X28" s="810"/>
      <c r="Y28" s="810"/>
      <c r="Z28" s="810"/>
      <c r="AA28" s="810">
        <v>44</v>
      </c>
      <c r="AB28" s="810"/>
      <c r="AC28" s="810"/>
      <c r="AD28" s="810"/>
      <c r="AE28" s="811"/>
      <c r="AF28" s="812">
        <v>44</v>
      </c>
      <c r="AG28" s="810"/>
      <c r="AH28" s="810"/>
      <c r="AI28" s="810"/>
      <c r="AJ28" s="813"/>
      <c r="AK28" s="814">
        <v>495</v>
      </c>
      <c r="AL28" s="815"/>
      <c r="AM28" s="815"/>
      <c r="AN28" s="815"/>
      <c r="AO28" s="815"/>
      <c r="AP28" s="815" t="s">
        <v>545</v>
      </c>
      <c r="AQ28" s="815"/>
      <c r="AR28" s="815"/>
      <c r="AS28" s="815"/>
      <c r="AT28" s="815"/>
      <c r="AU28" s="815" t="s">
        <v>545</v>
      </c>
      <c r="AV28" s="815"/>
      <c r="AW28" s="815"/>
      <c r="AX28" s="815"/>
      <c r="AY28" s="815"/>
      <c r="AZ28" s="816" t="s">
        <v>545</v>
      </c>
      <c r="BA28" s="816"/>
      <c r="BB28" s="816"/>
      <c r="BC28" s="816"/>
      <c r="BD28" s="816"/>
      <c r="BE28" s="807"/>
      <c r="BF28" s="807"/>
      <c r="BG28" s="807"/>
      <c r="BH28" s="807"/>
      <c r="BI28" s="808"/>
      <c r="BJ28" s="214"/>
      <c r="BK28" s="214"/>
      <c r="BL28" s="214"/>
      <c r="BM28" s="214"/>
      <c r="BN28" s="214"/>
      <c r="BO28" s="223"/>
      <c r="BP28" s="223"/>
      <c r="BQ28" s="220">
        <v>22</v>
      </c>
      <c r="BR28" s="221"/>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212"/>
    </row>
    <row r="29" spans="1:131" ht="26.25" customHeight="1" x14ac:dyDescent="0.2">
      <c r="A29" s="224">
        <v>2</v>
      </c>
      <c r="B29" s="767" t="s">
        <v>391</v>
      </c>
      <c r="C29" s="768"/>
      <c r="D29" s="768"/>
      <c r="E29" s="768"/>
      <c r="F29" s="768"/>
      <c r="G29" s="768"/>
      <c r="H29" s="768"/>
      <c r="I29" s="768"/>
      <c r="J29" s="768"/>
      <c r="K29" s="768"/>
      <c r="L29" s="768"/>
      <c r="M29" s="768"/>
      <c r="N29" s="768"/>
      <c r="O29" s="768"/>
      <c r="P29" s="769"/>
      <c r="Q29" s="770">
        <v>2900</v>
      </c>
      <c r="R29" s="771"/>
      <c r="S29" s="771"/>
      <c r="T29" s="771"/>
      <c r="U29" s="771"/>
      <c r="V29" s="771">
        <v>2899</v>
      </c>
      <c r="W29" s="771"/>
      <c r="X29" s="771"/>
      <c r="Y29" s="771"/>
      <c r="Z29" s="771"/>
      <c r="AA29" s="771">
        <v>1</v>
      </c>
      <c r="AB29" s="771"/>
      <c r="AC29" s="771"/>
      <c r="AD29" s="771"/>
      <c r="AE29" s="772"/>
      <c r="AF29" s="773">
        <v>1</v>
      </c>
      <c r="AG29" s="774"/>
      <c r="AH29" s="774"/>
      <c r="AI29" s="774"/>
      <c r="AJ29" s="775"/>
      <c r="AK29" s="821">
        <v>512</v>
      </c>
      <c r="AL29" s="817"/>
      <c r="AM29" s="817"/>
      <c r="AN29" s="817"/>
      <c r="AO29" s="817"/>
      <c r="AP29" s="817" t="s">
        <v>545</v>
      </c>
      <c r="AQ29" s="817"/>
      <c r="AR29" s="817"/>
      <c r="AS29" s="817"/>
      <c r="AT29" s="817"/>
      <c r="AU29" s="817" t="s">
        <v>545</v>
      </c>
      <c r="AV29" s="817"/>
      <c r="AW29" s="817"/>
      <c r="AX29" s="817"/>
      <c r="AY29" s="817"/>
      <c r="AZ29" s="818" t="s">
        <v>545</v>
      </c>
      <c r="BA29" s="818"/>
      <c r="BB29" s="818"/>
      <c r="BC29" s="818"/>
      <c r="BD29" s="818"/>
      <c r="BE29" s="819"/>
      <c r="BF29" s="819"/>
      <c r="BG29" s="819"/>
      <c r="BH29" s="819"/>
      <c r="BI29" s="820"/>
      <c r="BJ29" s="214"/>
      <c r="BK29" s="214"/>
      <c r="BL29" s="214"/>
      <c r="BM29" s="214"/>
      <c r="BN29" s="214"/>
      <c r="BO29" s="223"/>
      <c r="BP29" s="223"/>
      <c r="BQ29" s="220">
        <v>23</v>
      </c>
      <c r="BR29" s="221"/>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212"/>
    </row>
    <row r="30" spans="1:131" ht="26.25" customHeight="1" x14ac:dyDescent="0.2">
      <c r="A30" s="224">
        <v>3</v>
      </c>
      <c r="B30" s="767" t="s">
        <v>392</v>
      </c>
      <c r="C30" s="768"/>
      <c r="D30" s="768"/>
      <c r="E30" s="768"/>
      <c r="F30" s="768"/>
      <c r="G30" s="768"/>
      <c r="H30" s="768"/>
      <c r="I30" s="768"/>
      <c r="J30" s="768"/>
      <c r="K30" s="768"/>
      <c r="L30" s="768"/>
      <c r="M30" s="768"/>
      <c r="N30" s="768"/>
      <c r="O30" s="768"/>
      <c r="P30" s="769"/>
      <c r="Q30" s="770">
        <v>641</v>
      </c>
      <c r="R30" s="771"/>
      <c r="S30" s="771"/>
      <c r="T30" s="771"/>
      <c r="U30" s="771"/>
      <c r="V30" s="771">
        <v>630</v>
      </c>
      <c r="W30" s="771"/>
      <c r="X30" s="771"/>
      <c r="Y30" s="771"/>
      <c r="Z30" s="771"/>
      <c r="AA30" s="771">
        <v>11</v>
      </c>
      <c r="AB30" s="771"/>
      <c r="AC30" s="771"/>
      <c r="AD30" s="771"/>
      <c r="AE30" s="772"/>
      <c r="AF30" s="773">
        <v>11</v>
      </c>
      <c r="AG30" s="774"/>
      <c r="AH30" s="774"/>
      <c r="AI30" s="774"/>
      <c r="AJ30" s="775"/>
      <c r="AK30" s="821">
        <v>110</v>
      </c>
      <c r="AL30" s="817"/>
      <c r="AM30" s="817"/>
      <c r="AN30" s="817"/>
      <c r="AO30" s="817"/>
      <c r="AP30" s="817" t="s">
        <v>545</v>
      </c>
      <c r="AQ30" s="817"/>
      <c r="AR30" s="817"/>
      <c r="AS30" s="817"/>
      <c r="AT30" s="817"/>
      <c r="AU30" s="817" t="s">
        <v>545</v>
      </c>
      <c r="AV30" s="817"/>
      <c r="AW30" s="817"/>
      <c r="AX30" s="817"/>
      <c r="AY30" s="817"/>
      <c r="AZ30" s="818" t="s">
        <v>545</v>
      </c>
      <c r="BA30" s="818"/>
      <c r="BB30" s="818"/>
      <c r="BC30" s="818"/>
      <c r="BD30" s="818"/>
      <c r="BE30" s="819"/>
      <c r="BF30" s="819"/>
      <c r="BG30" s="819"/>
      <c r="BH30" s="819"/>
      <c r="BI30" s="820"/>
      <c r="BJ30" s="214"/>
      <c r="BK30" s="214"/>
      <c r="BL30" s="214"/>
      <c r="BM30" s="214"/>
      <c r="BN30" s="214"/>
      <c r="BO30" s="223"/>
      <c r="BP30" s="223"/>
      <c r="BQ30" s="220">
        <v>24</v>
      </c>
      <c r="BR30" s="221"/>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212"/>
    </row>
    <row r="31" spans="1:131" ht="26.25" customHeight="1" x14ac:dyDescent="0.2">
      <c r="A31" s="224">
        <v>4</v>
      </c>
      <c r="B31" s="767" t="s">
        <v>393</v>
      </c>
      <c r="C31" s="768"/>
      <c r="D31" s="768"/>
      <c r="E31" s="768"/>
      <c r="F31" s="768"/>
      <c r="G31" s="768"/>
      <c r="H31" s="768"/>
      <c r="I31" s="768"/>
      <c r="J31" s="768"/>
      <c r="K31" s="768"/>
      <c r="L31" s="768"/>
      <c r="M31" s="768"/>
      <c r="N31" s="768"/>
      <c r="O31" s="768"/>
      <c r="P31" s="769"/>
      <c r="Q31" s="770">
        <v>1189</v>
      </c>
      <c r="R31" s="771"/>
      <c r="S31" s="771"/>
      <c r="T31" s="771"/>
      <c r="U31" s="771"/>
      <c r="V31" s="771">
        <v>1129</v>
      </c>
      <c r="W31" s="771"/>
      <c r="X31" s="771"/>
      <c r="Y31" s="771"/>
      <c r="Z31" s="771"/>
      <c r="AA31" s="771">
        <v>60</v>
      </c>
      <c r="AB31" s="771"/>
      <c r="AC31" s="771"/>
      <c r="AD31" s="771"/>
      <c r="AE31" s="772"/>
      <c r="AF31" s="773">
        <v>435</v>
      </c>
      <c r="AG31" s="774"/>
      <c r="AH31" s="774"/>
      <c r="AI31" s="774"/>
      <c r="AJ31" s="775"/>
      <c r="AK31" s="821">
        <v>304</v>
      </c>
      <c r="AL31" s="817"/>
      <c r="AM31" s="817"/>
      <c r="AN31" s="817"/>
      <c r="AO31" s="817"/>
      <c r="AP31" s="817">
        <v>2936</v>
      </c>
      <c r="AQ31" s="817"/>
      <c r="AR31" s="817"/>
      <c r="AS31" s="817"/>
      <c r="AT31" s="817"/>
      <c r="AU31" s="817">
        <v>1656</v>
      </c>
      <c r="AV31" s="817"/>
      <c r="AW31" s="817"/>
      <c r="AX31" s="817"/>
      <c r="AY31" s="817"/>
      <c r="AZ31" s="818" t="s">
        <v>546</v>
      </c>
      <c r="BA31" s="818"/>
      <c r="BB31" s="818"/>
      <c r="BC31" s="818"/>
      <c r="BD31" s="818"/>
      <c r="BE31" s="819" t="s">
        <v>394</v>
      </c>
      <c r="BF31" s="819"/>
      <c r="BG31" s="819"/>
      <c r="BH31" s="819"/>
      <c r="BI31" s="820"/>
      <c r="BJ31" s="214"/>
      <c r="BK31" s="214"/>
      <c r="BL31" s="214"/>
      <c r="BM31" s="214"/>
      <c r="BN31" s="214"/>
      <c r="BO31" s="223"/>
      <c r="BP31" s="223"/>
      <c r="BQ31" s="220">
        <v>25</v>
      </c>
      <c r="BR31" s="221"/>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212"/>
    </row>
    <row r="32" spans="1:131" ht="26.25" customHeight="1" x14ac:dyDescent="0.2">
      <c r="A32" s="224">
        <v>5</v>
      </c>
      <c r="B32" s="767"/>
      <c r="C32" s="768"/>
      <c r="D32" s="768"/>
      <c r="E32" s="768"/>
      <c r="F32" s="768"/>
      <c r="G32" s="768"/>
      <c r="H32" s="768"/>
      <c r="I32" s="768"/>
      <c r="J32" s="768"/>
      <c r="K32" s="768"/>
      <c r="L32" s="768"/>
      <c r="M32" s="768"/>
      <c r="N32" s="768"/>
      <c r="O32" s="768"/>
      <c r="P32" s="769"/>
      <c r="Q32" s="770"/>
      <c r="R32" s="771"/>
      <c r="S32" s="771"/>
      <c r="T32" s="771"/>
      <c r="U32" s="771"/>
      <c r="V32" s="771"/>
      <c r="W32" s="771"/>
      <c r="X32" s="771"/>
      <c r="Y32" s="771"/>
      <c r="Z32" s="771"/>
      <c r="AA32" s="771"/>
      <c r="AB32" s="771"/>
      <c r="AC32" s="771"/>
      <c r="AD32" s="771"/>
      <c r="AE32" s="772"/>
      <c r="AF32" s="773"/>
      <c r="AG32" s="774"/>
      <c r="AH32" s="774"/>
      <c r="AI32" s="774"/>
      <c r="AJ32" s="775"/>
      <c r="AK32" s="821"/>
      <c r="AL32" s="817"/>
      <c r="AM32" s="817"/>
      <c r="AN32" s="817"/>
      <c r="AO32" s="817"/>
      <c r="AP32" s="817"/>
      <c r="AQ32" s="817"/>
      <c r="AR32" s="817"/>
      <c r="AS32" s="817"/>
      <c r="AT32" s="817"/>
      <c r="AU32" s="817"/>
      <c r="AV32" s="817"/>
      <c r="AW32" s="817"/>
      <c r="AX32" s="817"/>
      <c r="AY32" s="817"/>
      <c r="AZ32" s="818"/>
      <c r="BA32" s="818"/>
      <c r="BB32" s="818"/>
      <c r="BC32" s="818"/>
      <c r="BD32" s="818"/>
      <c r="BE32" s="819"/>
      <c r="BF32" s="819"/>
      <c r="BG32" s="819"/>
      <c r="BH32" s="819"/>
      <c r="BI32" s="820"/>
      <c r="BJ32" s="214"/>
      <c r="BK32" s="214"/>
      <c r="BL32" s="214"/>
      <c r="BM32" s="214"/>
      <c r="BN32" s="214"/>
      <c r="BO32" s="223"/>
      <c r="BP32" s="223"/>
      <c r="BQ32" s="220">
        <v>26</v>
      </c>
      <c r="BR32" s="221"/>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212"/>
    </row>
    <row r="33" spans="1:131" ht="26.25" customHeight="1" x14ac:dyDescent="0.2">
      <c r="A33" s="224">
        <v>6</v>
      </c>
      <c r="B33" s="767"/>
      <c r="C33" s="768"/>
      <c r="D33" s="768"/>
      <c r="E33" s="768"/>
      <c r="F33" s="768"/>
      <c r="G33" s="768"/>
      <c r="H33" s="768"/>
      <c r="I33" s="768"/>
      <c r="J33" s="768"/>
      <c r="K33" s="768"/>
      <c r="L33" s="768"/>
      <c r="M33" s="768"/>
      <c r="N33" s="768"/>
      <c r="O33" s="768"/>
      <c r="P33" s="769"/>
      <c r="Q33" s="770"/>
      <c r="R33" s="771"/>
      <c r="S33" s="771"/>
      <c r="T33" s="771"/>
      <c r="U33" s="771"/>
      <c r="V33" s="771"/>
      <c r="W33" s="771"/>
      <c r="X33" s="771"/>
      <c r="Y33" s="771"/>
      <c r="Z33" s="771"/>
      <c r="AA33" s="771"/>
      <c r="AB33" s="771"/>
      <c r="AC33" s="771"/>
      <c r="AD33" s="771"/>
      <c r="AE33" s="772"/>
      <c r="AF33" s="773"/>
      <c r="AG33" s="774"/>
      <c r="AH33" s="774"/>
      <c r="AI33" s="774"/>
      <c r="AJ33" s="775"/>
      <c r="AK33" s="821"/>
      <c r="AL33" s="817"/>
      <c r="AM33" s="817"/>
      <c r="AN33" s="817"/>
      <c r="AO33" s="817"/>
      <c r="AP33" s="817"/>
      <c r="AQ33" s="817"/>
      <c r="AR33" s="817"/>
      <c r="AS33" s="817"/>
      <c r="AT33" s="817"/>
      <c r="AU33" s="817"/>
      <c r="AV33" s="817"/>
      <c r="AW33" s="817"/>
      <c r="AX33" s="817"/>
      <c r="AY33" s="817"/>
      <c r="AZ33" s="818"/>
      <c r="BA33" s="818"/>
      <c r="BB33" s="818"/>
      <c r="BC33" s="818"/>
      <c r="BD33" s="818"/>
      <c r="BE33" s="819"/>
      <c r="BF33" s="819"/>
      <c r="BG33" s="819"/>
      <c r="BH33" s="819"/>
      <c r="BI33" s="820"/>
      <c r="BJ33" s="214"/>
      <c r="BK33" s="214"/>
      <c r="BL33" s="214"/>
      <c r="BM33" s="214"/>
      <c r="BN33" s="214"/>
      <c r="BO33" s="223"/>
      <c r="BP33" s="223"/>
      <c r="BQ33" s="220">
        <v>27</v>
      </c>
      <c r="BR33" s="221"/>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212"/>
    </row>
    <row r="34" spans="1:131" ht="26.25" customHeight="1" x14ac:dyDescent="0.2">
      <c r="A34" s="224">
        <v>7</v>
      </c>
      <c r="B34" s="767"/>
      <c r="C34" s="768"/>
      <c r="D34" s="768"/>
      <c r="E34" s="768"/>
      <c r="F34" s="768"/>
      <c r="G34" s="768"/>
      <c r="H34" s="768"/>
      <c r="I34" s="768"/>
      <c r="J34" s="768"/>
      <c r="K34" s="768"/>
      <c r="L34" s="768"/>
      <c r="M34" s="768"/>
      <c r="N34" s="768"/>
      <c r="O34" s="768"/>
      <c r="P34" s="769"/>
      <c r="Q34" s="770"/>
      <c r="R34" s="771"/>
      <c r="S34" s="771"/>
      <c r="T34" s="771"/>
      <c r="U34" s="771"/>
      <c r="V34" s="771"/>
      <c r="W34" s="771"/>
      <c r="X34" s="771"/>
      <c r="Y34" s="771"/>
      <c r="Z34" s="771"/>
      <c r="AA34" s="771"/>
      <c r="AB34" s="771"/>
      <c r="AC34" s="771"/>
      <c r="AD34" s="771"/>
      <c r="AE34" s="772"/>
      <c r="AF34" s="773"/>
      <c r="AG34" s="774"/>
      <c r="AH34" s="774"/>
      <c r="AI34" s="774"/>
      <c r="AJ34" s="775"/>
      <c r="AK34" s="821"/>
      <c r="AL34" s="817"/>
      <c r="AM34" s="817"/>
      <c r="AN34" s="817"/>
      <c r="AO34" s="817"/>
      <c r="AP34" s="817"/>
      <c r="AQ34" s="817"/>
      <c r="AR34" s="817"/>
      <c r="AS34" s="817"/>
      <c r="AT34" s="817"/>
      <c r="AU34" s="817"/>
      <c r="AV34" s="817"/>
      <c r="AW34" s="817"/>
      <c r="AX34" s="817"/>
      <c r="AY34" s="817"/>
      <c r="AZ34" s="818"/>
      <c r="BA34" s="818"/>
      <c r="BB34" s="818"/>
      <c r="BC34" s="818"/>
      <c r="BD34" s="818"/>
      <c r="BE34" s="819"/>
      <c r="BF34" s="819"/>
      <c r="BG34" s="819"/>
      <c r="BH34" s="819"/>
      <c r="BI34" s="820"/>
      <c r="BJ34" s="214"/>
      <c r="BK34" s="214"/>
      <c r="BL34" s="214"/>
      <c r="BM34" s="214"/>
      <c r="BN34" s="214"/>
      <c r="BO34" s="223"/>
      <c r="BP34" s="223"/>
      <c r="BQ34" s="220">
        <v>28</v>
      </c>
      <c r="BR34" s="221"/>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212"/>
    </row>
    <row r="35" spans="1:131" ht="26.25" customHeight="1" x14ac:dyDescent="0.2">
      <c r="A35" s="224">
        <v>8</v>
      </c>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214"/>
      <c r="BK35" s="214"/>
      <c r="BL35" s="214"/>
      <c r="BM35" s="214"/>
      <c r="BN35" s="214"/>
      <c r="BO35" s="223"/>
      <c r="BP35" s="223"/>
      <c r="BQ35" s="220">
        <v>29</v>
      </c>
      <c r="BR35" s="221"/>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212"/>
    </row>
    <row r="36" spans="1:131" ht="26.25" customHeight="1" x14ac:dyDescent="0.2">
      <c r="A36" s="224">
        <v>9</v>
      </c>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214"/>
      <c r="BK36" s="214"/>
      <c r="BL36" s="214"/>
      <c r="BM36" s="214"/>
      <c r="BN36" s="214"/>
      <c r="BO36" s="223"/>
      <c r="BP36" s="223"/>
      <c r="BQ36" s="220">
        <v>30</v>
      </c>
      <c r="BR36" s="221"/>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212"/>
    </row>
    <row r="37" spans="1:131" ht="26.25" customHeight="1" x14ac:dyDescent="0.2">
      <c r="A37" s="224">
        <v>10</v>
      </c>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214"/>
      <c r="BK37" s="214"/>
      <c r="BL37" s="214"/>
      <c r="BM37" s="214"/>
      <c r="BN37" s="214"/>
      <c r="BO37" s="223"/>
      <c r="BP37" s="223"/>
      <c r="BQ37" s="220">
        <v>31</v>
      </c>
      <c r="BR37" s="221"/>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212"/>
    </row>
    <row r="38" spans="1:131" ht="26.25" customHeight="1" x14ac:dyDescent="0.2">
      <c r="A38" s="224">
        <v>11</v>
      </c>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214"/>
      <c r="BK38" s="214"/>
      <c r="BL38" s="214"/>
      <c r="BM38" s="214"/>
      <c r="BN38" s="214"/>
      <c r="BO38" s="223"/>
      <c r="BP38" s="223"/>
      <c r="BQ38" s="220">
        <v>32</v>
      </c>
      <c r="BR38" s="221"/>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212"/>
    </row>
    <row r="39" spans="1:131" ht="26.25" customHeight="1" x14ac:dyDescent="0.2">
      <c r="A39" s="224">
        <v>12</v>
      </c>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214"/>
      <c r="BK39" s="214"/>
      <c r="BL39" s="214"/>
      <c r="BM39" s="214"/>
      <c r="BN39" s="214"/>
      <c r="BO39" s="223"/>
      <c r="BP39" s="223"/>
      <c r="BQ39" s="220">
        <v>33</v>
      </c>
      <c r="BR39" s="221"/>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212"/>
    </row>
    <row r="40" spans="1:131" ht="26.25" customHeight="1" x14ac:dyDescent="0.2">
      <c r="A40" s="220">
        <v>13</v>
      </c>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214"/>
      <c r="BK40" s="214"/>
      <c r="BL40" s="214"/>
      <c r="BM40" s="214"/>
      <c r="BN40" s="214"/>
      <c r="BO40" s="223"/>
      <c r="BP40" s="223"/>
      <c r="BQ40" s="220">
        <v>34</v>
      </c>
      <c r="BR40" s="221"/>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212"/>
    </row>
    <row r="41" spans="1:131" ht="26.25" customHeight="1" x14ac:dyDescent="0.2">
      <c r="A41" s="220">
        <v>14</v>
      </c>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214"/>
      <c r="BK41" s="214"/>
      <c r="BL41" s="214"/>
      <c r="BM41" s="214"/>
      <c r="BN41" s="214"/>
      <c r="BO41" s="223"/>
      <c r="BP41" s="223"/>
      <c r="BQ41" s="220">
        <v>35</v>
      </c>
      <c r="BR41" s="221"/>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212"/>
    </row>
    <row r="42" spans="1:131" ht="26.25" customHeight="1" x14ac:dyDescent="0.2">
      <c r="A42" s="220">
        <v>15</v>
      </c>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214"/>
      <c r="BK42" s="214"/>
      <c r="BL42" s="214"/>
      <c r="BM42" s="214"/>
      <c r="BN42" s="214"/>
      <c r="BO42" s="223"/>
      <c r="BP42" s="223"/>
      <c r="BQ42" s="220">
        <v>36</v>
      </c>
      <c r="BR42" s="221"/>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212"/>
    </row>
    <row r="43" spans="1:131" ht="26.25" customHeight="1" x14ac:dyDescent="0.2">
      <c r="A43" s="220">
        <v>16</v>
      </c>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214"/>
      <c r="BK43" s="214"/>
      <c r="BL43" s="214"/>
      <c r="BM43" s="214"/>
      <c r="BN43" s="214"/>
      <c r="BO43" s="223"/>
      <c r="BP43" s="223"/>
      <c r="BQ43" s="220">
        <v>37</v>
      </c>
      <c r="BR43" s="221"/>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212"/>
    </row>
    <row r="44" spans="1:131" ht="26.25" customHeight="1" x14ac:dyDescent="0.2">
      <c r="A44" s="220">
        <v>17</v>
      </c>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214"/>
      <c r="BK44" s="214"/>
      <c r="BL44" s="214"/>
      <c r="BM44" s="214"/>
      <c r="BN44" s="214"/>
      <c r="BO44" s="223"/>
      <c r="BP44" s="223"/>
      <c r="BQ44" s="220">
        <v>38</v>
      </c>
      <c r="BR44" s="221"/>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212"/>
    </row>
    <row r="45" spans="1:131" ht="26.25" customHeight="1" x14ac:dyDescent="0.2">
      <c r="A45" s="220">
        <v>18</v>
      </c>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214"/>
      <c r="BK45" s="214"/>
      <c r="BL45" s="214"/>
      <c r="BM45" s="214"/>
      <c r="BN45" s="214"/>
      <c r="BO45" s="223"/>
      <c r="BP45" s="223"/>
      <c r="BQ45" s="220">
        <v>39</v>
      </c>
      <c r="BR45" s="221"/>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212"/>
    </row>
    <row r="46" spans="1:131" ht="26.25" customHeight="1" x14ac:dyDescent="0.2">
      <c r="A46" s="220">
        <v>19</v>
      </c>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214"/>
      <c r="BK46" s="214"/>
      <c r="BL46" s="214"/>
      <c r="BM46" s="214"/>
      <c r="BN46" s="214"/>
      <c r="BO46" s="223"/>
      <c r="BP46" s="223"/>
      <c r="BQ46" s="220">
        <v>40</v>
      </c>
      <c r="BR46" s="221"/>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212"/>
    </row>
    <row r="47" spans="1:131" ht="26.25" customHeight="1" x14ac:dyDescent="0.2">
      <c r="A47" s="220">
        <v>20</v>
      </c>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214"/>
      <c r="BK47" s="214"/>
      <c r="BL47" s="214"/>
      <c r="BM47" s="214"/>
      <c r="BN47" s="214"/>
      <c r="BO47" s="223"/>
      <c r="BP47" s="223"/>
      <c r="BQ47" s="220">
        <v>41</v>
      </c>
      <c r="BR47" s="221"/>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212"/>
    </row>
    <row r="48" spans="1:131" ht="26.25" customHeight="1" x14ac:dyDescent="0.2">
      <c r="A48" s="220">
        <v>21</v>
      </c>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214"/>
      <c r="BK48" s="214"/>
      <c r="BL48" s="214"/>
      <c r="BM48" s="214"/>
      <c r="BN48" s="214"/>
      <c r="BO48" s="223"/>
      <c r="BP48" s="223"/>
      <c r="BQ48" s="220">
        <v>42</v>
      </c>
      <c r="BR48" s="221"/>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212"/>
    </row>
    <row r="49" spans="1:131" ht="26.25" customHeight="1" x14ac:dyDescent="0.2">
      <c r="A49" s="220">
        <v>22</v>
      </c>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214"/>
      <c r="BK49" s="214"/>
      <c r="BL49" s="214"/>
      <c r="BM49" s="214"/>
      <c r="BN49" s="214"/>
      <c r="BO49" s="223"/>
      <c r="BP49" s="223"/>
      <c r="BQ49" s="220">
        <v>43</v>
      </c>
      <c r="BR49" s="221"/>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212"/>
    </row>
    <row r="50" spans="1:131" ht="26.25" customHeight="1" x14ac:dyDescent="0.2">
      <c r="A50" s="220">
        <v>23</v>
      </c>
      <c r="B50" s="767"/>
      <c r="C50" s="768"/>
      <c r="D50" s="768"/>
      <c r="E50" s="768"/>
      <c r="F50" s="768"/>
      <c r="G50" s="768"/>
      <c r="H50" s="768"/>
      <c r="I50" s="768"/>
      <c r="J50" s="768"/>
      <c r="K50" s="768"/>
      <c r="L50" s="768"/>
      <c r="M50" s="768"/>
      <c r="N50" s="768"/>
      <c r="O50" s="768"/>
      <c r="P50" s="769"/>
      <c r="Q50" s="822"/>
      <c r="R50" s="823"/>
      <c r="S50" s="823"/>
      <c r="T50" s="823"/>
      <c r="U50" s="823"/>
      <c r="V50" s="823"/>
      <c r="W50" s="823"/>
      <c r="X50" s="823"/>
      <c r="Y50" s="823"/>
      <c r="Z50" s="823"/>
      <c r="AA50" s="823"/>
      <c r="AB50" s="823"/>
      <c r="AC50" s="823"/>
      <c r="AD50" s="823"/>
      <c r="AE50" s="824"/>
      <c r="AF50" s="773"/>
      <c r="AG50" s="774"/>
      <c r="AH50" s="774"/>
      <c r="AI50" s="774"/>
      <c r="AJ50" s="775"/>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214"/>
      <c r="BK50" s="214"/>
      <c r="BL50" s="214"/>
      <c r="BM50" s="214"/>
      <c r="BN50" s="214"/>
      <c r="BO50" s="223"/>
      <c r="BP50" s="223"/>
      <c r="BQ50" s="220">
        <v>44</v>
      </c>
      <c r="BR50" s="221"/>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212"/>
    </row>
    <row r="51" spans="1:131" ht="26.25" customHeight="1" x14ac:dyDescent="0.2">
      <c r="A51" s="220">
        <v>24</v>
      </c>
      <c r="B51" s="767"/>
      <c r="C51" s="768"/>
      <c r="D51" s="768"/>
      <c r="E51" s="768"/>
      <c r="F51" s="768"/>
      <c r="G51" s="768"/>
      <c r="H51" s="768"/>
      <c r="I51" s="768"/>
      <c r="J51" s="768"/>
      <c r="K51" s="768"/>
      <c r="L51" s="768"/>
      <c r="M51" s="768"/>
      <c r="N51" s="768"/>
      <c r="O51" s="768"/>
      <c r="P51" s="769"/>
      <c r="Q51" s="822"/>
      <c r="R51" s="823"/>
      <c r="S51" s="823"/>
      <c r="T51" s="823"/>
      <c r="U51" s="823"/>
      <c r="V51" s="823"/>
      <c r="W51" s="823"/>
      <c r="X51" s="823"/>
      <c r="Y51" s="823"/>
      <c r="Z51" s="823"/>
      <c r="AA51" s="823"/>
      <c r="AB51" s="823"/>
      <c r="AC51" s="823"/>
      <c r="AD51" s="823"/>
      <c r="AE51" s="824"/>
      <c r="AF51" s="773"/>
      <c r="AG51" s="774"/>
      <c r="AH51" s="774"/>
      <c r="AI51" s="774"/>
      <c r="AJ51" s="775"/>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214"/>
      <c r="BK51" s="214"/>
      <c r="BL51" s="214"/>
      <c r="BM51" s="214"/>
      <c r="BN51" s="214"/>
      <c r="BO51" s="223"/>
      <c r="BP51" s="223"/>
      <c r="BQ51" s="220">
        <v>45</v>
      </c>
      <c r="BR51" s="221"/>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212"/>
    </row>
    <row r="52" spans="1:131" ht="26.25" customHeight="1" x14ac:dyDescent="0.2">
      <c r="A52" s="220">
        <v>25</v>
      </c>
      <c r="B52" s="767"/>
      <c r="C52" s="768"/>
      <c r="D52" s="768"/>
      <c r="E52" s="768"/>
      <c r="F52" s="768"/>
      <c r="G52" s="768"/>
      <c r="H52" s="768"/>
      <c r="I52" s="768"/>
      <c r="J52" s="768"/>
      <c r="K52" s="768"/>
      <c r="L52" s="768"/>
      <c r="M52" s="768"/>
      <c r="N52" s="768"/>
      <c r="O52" s="768"/>
      <c r="P52" s="769"/>
      <c r="Q52" s="822"/>
      <c r="R52" s="823"/>
      <c r="S52" s="823"/>
      <c r="T52" s="823"/>
      <c r="U52" s="823"/>
      <c r="V52" s="823"/>
      <c r="W52" s="823"/>
      <c r="X52" s="823"/>
      <c r="Y52" s="823"/>
      <c r="Z52" s="823"/>
      <c r="AA52" s="823"/>
      <c r="AB52" s="823"/>
      <c r="AC52" s="823"/>
      <c r="AD52" s="823"/>
      <c r="AE52" s="824"/>
      <c r="AF52" s="773"/>
      <c r="AG52" s="774"/>
      <c r="AH52" s="774"/>
      <c r="AI52" s="774"/>
      <c r="AJ52" s="775"/>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214"/>
      <c r="BK52" s="214"/>
      <c r="BL52" s="214"/>
      <c r="BM52" s="214"/>
      <c r="BN52" s="214"/>
      <c r="BO52" s="223"/>
      <c r="BP52" s="223"/>
      <c r="BQ52" s="220">
        <v>46</v>
      </c>
      <c r="BR52" s="221"/>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212"/>
    </row>
    <row r="53" spans="1:131" ht="26.25" customHeight="1" x14ac:dyDescent="0.2">
      <c r="A53" s="220">
        <v>26</v>
      </c>
      <c r="B53" s="767"/>
      <c r="C53" s="768"/>
      <c r="D53" s="768"/>
      <c r="E53" s="768"/>
      <c r="F53" s="768"/>
      <c r="G53" s="768"/>
      <c r="H53" s="768"/>
      <c r="I53" s="768"/>
      <c r="J53" s="768"/>
      <c r="K53" s="768"/>
      <c r="L53" s="768"/>
      <c r="M53" s="768"/>
      <c r="N53" s="768"/>
      <c r="O53" s="768"/>
      <c r="P53" s="769"/>
      <c r="Q53" s="822"/>
      <c r="R53" s="823"/>
      <c r="S53" s="823"/>
      <c r="T53" s="823"/>
      <c r="U53" s="823"/>
      <c r="V53" s="823"/>
      <c r="W53" s="823"/>
      <c r="X53" s="823"/>
      <c r="Y53" s="823"/>
      <c r="Z53" s="823"/>
      <c r="AA53" s="823"/>
      <c r="AB53" s="823"/>
      <c r="AC53" s="823"/>
      <c r="AD53" s="823"/>
      <c r="AE53" s="824"/>
      <c r="AF53" s="773"/>
      <c r="AG53" s="774"/>
      <c r="AH53" s="774"/>
      <c r="AI53" s="774"/>
      <c r="AJ53" s="775"/>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214"/>
      <c r="BK53" s="214"/>
      <c r="BL53" s="214"/>
      <c r="BM53" s="214"/>
      <c r="BN53" s="214"/>
      <c r="BO53" s="223"/>
      <c r="BP53" s="223"/>
      <c r="BQ53" s="220">
        <v>47</v>
      </c>
      <c r="BR53" s="221"/>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212"/>
    </row>
    <row r="54" spans="1:131" ht="26.25" customHeight="1" x14ac:dyDescent="0.2">
      <c r="A54" s="220">
        <v>27</v>
      </c>
      <c r="B54" s="767"/>
      <c r="C54" s="768"/>
      <c r="D54" s="768"/>
      <c r="E54" s="768"/>
      <c r="F54" s="768"/>
      <c r="G54" s="768"/>
      <c r="H54" s="768"/>
      <c r="I54" s="768"/>
      <c r="J54" s="768"/>
      <c r="K54" s="768"/>
      <c r="L54" s="768"/>
      <c r="M54" s="768"/>
      <c r="N54" s="768"/>
      <c r="O54" s="768"/>
      <c r="P54" s="769"/>
      <c r="Q54" s="822"/>
      <c r="R54" s="823"/>
      <c r="S54" s="823"/>
      <c r="T54" s="823"/>
      <c r="U54" s="823"/>
      <c r="V54" s="823"/>
      <c r="W54" s="823"/>
      <c r="X54" s="823"/>
      <c r="Y54" s="823"/>
      <c r="Z54" s="823"/>
      <c r="AA54" s="823"/>
      <c r="AB54" s="823"/>
      <c r="AC54" s="823"/>
      <c r="AD54" s="823"/>
      <c r="AE54" s="824"/>
      <c r="AF54" s="773"/>
      <c r="AG54" s="774"/>
      <c r="AH54" s="774"/>
      <c r="AI54" s="774"/>
      <c r="AJ54" s="775"/>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214"/>
      <c r="BK54" s="214"/>
      <c r="BL54" s="214"/>
      <c r="BM54" s="214"/>
      <c r="BN54" s="214"/>
      <c r="BO54" s="223"/>
      <c r="BP54" s="223"/>
      <c r="BQ54" s="220">
        <v>48</v>
      </c>
      <c r="BR54" s="221"/>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212"/>
    </row>
    <row r="55" spans="1:131" ht="26.25" customHeight="1" x14ac:dyDescent="0.2">
      <c r="A55" s="220">
        <v>28</v>
      </c>
      <c r="B55" s="767"/>
      <c r="C55" s="768"/>
      <c r="D55" s="768"/>
      <c r="E55" s="768"/>
      <c r="F55" s="768"/>
      <c r="G55" s="768"/>
      <c r="H55" s="768"/>
      <c r="I55" s="768"/>
      <c r="J55" s="768"/>
      <c r="K55" s="768"/>
      <c r="L55" s="768"/>
      <c r="M55" s="768"/>
      <c r="N55" s="768"/>
      <c r="O55" s="768"/>
      <c r="P55" s="769"/>
      <c r="Q55" s="822"/>
      <c r="R55" s="823"/>
      <c r="S55" s="823"/>
      <c r="T55" s="823"/>
      <c r="U55" s="823"/>
      <c r="V55" s="823"/>
      <c r="W55" s="823"/>
      <c r="X55" s="823"/>
      <c r="Y55" s="823"/>
      <c r="Z55" s="823"/>
      <c r="AA55" s="823"/>
      <c r="AB55" s="823"/>
      <c r="AC55" s="823"/>
      <c r="AD55" s="823"/>
      <c r="AE55" s="824"/>
      <c r="AF55" s="773"/>
      <c r="AG55" s="774"/>
      <c r="AH55" s="774"/>
      <c r="AI55" s="774"/>
      <c r="AJ55" s="775"/>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214"/>
      <c r="BK55" s="214"/>
      <c r="BL55" s="214"/>
      <c r="BM55" s="214"/>
      <c r="BN55" s="214"/>
      <c r="BO55" s="223"/>
      <c r="BP55" s="223"/>
      <c r="BQ55" s="220">
        <v>49</v>
      </c>
      <c r="BR55" s="221"/>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212"/>
    </row>
    <row r="56" spans="1:131" ht="26.25" customHeight="1" x14ac:dyDescent="0.2">
      <c r="A56" s="220">
        <v>29</v>
      </c>
      <c r="B56" s="767"/>
      <c r="C56" s="768"/>
      <c r="D56" s="768"/>
      <c r="E56" s="768"/>
      <c r="F56" s="768"/>
      <c r="G56" s="768"/>
      <c r="H56" s="768"/>
      <c r="I56" s="768"/>
      <c r="J56" s="768"/>
      <c r="K56" s="768"/>
      <c r="L56" s="768"/>
      <c r="M56" s="768"/>
      <c r="N56" s="768"/>
      <c r="O56" s="768"/>
      <c r="P56" s="769"/>
      <c r="Q56" s="822"/>
      <c r="R56" s="823"/>
      <c r="S56" s="823"/>
      <c r="T56" s="823"/>
      <c r="U56" s="823"/>
      <c r="V56" s="823"/>
      <c r="W56" s="823"/>
      <c r="X56" s="823"/>
      <c r="Y56" s="823"/>
      <c r="Z56" s="823"/>
      <c r="AA56" s="823"/>
      <c r="AB56" s="823"/>
      <c r="AC56" s="823"/>
      <c r="AD56" s="823"/>
      <c r="AE56" s="824"/>
      <c r="AF56" s="773"/>
      <c r="AG56" s="774"/>
      <c r="AH56" s="774"/>
      <c r="AI56" s="774"/>
      <c r="AJ56" s="775"/>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214"/>
      <c r="BK56" s="214"/>
      <c r="BL56" s="214"/>
      <c r="BM56" s="214"/>
      <c r="BN56" s="214"/>
      <c r="BO56" s="223"/>
      <c r="BP56" s="223"/>
      <c r="BQ56" s="220">
        <v>50</v>
      </c>
      <c r="BR56" s="221"/>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212"/>
    </row>
    <row r="57" spans="1:131" ht="26.25" customHeight="1" x14ac:dyDescent="0.2">
      <c r="A57" s="220">
        <v>30</v>
      </c>
      <c r="B57" s="767"/>
      <c r="C57" s="768"/>
      <c r="D57" s="768"/>
      <c r="E57" s="768"/>
      <c r="F57" s="768"/>
      <c r="G57" s="768"/>
      <c r="H57" s="768"/>
      <c r="I57" s="768"/>
      <c r="J57" s="768"/>
      <c r="K57" s="768"/>
      <c r="L57" s="768"/>
      <c r="M57" s="768"/>
      <c r="N57" s="768"/>
      <c r="O57" s="768"/>
      <c r="P57" s="769"/>
      <c r="Q57" s="822"/>
      <c r="R57" s="823"/>
      <c r="S57" s="823"/>
      <c r="T57" s="823"/>
      <c r="U57" s="823"/>
      <c r="V57" s="823"/>
      <c r="W57" s="823"/>
      <c r="X57" s="823"/>
      <c r="Y57" s="823"/>
      <c r="Z57" s="823"/>
      <c r="AA57" s="823"/>
      <c r="AB57" s="823"/>
      <c r="AC57" s="823"/>
      <c r="AD57" s="823"/>
      <c r="AE57" s="824"/>
      <c r="AF57" s="773"/>
      <c r="AG57" s="774"/>
      <c r="AH57" s="774"/>
      <c r="AI57" s="774"/>
      <c r="AJ57" s="775"/>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214"/>
      <c r="BK57" s="214"/>
      <c r="BL57" s="214"/>
      <c r="BM57" s="214"/>
      <c r="BN57" s="214"/>
      <c r="BO57" s="223"/>
      <c r="BP57" s="223"/>
      <c r="BQ57" s="220">
        <v>51</v>
      </c>
      <c r="BR57" s="221"/>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212"/>
    </row>
    <row r="58" spans="1:131" ht="26.25" customHeight="1" x14ac:dyDescent="0.2">
      <c r="A58" s="220">
        <v>31</v>
      </c>
      <c r="B58" s="767"/>
      <c r="C58" s="768"/>
      <c r="D58" s="768"/>
      <c r="E58" s="768"/>
      <c r="F58" s="768"/>
      <c r="G58" s="768"/>
      <c r="H58" s="768"/>
      <c r="I58" s="768"/>
      <c r="J58" s="768"/>
      <c r="K58" s="768"/>
      <c r="L58" s="768"/>
      <c r="M58" s="768"/>
      <c r="N58" s="768"/>
      <c r="O58" s="768"/>
      <c r="P58" s="769"/>
      <c r="Q58" s="822"/>
      <c r="R58" s="823"/>
      <c r="S58" s="823"/>
      <c r="T58" s="823"/>
      <c r="U58" s="823"/>
      <c r="V58" s="823"/>
      <c r="W58" s="823"/>
      <c r="X58" s="823"/>
      <c r="Y58" s="823"/>
      <c r="Z58" s="823"/>
      <c r="AA58" s="823"/>
      <c r="AB58" s="823"/>
      <c r="AC58" s="823"/>
      <c r="AD58" s="823"/>
      <c r="AE58" s="824"/>
      <c r="AF58" s="773"/>
      <c r="AG58" s="774"/>
      <c r="AH58" s="774"/>
      <c r="AI58" s="774"/>
      <c r="AJ58" s="775"/>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214"/>
      <c r="BK58" s="214"/>
      <c r="BL58" s="214"/>
      <c r="BM58" s="214"/>
      <c r="BN58" s="214"/>
      <c r="BO58" s="223"/>
      <c r="BP58" s="223"/>
      <c r="BQ58" s="220">
        <v>52</v>
      </c>
      <c r="BR58" s="221"/>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212"/>
    </row>
    <row r="59" spans="1:131" ht="26.25" customHeight="1" x14ac:dyDescent="0.2">
      <c r="A59" s="220">
        <v>32</v>
      </c>
      <c r="B59" s="767"/>
      <c r="C59" s="768"/>
      <c r="D59" s="768"/>
      <c r="E59" s="768"/>
      <c r="F59" s="768"/>
      <c r="G59" s="768"/>
      <c r="H59" s="768"/>
      <c r="I59" s="768"/>
      <c r="J59" s="768"/>
      <c r="K59" s="768"/>
      <c r="L59" s="768"/>
      <c r="M59" s="768"/>
      <c r="N59" s="768"/>
      <c r="O59" s="768"/>
      <c r="P59" s="769"/>
      <c r="Q59" s="822"/>
      <c r="R59" s="823"/>
      <c r="S59" s="823"/>
      <c r="T59" s="823"/>
      <c r="U59" s="823"/>
      <c r="V59" s="823"/>
      <c r="W59" s="823"/>
      <c r="X59" s="823"/>
      <c r="Y59" s="823"/>
      <c r="Z59" s="823"/>
      <c r="AA59" s="823"/>
      <c r="AB59" s="823"/>
      <c r="AC59" s="823"/>
      <c r="AD59" s="823"/>
      <c r="AE59" s="824"/>
      <c r="AF59" s="773"/>
      <c r="AG59" s="774"/>
      <c r="AH59" s="774"/>
      <c r="AI59" s="774"/>
      <c r="AJ59" s="775"/>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214"/>
      <c r="BK59" s="214"/>
      <c r="BL59" s="214"/>
      <c r="BM59" s="214"/>
      <c r="BN59" s="214"/>
      <c r="BO59" s="223"/>
      <c r="BP59" s="223"/>
      <c r="BQ59" s="220">
        <v>53</v>
      </c>
      <c r="BR59" s="221"/>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212"/>
    </row>
    <row r="60" spans="1:131" ht="26.25" customHeight="1" x14ac:dyDescent="0.2">
      <c r="A60" s="220">
        <v>33</v>
      </c>
      <c r="B60" s="767"/>
      <c r="C60" s="768"/>
      <c r="D60" s="768"/>
      <c r="E60" s="768"/>
      <c r="F60" s="768"/>
      <c r="G60" s="768"/>
      <c r="H60" s="768"/>
      <c r="I60" s="768"/>
      <c r="J60" s="768"/>
      <c r="K60" s="768"/>
      <c r="L60" s="768"/>
      <c r="M60" s="768"/>
      <c r="N60" s="768"/>
      <c r="O60" s="768"/>
      <c r="P60" s="769"/>
      <c r="Q60" s="822"/>
      <c r="R60" s="823"/>
      <c r="S60" s="823"/>
      <c r="T60" s="823"/>
      <c r="U60" s="823"/>
      <c r="V60" s="823"/>
      <c r="W60" s="823"/>
      <c r="X60" s="823"/>
      <c r="Y60" s="823"/>
      <c r="Z60" s="823"/>
      <c r="AA60" s="823"/>
      <c r="AB60" s="823"/>
      <c r="AC60" s="823"/>
      <c r="AD60" s="823"/>
      <c r="AE60" s="824"/>
      <c r="AF60" s="773"/>
      <c r="AG60" s="774"/>
      <c r="AH60" s="774"/>
      <c r="AI60" s="774"/>
      <c r="AJ60" s="775"/>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214"/>
      <c r="BK60" s="214"/>
      <c r="BL60" s="214"/>
      <c r="BM60" s="214"/>
      <c r="BN60" s="214"/>
      <c r="BO60" s="223"/>
      <c r="BP60" s="223"/>
      <c r="BQ60" s="220">
        <v>54</v>
      </c>
      <c r="BR60" s="221"/>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212"/>
    </row>
    <row r="61" spans="1:131" ht="26.25" customHeight="1" thickBot="1" x14ac:dyDescent="0.25">
      <c r="A61" s="220">
        <v>34</v>
      </c>
      <c r="B61" s="767"/>
      <c r="C61" s="768"/>
      <c r="D61" s="768"/>
      <c r="E61" s="768"/>
      <c r="F61" s="768"/>
      <c r="G61" s="768"/>
      <c r="H61" s="768"/>
      <c r="I61" s="768"/>
      <c r="J61" s="768"/>
      <c r="K61" s="768"/>
      <c r="L61" s="768"/>
      <c r="M61" s="768"/>
      <c r="N61" s="768"/>
      <c r="O61" s="768"/>
      <c r="P61" s="769"/>
      <c r="Q61" s="822"/>
      <c r="R61" s="823"/>
      <c r="S61" s="823"/>
      <c r="T61" s="823"/>
      <c r="U61" s="823"/>
      <c r="V61" s="823"/>
      <c r="W61" s="823"/>
      <c r="X61" s="823"/>
      <c r="Y61" s="823"/>
      <c r="Z61" s="823"/>
      <c r="AA61" s="823"/>
      <c r="AB61" s="823"/>
      <c r="AC61" s="823"/>
      <c r="AD61" s="823"/>
      <c r="AE61" s="824"/>
      <c r="AF61" s="773"/>
      <c r="AG61" s="774"/>
      <c r="AH61" s="774"/>
      <c r="AI61" s="774"/>
      <c r="AJ61" s="775"/>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214"/>
      <c r="BK61" s="214"/>
      <c r="BL61" s="214"/>
      <c r="BM61" s="214"/>
      <c r="BN61" s="214"/>
      <c r="BO61" s="223"/>
      <c r="BP61" s="223"/>
      <c r="BQ61" s="220">
        <v>55</v>
      </c>
      <c r="BR61" s="221"/>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212"/>
    </row>
    <row r="62" spans="1:131" ht="26.25" customHeight="1" x14ac:dyDescent="0.2">
      <c r="A62" s="220">
        <v>35</v>
      </c>
      <c r="B62" s="767"/>
      <c r="C62" s="768"/>
      <c r="D62" s="768"/>
      <c r="E62" s="768"/>
      <c r="F62" s="768"/>
      <c r="G62" s="768"/>
      <c r="H62" s="768"/>
      <c r="I62" s="768"/>
      <c r="J62" s="768"/>
      <c r="K62" s="768"/>
      <c r="L62" s="768"/>
      <c r="M62" s="768"/>
      <c r="N62" s="768"/>
      <c r="O62" s="768"/>
      <c r="P62" s="769"/>
      <c r="Q62" s="822"/>
      <c r="R62" s="823"/>
      <c r="S62" s="823"/>
      <c r="T62" s="823"/>
      <c r="U62" s="823"/>
      <c r="V62" s="823"/>
      <c r="W62" s="823"/>
      <c r="X62" s="823"/>
      <c r="Y62" s="823"/>
      <c r="Z62" s="823"/>
      <c r="AA62" s="823"/>
      <c r="AB62" s="823"/>
      <c r="AC62" s="823"/>
      <c r="AD62" s="823"/>
      <c r="AE62" s="824"/>
      <c r="AF62" s="773"/>
      <c r="AG62" s="774"/>
      <c r="AH62" s="774"/>
      <c r="AI62" s="774"/>
      <c r="AJ62" s="775"/>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34" t="s">
        <v>395</v>
      </c>
      <c r="BK62" s="793"/>
      <c r="BL62" s="793"/>
      <c r="BM62" s="793"/>
      <c r="BN62" s="794"/>
      <c r="BO62" s="223"/>
      <c r="BP62" s="223"/>
      <c r="BQ62" s="220">
        <v>56</v>
      </c>
      <c r="BR62" s="221"/>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212"/>
    </row>
    <row r="63" spans="1:131" ht="26.25" customHeight="1" thickBot="1" x14ac:dyDescent="0.25">
      <c r="A63" s="222" t="s">
        <v>378</v>
      </c>
      <c r="B63" s="776" t="s">
        <v>396</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491</v>
      </c>
      <c r="AG63" s="831"/>
      <c r="AH63" s="831"/>
      <c r="AI63" s="831"/>
      <c r="AJ63" s="832"/>
      <c r="AK63" s="833"/>
      <c r="AL63" s="828"/>
      <c r="AM63" s="828"/>
      <c r="AN63" s="828"/>
      <c r="AO63" s="828"/>
      <c r="AP63" s="831">
        <v>2936</v>
      </c>
      <c r="AQ63" s="831"/>
      <c r="AR63" s="831"/>
      <c r="AS63" s="831"/>
      <c r="AT63" s="831"/>
      <c r="AU63" s="831">
        <v>1656</v>
      </c>
      <c r="AV63" s="831"/>
      <c r="AW63" s="831"/>
      <c r="AX63" s="831"/>
      <c r="AY63" s="831"/>
      <c r="AZ63" s="835"/>
      <c r="BA63" s="835"/>
      <c r="BB63" s="835"/>
      <c r="BC63" s="835"/>
      <c r="BD63" s="835"/>
      <c r="BE63" s="836"/>
      <c r="BF63" s="836"/>
      <c r="BG63" s="836"/>
      <c r="BH63" s="836"/>
      <c r="BI63" s="837"/>
      <c r="BJ63" s="838" t="s">
        <v>122</v>
      </c>
      <c r="BK63" s="839"/>
      <c r="BL63" s="839"/>
      <c r="BM63" s="839"/>
      <c r="BN63" s="840"/>
      <c r="BO63" s="223"/>
      <c r="BP63" s="223"/>
      <c r="BQ63" s="220">
        <v>57</v>
      </c>
      <c r="BR63" s="221"/>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212"/>
    </row>
    <row r="64" spans="1:131" ht="26.25" customHeight="1" x14ac:dyDescent="0.2">
      <c r="A64" s="223"/>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0">
        <v>58</v>
      </c>
      <c r="BR64" s="221"/>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212"/>
    </row>
    <row r="65" spans="1:131" ht="26.25" customHeight="1" thickBot="1" x14ac:dyDescent="0.25">
      <c r="A65" s="214" t="s">
        <v>397</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3"/>
      <c r="BF65" s="223"/>
      <c r="BG65" s="223"/>
      <c r="BH65" s="223"/>
      <c r="BI65" s="223"/>
      <c r="BJ65" s="223"/>
      <c r="BK65" s="223"/>
      <c r="BL65" s="223"/>
      <c r="BM65" s="223"/>
      <c r="BN65" s="223"/>
      <c r="BO65" s="223"/>
      <c r="BP65" s="223"/>
      <c r="BQ65" s="220">
        <v>59</v>
      </c>
      <c r="BR65" s="221"/>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212"/>
    </row>
    <row r="66" spans="1:131" ht="26.25" customHeight="1" x14ac:dyDescent="0.2">
      <c r="A66" s="714" t="s">
        <v>398</v>
      </c>
      <c r="B66" s="715"/>
      <c r="C66" s="715"/>
      <c r="D66" s="715"/>
      <c r="E66" s="715"/>
      <c r="F66" s="715"/>
      <c r="G66" s="715"/>
      <c r="H66" s="715"/>
      <c r="I66" s="715"/>
      <c r="J66" s="715"/>
      <c r="K66" s="715"/>
      <c r="L66" s="715"/>
      <c r="M66" s="715"/>
      <c r="N66" s="715"/>
      <c r="O66" s="715"/>
      <c r="P66" s="716"/>
      <c r="Q66" s="720" t="s">
        <v>382</v>
      </c>
      <c r="R66" s="721"/>
      <c r="S66" s="721"/>
      <c r="T66" s="721"/>
      <c r="U66" s="722"/>
      <c r="V66" s="720" t="s">
        <v>383</v>
      </c>
      <c r="W66" s="721"/>
      <c r="X66" s="721"/>
      <c r="Y66" s="721"/>
      <c r="Z66" s="722"/>
      <c r="AA66" s="720" t="s">
        <v>384</v>
      </c>
      <c r="AB66" s="721"/>
      <c r="AC66" s="721"/>
      <c r="AD66" s="721"/>
      <c r="AE66" s="722"/>
      <c r="AF66" s="841" t="s">
        <v>385</v>
      </c>
      <c r="AG66" s="802"/>
      <c r="AH66" s="802"/>
      <c r="AI66" s="802"/>
      <c r="AJ66" s="842"/>
      <c r="AK66" s="720" t="s">
        <v>386</v>
      </c>
      <c r="AL66" s="715"/>
      <c r="AM66" s="715"/>
      <c r="AN66" s="715"/>
      <c r="AO66" s="716"/>
      <c r="AP66" s="720" t="s">
        <v>387</v>
      </c>
      <c r="AQ66" s="721"/>
      <c r="AR66" s="721"/>
      <c r="AS66" s="721"/>
      <c r="AT66" s="722"/>
      <c r="AU66" s="720" t="s">
        <v>399</v>
      </c>
      <c r="AV66" s="721"/>
      <c r="AW66" s="721"/>
      <c r="AX66" s="721"/>
      <c r="AY66" s="722"/>
      <c r="AZ66" s="720" t="s">
        <v>365</v>
      </c>
      <c r="BA66" s="721"/>
      <c r="BB66" s="721"/>
      <c r="BC66" s="721"/>
      <c r="BD66" s="727"/>
      <c r="BE66" s="223"/>
      <c r="BF66" s="223"/>
      <c r="BG66" s="223"/>
      <c r="BH66" s="223"/>
      <c r="BI66" s="223"/>
      <c r="BJ66" s="223"/>
      <c r="BK66" s="223"/>
      <c r="BL66" s="223"/>
      <c r="BM66" s="223"/>
      <c r="BN66" s="223"/>
      <c r="BO66" s="223"/>
      <c r="BP66" s="223"/>
      <c r="BQ66" s="220">
        <v>60</v>
      </c>
      <c r="BR66" s="225"/>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212"/>
    </row>
    <row r="67" spans="1:131" ht="26.25" customHeight="1" thickBot="1" x14ac:dyDescent="0.25">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3"/>
      <c r="AG67" s="805"/>
      <c r="AH67" s="805"/>
      <c r="AI67" s="805"/>
      <c r="AJ67" s="844"/>
      <c r="AK67" s="845"/>
      <c r="AL67" s="718"/>
      <c r="AM67" s="718"/>
      <c r="AN67" s="718"/>
      <c r="AO67" s="719"/>
      <c r="AP67" s="723"/>
      <c r="AQ67" s="724"/>
      <c r="AR67" s="724"/>
      <c r="AS67" s="724"/>
      <c r="AT67" s="725"/>
      <c r="AU67" s="723"/>
      <c r="AV67" s="724"/>
      <c r="AW67" s="724"/>
      <c r="AX67" s="724"/>
      <c r="AY67" s="725"/>
      <c r="AZ67" s="723"/>
      <c r="BA67" s="724"/>
      <c r="BB67" s="724"/>
      <c r="BC67" s="724"/>
      <c r="BD67" s="729"/>
      <c r="BE67" s="223"/>
      <c r="BF67" s="223"/>
      <c r="BG67" s="223"/>
      <c r="BH67" s="223"/>
      <c r="BI67" s="223"/>
      <c r="BJ67" s="223"/>
      <c r="BK67" s="223"/>
      <c r="BL67" s="223"/>
      <c r="BM67" s="223"/>
      <c r="BN67" s="223"/>
      <c r="BO67" s="223"/>
      <c r="BP67" s="223"/>
      <c r="BQ67" s="220">
        <v>61</v>
      </c>
      <c r="BR67" s="225"/>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212"/>
    </row>
    <row r="68" spans="1:131" ht="26.25" customHeight="1" thickTop="1" x14ac:dyDescent="0.2">
      <c r="A68" s="218">
        <v>1</v>
      </c>
      <c r="B68" s="856" t="s">
        <v>547</v>
      </c>
      <c r="C68" s="857"/>
      <c r="D68" s="857"/>
      <c r="E68" s="857"/>
      <c r="F68" s="857"/>
      <c r="G68" s="857"/>
      <c r="H68" s="857"/>
      <c r="I68" s="857"/>
      <c r="J68" s="857"/>
      <c r="K68" s="857"/>
      <c r="L68" s="857"/>
      <c r="M68" s="857"/>
      <c r="N68" s="857"/>
      <c r="O68" s="857"/>
      <c r="P68" s="858"/>
      <c r="Q68" s="859">
        <v>6589</v>
      </c>
      <c r="R68" s="853"/>
      <c r="S68" s="853"/>
      <c r="T68" s="853"/>
      <c r="U68" s="853"/>
      <c r="V68" s="853">
        <v>8584</v>
      </c>
      <c r="W68" s="853"/>
      <c r="X68" s="853"/>
      <c r="Y68" s="853"/>
      <c r="Z68" s="853"/>
      <c r="AA68" s="853">
        <v>-1996</v>
      </c>
      <c r="AB68" s="853"/>
      <c r="AC68" s="853"/>
      <c r="AD68" s="853"/>
      <c r="AE68" s="853"/>
      <c r="AF68" s="853">
        <v>2148</v>
      </c>
      <c r="AG68" s="853"/>
      <c r="AH68" s="853"/>
      <c r="AI68" s="853"/>
      <c r="AJ68" s="853"/>
      <c r="AK68" s="853">
        <v>965</v>
      </c>
      <c r="AL68" s="853"/>
      <c r="AM68" s="853"/>
      <c r="AN68" s="853"/>
      <c r="AO68" s="853"/>
      <c r="AP68" s="853">
        <v>7265</v>
      </c>
      <c r="AQ68" s="853"/>
      <c r="AR68" s="853"/>
      <c r="AS68" s="853"/>
      <c r="AT68" s="853"/>
      <c r="AU68" s="853">
        <v>748</v>
      </c>
      <c r="AV68" s="853"/>
      <c r="AW68" s="853"/>
      <c r="AX68" s="853"/>
      <c r="AY68" s="853"/>
      <c r="AZ68" s="854" t="s">
        <v>558</v>
      </c>
      <c r="BA68" s="854"/>
      <c r="BB68" s="854"/>
      <c r="BC68" s="854"/>
      <c r="BD68" s="855"/>
      <c r="BE68" s="223"/>
      <c r="BF68" s="223"/>
      <c r="BG68" s="223"/>
      <c r="BH68" s="223"/>
      <c r="BI68" s="223"/>
      <c r="BJ68" s="223"/>
      <c r="BK68" s="223"/>
      <c r="BL68" s="223"/>
      <c r="BM68" s="223"/>
      <c r="BN68" s="223"/>
      <c r="BO68" s="223"/>
      <c r="BP68" s="223"/>
      <c r="BQ68" s="220">
        <v>62</v>
      </c>
      <c r="BR68" s="225"/>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212"/>
    </row>
    <row r="69" spans="1:131" ht="26.25" customHeight="1" x14ac:dyDescent="0.2">
      <c r="A69" s="220">
        <v>2</v>
      </c>
      <c r="B69" s="860" t="s">
        <v>548</v>
      </c>
      <c r="C69" s="861"/>
      <c r="D69" s="861"/>
      <c r="E69" s="861"/>
      <c r="F69" s="861"/>
      <c r="G69" s="861"/>
      <c r="H69" s="861"/>
      <c r="I69" s="861"/>
      <c r="J69" s="861"/>
      <c r="K69" s="861"/>
      <c r="L69" s="861"/>
      <c r="M69" s="861"/>
      <c r="N69" s="861"/>
      <c r="O69" s="861"/>
      <c r="P69" s="862"/>
      <c r="Q69" s="863">
        <v>11048</v>
      </c>
      <c r="R69" s="817"/>
      <c r="S69" s="817"/>
      <c r="T69" s="817"/>
      <c r="U69" s="817"/>
      <c r="V69" s="817">
        <v>10962</v>
      </c>
      <c r="W69" s="817"/>
      <c r="X69" s="817"/>
      <c r="Y69" s="817"/>
      <c r="Z69" s="817"/>
      <c r="AA69" s="817">
        <v>86</v>
      </c>
      <c r="AB69" s="817"/>
      <c r="AC69" s="817"/>
      <c r="AD69" s="817"/>
      <c r="AE69" s="817"/>
      <c r="AF69" s="817">
        <v>86</v>
      </c>
      <c r="AG69" s="817"/>
      <c r="AH69" s="817"/>
      <c r="AI69" s="817"/>
      <c r="AJ69" s="817"/>
      <c r="AK69" s="817">
        <v>4624</v>
      </c>
      <c r="AL69" s="817"/>
      <c r="AM69" s="817"/>
      <c r="AN69" s="817"/>
      <c r="AO69" s="817"/>
      <c r="AP69" s="817" t="s">
        <v>546</v>
      </c>
      <c r="AQ69" s="817"/>
      <c r="AR69" s="817"/>
      <c r="AS69" s="817"/>
      <c r="AT69" s="817"/>
      <c r="AU69" s="817" t="s">
        <v>546</v>
      </c>
      <c r="AV69" s="817"/>
      <c r="AW69" s="817"/>
      <c r="AX69" s="817"/>
      <c r="AY69" s="817"/>
      <c r="AZ69" s="819"/>
      <c r="BA69" s="819"/>
      <c r="BB69" s="819"/>
      <c r="BC69" s="819"/>
      <c r="BD69" s="820"/>
      <c r="BE69" s="223"/>
      <c r="BF69" s="223"/>
      <c r="BG69" s="223"/>
      <c r="BH69" s="223"/>
      <c r="BI69" s="223"/>
      <c r="BJ69" s="223"/>
      <c r="BK69" s="223"/>
      <c r="BL69" s="223"/>
      <c r="BM69" s="223"/>
      <c r="BN69" s="223"/>
      <c r="BO69" s="223"/>
      <c r="BP69" s="223"/>
      <c r="BQ69" s="220">
        <v>63</v>
      </c>
      <c r="BR69" s="225"/>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212"/>
    </row>
    <row r="70" spans="1:131" ht="26.25" customHeight="1" x14ac:dyDescent="0.2">
      <c r="A70" s="220">
        <v>3</v>
      </c>
      <c r="B70" s="860" t="s">
        <v>549</v>
      </c>
      <c r="C70" s="861"/>
      <c r="D70" s="861"/>
      <c r="E70" s="861"/>
      <c r="F70" s="861"/>
      <c r="G70" s="861"/>
      <c r="H70" s="861"/>
      <c r="I70" s="861"/>
      <c r="J70" s="861"/>
      <c r="K70" s="861"/>
      <c r="L70" s="861"/>
      <c r="M70" s="861"/>
      <c r="N70" s="861"/>
      <c r="O70" s="861"/>
      <c r="P70" s="862"/>
      <c r="Q70" s="863">
        <v>1656633</v>
      </c>
      <c r="R70" s="817"/>
      <c r="S70" s="817"/>
      <c r="T70" s="817"/>
      <c r="U70" s="817"/>
      <c r="V70" s="817">
        <v>1631442</v>
      </c>
      <c r="W70" s="817"/>
      <c r="X70" s="817"/>
      <c r="Y70" s="817"/>
      <c r="Z70" s="817"/>
      <c r="AA70" s="817">
        <v>25191</v>
      </c>
      <c r="AB70" s="817"/>
      <c r="AC70" s="817"/>
      <c r="AD70" s="817"/>
      <c r="AE70" s="817"/>
      <c r="AF70" s="817">
        <v>25191</v>
      </c>
      <c r="AG70" s="817"/>
      <c r="AH70" s="817"/>
      <c r="AI70" s="817"/>
      <c r="AJ70" s="817"/>
      <c r="AK70" s="817">
        <v>23240</v>
      </c>
      <c r="AL70" s="817"/>
      <c r="AM70" s="817"/>
      <c r="AN70" s="817"/>
      <c r="AO70" s="817"/>
      <c r="AP70" s="817" t="s">
        <v>546</v>
      </c>
      <c r="AQ70" s="817"/>
      <c r="AR70" s="817"/>
      <c r="AS70" s="817"/>
      <c r="AT70" s="817"/>
      <c r="AU70" s="817" t="s">
        <v>546</v>
      </c>
      <c r="AV70" s="817"/>
      <c r="AW70" s="817"/>
      <c r="AX70" s="817"/>
      <c r="AY70" s="817"/>
      <c r="AZ70" s="819"/>
      <c r="BA70" s="819"/>
      <c r="BB70" s="819"/>
      <c r="BC70" s="819"/>
      <c r="BD70" s="820"/>
      <c r="BE70" s="223"/>
      <c r="BF70" s="223"/>
      <c r="BG70" s="223"/>
      <c r="BH70" s="223"/>
      <c r="BI70" s="223"/>
      <c r="BJ70" s="223"/>
      <c r="BK70" s="223"/>
      <c r="BL70" s="223"/>
      <c r="BM70" s="223"/>
      <c r="BN70" s="223"/>
      <c r="BO70" s="223"/>
      <c r="BP70" s="223"/>
      <c r="BQ70" s="220">
        <v>64</v>
      </c>
      <c r="BR70" s="225"/>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212"/>
    </row>
    <row r="71" spans="1:131" ht="26.25" customHeight="1" x14ac:dyDescent="0.2">
      <c r="A71" s="220">
        <v>4</v>
      </c>
      <c r="B71" s="860" t="s">
        <v>550</v>
      </c>
      <c r="C71" s="861"/>
      <c r="D71" s="861"/>
      <c r="E71" s="861"/>
      <c r="F71" s="861"/>
      <c r="G71" s="861"/>
      <c r="H71" s="861"/>
      <c r="I71" s="861"/>
      <c r="J71" s="861"/>
      <c r="K71" s="861"/>
      <c r="L71" s="861"/>
      <c r="M71" s="861"/>
      <c r="N71" s="861"/>
      <c r="O71" s="861"/>
      <c r="P71" s="862"/>
      <c r="Q71" s="863">
        <v>9388</v>
      </c>
      <c r="R71" s="817"/>
      <c r="S71" s="817"/>
      <c r="T71" s="817"/>
      <c r="U71" s="817"/>
      <c r="V71" s="817">
        <v>9097</v>
      </c>
      <c r="W71" s="817"/>
      <c r="X71" s="817"/>
      <c r="Y71" s="817"/>
      <c r="Z71" s="817"/>
      <c r="AA71" s="817">
        <v>291</v>
      </c>
      <c r="AB71" s="817"/>
      <c r="AC71" s="817"/>
      <c r="AD71" s="817"/>
      <c r="AE71" s="817"/>
      <c r="AF71" s="817">
        <v>291</v>
      </c>
      <c r="AG71" s="817"/>
      <c r="AH71" s="817"/>
      <c r="AI71" s="817"/>
      <c r="AJ71" s="817"/>
      <c r="AK71" s="817" t="s">
        <v>546</v>
      </c>
      <c r="AL71" s="817"/>
      <c r="AM71" s="817"/>
      <c r="AN71" s="817"/>
      <c r="AO71" s="817"/>
      <c r="AP71" s="817">
        <v>125</v>
      </c>
      <c r="AQ71" s="817"/>
      <c r="AR71" s="817"/>
      <c r="AS71" s="817"/>
      <c r="AT71" s="817"/>
      <c r="AU71" s="817">
        <v>1</v>
      </c>
      <c r="AV71" s="817"/>
      <c r="AW71" s="817"/>
      <c r="AX71" s="817"/>
      <c r="AY71" s="817"/>
      <c r="AZ71" s="819"/>
      <c r="BA71" s="819"/>
      <c r="BB71" s="819"/>
      <c r="BC71" s="819"/>
      <c r="BD71" s="820"/>
      <c r="BE71" s="223"/>
      <c r="BF71" s="223"/>
      <c r="BG71" s="223"/>
      <c r="BH71" s="223"/>
      <c r="BI71" s="223"/>
      <c r="BJ71" s="223"/>
      <c r="BK71" s="223"/>
      <c r="BL71" s="223"/>
      <c r="BM71" s="223"/>
      <c r="BN71" s="223"/>
      <c r="BO71" s="223"/>
      <c r="BP71" s="223"/>
      <c r="BQ71" s="220">
        <v>65</v>
      </c>
      <c r="BR71" s="225"/>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212"/>
    </row>
    <row r="72" spans="1:131" ht="26.25" customHeight="1" x14ac:dyDescent="0.2">
      <c r="A72" s="220">
        <v>5</v>
      </c>
      <c r="B72" s="860" t="s">
        <v>551</v>
      </c>
      <c r="C72" s="861"/>
      <c r="D72" s="861"/>
      <c r="E72" s="861"/>
      <c r="F72" s="861"/>
      <c r="G72" s="861"/>
      <c r="H72" s="861"/>
      <c r="I72" s="861"/>
      <c r="J72" s="861"/>
      <c r="K72" s="861"/>
      <c r="L72" s="861"/>
      <c r="M72" s="861"/>
      <c r="N72" s="861"/>
      <c r="O72" s="861"/>
      <c r="P72" s="862"/>
      <c r="Q72" s="863">
        <v>414</v>
      </c>
      <c r="R72" s="817"/>
      <c r="S72" s="817"/>
      <c r="T72" s="817"/>
      <c r="U72" s="817"/>
      <c r="V72" s="817">
        <v>396</v>
      </c>
      <c r="W72" s="817"/>
      <c r="X72" s="817"/>
      <c r="Y72" s="817"/>
      <c r="Z72" s="817"/>
      <c r="AA72" s="817">
        <v>19</v>
      </c>
      <c r="AB72" s="817"/>
      <c r="AC72" s="817"/>
      <c r="AD72" s="817"/>
      <c r="AE72" s="817"/>
      <c r="AF72" s="817">
        <v>19</v>
      </c>
      <c r="AG72" s="817"/>
      <c r="AH72" s="817"/>
      <c r="AI72" s="817"/>
      <c r="AJ72" s="817"/>
      <c r="AK72" s="817">
        <v>8</v>
      </c>
      <c r="AL72" s="817"/>
      <c r="AM72" s="817"/>
      <c r="AN72" s="817"/>
      <c r="AO72" s="817"/>
      <c r="AP72" s="817" t="s">
        <v>546</v>
      </c>
      <c r="AQ72" s="817"/>
      <c r="AR72" s="817"/>
      <c r="AS72" s="817"/>
      <c r="AT72" s="817"/>
      <c r="AU72" s="817" t="s">
        <v>546</v>
      </c>
      <c r="AV72" s="817"/>
      <c r="AW72" s="817"/>
      <c r="AX72" s="817"/>
      <c r="AY72" s="817"/>
      <c r="AZ72" s="819"/>
      <c r="BA72" s="819"/>
      <c r="BB72" s="819"/>
      <c r="BC72" s="819"/>
      <c r="BD72" s="820"/>
      <c r="BE72" s="223"/>
      <c r="BF72" s="223"/>
      <c r="BG72" s="223"/>
      <c r="BH72" s="223"/>
      <c r="BI72" s="223"/>
      <c r="BJ72" s="223"/>
      <c r="BK72" s="223"/>
      <c r="BL72" s="223"/>
      <c r="BM72" s="223"/>
      <c r="BN72" s="223"/>
      <c r="BO72" s="223"/>
      <c r="BP72" s="223"/>
      <c r="BQ72" s="220">
        <v>66</v>
      </c>
      <c r="BR72" s="225"/>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212"/>
    </row>
    <row r="73" spans="1:131" ht="26.25" customHeight="1" x14ac:dyDescent="0.2">
      <c r="A73" s="220">
        <v>6</v>
      </c>
      <c r="B73" s="860" t="s">
        <v>552</v>
      </c>
      <c r="C73" s="861"/>
      <c r="D73" s="861"/>
      <c r="E73" s="861"/>
      <c r="F73" s="861"/>
      <c r="G73" s="861"/>
      <c r="H73" s="861"/>
      <c r="I73" s="861"/>
      <c r="J73" s="861"/>
      <c r="K73" s="861"/>
      <c r="L73" s="861"/>
      <c r="M73" s="861"/>
      <c r="N73" s="861"/>
      <c r="O73" s="861"/>
      <c r="P73" s="862"/>
      <c r="Q73" s="863">
        <v>2576</v>
      </c>
      <c r="R73" s="817"/>
      <c r="S73" s="817"/>
      <c r="T73" s="817"/>
      <c r="U73" s="817"/>
      <c r="V73" s="817">
        <v>2342</v>
      </c>
      <c r="W73" s="817"/>
      <c r="X73" s="817"/>
      <c r="Y73" s="817"/>
      <c r="Z73" s="817"/>
      <c r="AA73" s="817">
        <v>234</v>
      </c>
      <c r="AB73" s="817"/>
      <c r="AC73" s="817"/>
      <c r="AD73" s="817"/>
      <c r="AE73" s="817"/>
      <c r="AF73" s="817">
        <v>234</v>
      </c>
      <c r="AG73" s="817"/>
      <c r="AH73" s="817"/>
      <c r="AI73" s="817"/>
      <c r="AJ73" s="817"/>
      <c r="AK73" s="817" t="s">
        <v>546</v>
      </c>
      <c r="AL73" s="817"/>
      <c r="AM73" s="817"/>
      <c r="AN73" s="817"/>
      <c r="AO73" s="817"/>
      <c r="AP73" s="817">
        <v>744</v>
      </c>
      <c r="AQ73" s="817"/>
      <c r="AR73" s="817"/>
      <c r="AS73" s="817"/>
      <c r="AT73" s="817"/>
      <c r="AU73" s="817">
        <v>88</v>
      </c>
      <c r="AV73" s="817"/>
      <c r="AW73" s="817"/>
      <c r="AX73" s="817"/>
      <c r="AY73" s="817"/>
      <c r="AZ73" s="819"/>
      <c r="BA73" s="819"/>
      <c r="BB73" s="819"/>
      <c r="BC73" s="819"/>
      <c r="BD73" s="820"/>
      <c r="BE73" s="223"/>
      <c r="BF73" s="223"/>
      <c r="BG73" s="223"/>
      <c r="BH73" s="223"/>
      <c r="BI73" s="223"/>
      <c r="BJ73" s="223"/>
      <c r="BK73" s="223"/>
      <c r="BL73" s="223"/>
      <c r="BM73" s="223"/>
      <c r="BN73" s="223"/>
      <c r="BO73" s="223"/>
      <c r="BP73" s="223"/>
      <c r="BQ73" s="220">
        <v>67</v>
      </c>
      <c r="BR73" s="225"/>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212"/>
    </row>
    <row r="74" spans="1:131" ht="26.25" customHeight="1" x14ac:dyDescent="0.2">
      <c r="A74" s="220">
        <v>7</v>
      </c>
      <c r="B74" s="860" t="s">
        <v>553</v>
      </c>
      <c r="C74" s="861"/>
      <c r="D74" s="861"/>
      <c r="E74" s="861"/>
      <c r="F74" s="861"/>
      <c r="G74" s="861"/>
      <c r="H74" s="861"/>
      <c r="I74" s="861"/>
      <c r="J74" s="861"/>
      <c r="K74" s="861"/>
      <c r="L74" s="861"/>
      <c r="M74" s="861"/>
      <c r="N74" s="861"/>
      <c r="O74" s="861"/>
      <c r="P74" s="862"/>
      <c r="Q74" s="863">
        <v>583</v>
      </c>
      <c r="R74" s="817"/>
      <c r="S74" s="817"/>
      <c r="T74" s="817"/>
      <c r="U74" s="817"/>
      <c r="V74" s="817">
        <v>557</v>
      </c>
      <c r="W74" s="817"/>
      <c r="X74" s="817"/>
      <c r="Y74" s="817"/>
      <c r="Z74" s="817"/>
      <c r="AA74" s="817">
        <v>26</v>
      </c>
      <c r="AB74" s="817"/>
      <c r="AC74" s="817"/>
      <c r="AD74" s="817"/>
      <c r="AE74" s="817"/>
      <c r="AF74" s="817">
        <v>26</v>
      </c>
      <c r="AG74" s="817"/>
      <c r="AH74" s="817"/>
      <c r="AI74" s="817"/>
      <c r="AJ74" s="817"/>
      <c r="AK74" s="817" t="s">
        <v>546</v>
      </c>
      <c r="AL74" s="817"/>
      <c r="AM74" s="817"/>
      <c r="AN74" s="817"/>
      <c r="AO74" s="817"/>
      <c r="AP74" s="817" t="s">
        <v>546</v>
      </c>
      <c r="AQ74" s="817"/>
      <c r="AR74" s="817"/>
      <c r="AS74" s="817"/>
      <c r="AT74" s="817"/>
      <c r="AU74" s="817" t="s">
        <v>546</v>
      </c>
      <c r="AV74" s="817"/>
      <c r="AW74" s="817"/>
      <c r="AX74" s="817"/>
      <c r="AY74" s="817"/>
      <c r="AZ74" s="819"/>
      <c r="BA74" s="819"/>
      <c r="BB74" s="819"/>
      <c r="BC74" s="819"/>
      <c r="BD74" s="820"/>
      <c r="BE74" s="223"/>
      <c r="BF74" s="223"/>
      <c r="BG74" s="223"/>
      <c r="BH74" s="223"/>
      <c r="BI74" s="223"/>
      <c r="BJ74" s="223"/>
      <c r="BK74" s="223"/>
      <c r="BL74" s="223"/>
      <c r="BM74" s="223"/>
      <c r="BN74" s="223"/>
      <c r="BO74" s="223"/>
      <c r="BP74" s="223"/>
      <c r="BQ74" s="220">
        <v>68</v>
      </c>
      <c r="BR74" s="225"/>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212"/>
    </row>
    <row r="75" spans="1:131" ht="26.25" customHeight="1" x14ac:dyDescent="0.2">
      <c r="A75" s="220">
        <v>8</v>
      </c>
      <c r="B75" s="860" t="s">
        <v>554</v>
      </c>
      <c r="C75" s="861"/>
      <c r="D75" s="861"/>
      <c r="E75" s="861"/>
      <c r="F75" s="861"/>
      <c r="G75" s="861"/>
      <c r="H75" s="861"/>
      <c r="I75" s="861"/>
      <c r="J75" s="861"/>
      <c r="K75" s="861"/>
      <c r="L75" s="861"/>
      <c r="M75" s="861"/>
      <c r="N75" s="861"/>
      <c r="O75" s="861"/>
      <c r="P75" s="862"/>
      <c r="Q75" s="864">
        <v>1238</v>
      </c>
      <c r="R75" s="865"/>
      <c r="S75" s="865"/>
      <c r="T75" s="865"/>
      <c r="U75" s="821"/>
      <c r="V75" s="866">
        <v>1207</v>
      </c>
      <c r="W75" s="865"/>
      <c r="X75" s="865"/>
      <c r="Y75" s="865"/>
      <c r="Z75" s="821"/>
      <c r="AA75" s="866">
        <v>31</v>
      </c>
      <c r="AB75" s="865"/>
      <c r="AC75" s="865"/>
      <c r="AD75" s="865"/>
      <c r="AE75" s="821"/>
      <c r="AF75" s="866">
        <v>31</v>
      </c>
      <c r="AG75" s="865"/>
      <c r="AH75" s="865"/>
      <c r="AI75" s="865"/>
      <c r="AJ75" s="821"/>
      <c r="AK75" s="866">
        <v>76</v>
      </c>
      <c r="AL75" s="865"/>
      <c r="AM75" s="865"/>
      <c r="AN75" s="865"/>
      <c r="AO75" s="821"/>
      <c r="AP75" s="866" t="s">
        <v>546</v>
      </c>
      <c r="AQ75" s="865"/>
      <c r="AR75" s="865"/>
      <c r="AS75" s="865"/>
      <c r="AT75" s="821"/>
      <c r="AU75" s="866" t="s">
        <v>546</v>
      </c>
      <c r="AV75" s="865"/>
      <c r="AW75" s="865"/>
      <c r="AX75" s="865"/>
      <c r="AY75" s="821"/>
      <c r="AZ75" s="819"/>
      <c r="BA75" s="819"/>
      <c r="BB75" s="819"/>
      <c r="BC75" s="819"/>
      <c r="BD75" s="820"/>
      <c r="BE75" s="223"/>
      <c r="BF75" s="223"/>
      <c r="BG75" s="223"/>
      <c r="BH75" s="223"/>
      <c r="BI75" s="223"/>
      <c r="BJ75" s="223"/>
      <c r="BK75" s="223"/>
      <c r="BL75" s="223"/>
      <c r="BM75" s="223"/>
      <c r="BN75" s="223"/>
      <c r="BO75" s="223"/>
      <c r="BP75" s="223"/>
      <c r="BQ75" s="220">
        <v>69</v>
      </c>
      <c r="BR75" s="225"/>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212"/>
    </row>
    <row r="76" spans="1:131" ht="26.25" customHeight="1" x14ac:dyDescent="0.2">
      <c r="A76" s="220">
        <v>9</v>
      </c>
      <c r="B76" s="860" t="s">
        <v>555</v>
      </c>
      <c r="C76" s="861"/>
      <c r="D76" s="861"/>
      <c r="E76" s="861"/>
      <c r="F76" s="861"/>
      <c r="G76" s="861"/>
      <c r="H76" s="861"/>
      <c r="I76" s="861"/>
      <c r="J76" s="861"/>
      <c r="K76" s="861"/>
      <c r="L76" s="861"/>
      <c r="M76" s="861"/>
      <c r="N76" s="861"/>
      <c r="O76" s="861"/>
      <c r="P76" s="862"/>
      <c r="Q76" s="864">
        <v>271</v>
      </c>
      <c r="R76" s="865"/>
      <c r="S76" s="865"/>
      <c r="T76" s="865"/>
      <c r="U76" s="821"/>
      <c r="V76" s="866">
        <v>194</v>
      </c>
      <c r="W76" s="865"/>
      <c r="X76" s="865"/>
      <c r="Y76" s="865"/>
      <c r="Z76" s="821"/>
      <c r="AA76" s="866">
        <v>76</v>
      </c>
      <c r="AB76" s="865"/>
      <c r="AC76" s="865"/>
      <c r="AD76" s="865"/>
      <c r="AE76" s="821"/>
      <c r="AF76" s="866">
        <v>76</v>
      </c>
      <c r="AG76" s="865"/>
      <c r="AH76" s="865"/>
      <c r="AI76" s="865"/>
      <c r="AJ76" s="821"/>
      <c r="AK76" s="866">
        <v>70</v>
      </c>
      <c r="AL76" s="865"/>
      <c r="AM76" s="865"/>
      <c r="AN76" s="865"/>
      <c r="AO76" s="821"/>
      <c r="AP76" s="866" t="s">
        <v>546</v>
      </c>
      <c r="AQ76" s="865"/>
      <c r="AR76" s="865"/>
      <c r="AS76" s="865"/>
      <c r="AT76" s="821"/>
      <c r="AU76" s="866" t="s">
        <v>546</v>
      </c>
      <c r="AV76" s="865"/>
      <c r="AW76" s="865"/>
      <c r="AX76" s="865"/>
      <c r="AY76" s="821"/>
      <c r="AZ76" s="819"/>
      <c r="BA76" s="819"/>
      <c r="BB76" s="819"/>
      <c r="BC76" s="819"/>
      <c r="BD76" s="820"/>
      <c r="BE76" s="223"/>
      <c r="BF76" s="223"/>
      <c r="BG76" s="223"/>
      <c r="BH76" s="223"/>
      <c r="BI76" s="223"/>
      <c r="BJ76" s="223"/>
      <c r="BK76" s="223"/>
      <c r="BL76" s="223"/>
      <c r="BM76" s="223"/>
      <c r="BN76" s="223"/>
      <c r="BO76" s="223"/>
      <c r="BP76" s="223"/>
      <c r="BQ76" s="220">
        <v>70</v>
      </c>
      <c r="BR76" s="225"/>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212"/>
    </row>
    <row r="77" spans="1:131" ht="26.25" customHeight="1" x14ac:dyDescent="0.2">
      <c r="A77" s="220">
        <v>10</v>
      </c>
      <c r="B77" s="860" t="s">
        <v>556</v>
      </c>
      <c r="C77" s="861"/>
      <c r="D77" s="861"/>
      <c r="E77" s="861"/>
      <c r="F77" s="861"/>
      <c r="G77" s="861"/>
      <c r="H77" s="861"/>
      <c r="I77" s="861"/>
      <c r="J77" s="861"/>
      <c r="K77" s="861"/>
      <c r="L77" s="861"/>
      <c r="M77" s="861"/>
      <c r="N77" s="861"/>
      <c r="O77" s="861"/>
      <c r="P77" s="862"/>
      <c r="Q77" s="864">
        <v>4</v>
      </c>
      <c r="R77" s="865"/>
      <c r="S77" s="865"/>
      <c r="T77" s="865"/>
      <c r="U77" s="821"/>
      <c r="V77" s="866">
        <v>3</v>
      </c>
      <c r="W77" s="865"/>
      <c r="X77" s="865"/>
      <c r="Y77" s="865"/>
      <c r="Z77" s="821"/>
      <c r="AA77" s="866">
        <v>1</v>
      </c>
      <c r="AB77" s="865"/>
      <c r="AC77" s="865"/>
      <c r="AD77" s="865"/>
      <c r="AE77" s="821"/>
      <c r="AF77" s="866">
        <v>1</v>
      </c>
      <c r="AG77" s="865"/>
      <c r="AH77" s="865"/>
      <c r="AI77" s="865"/>
      <c r="AJ77" s="821"/>
      <c r="AK77" s="866" t="s">
        <v>546</v>
      </c>
      <c r="AL77" s="865"/>
      <c r="AM77" s="865"/>
      <c r="AN77" s="865"/>
      <c r="AO77" s="821"/>
      <c r="AP77" s="866" t="s">
        <v>546</v>
      </c>
      <c r="AQ77" s="865"/>
      <c r="AR77" s="865"/>
      <c r="AS77" s="865"/>
      <c r="AT77" s="821"/>
      <c r="AU77" s="866" t="s">
        <v>546</v>
      </c>
      <c r="AV77" s="865"/>
      <c r="AW77" s="865"/>
      <c r="AX77" s="865"/>
      <c r="AY77" s="821"/>
      <c r="AZ77" s="819"/>
      <c r="BA77" s="819"/>
      <c r="BB77" s="819"/>
      <c r="BC77" s="819"/>
      <c r="BD77" s="820"/>
      <c r="BE77" s="223"/>
      <c r="BF77" s="223"/>
      <c r="BG77" s="223"/>
      <c r="BH77" s="223"/>
      <c r="BI77" s="223"/>
      <c r="BJ77" s="223"/>
      <c r="BK77" s="223"/>
      <c r="BL77" s="223"/>
      <c r="BM77" s="223"/>
      <c r="BN77" s="223"/>
      <c r="BO77" s="223"/>
      <c r="BP77" s="223"/>
      <c r="BQ77" s="220">
        <v>71</v>
      </c>
      <c r="BR77" s="225"/>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212"/>
    </row>
    <row r="78" spans="1:131" ht="26.25" customHeight="1" x14ac:dyDescent="0.2">
      <c r="A78" s="220">
        <v>11</v>
      </c>
      <c r="B78" s="860" t="s">
        <v>557</v>
      </c>
      <c r="C78" s="861"/>
      <c r="D78" s="861"/>
      <c r="E78" s="861"/>
      <c r="F78" s="861"/>
      <c r="G78" s="861"/>
      <c r="H78" s="861"/>
      <c r="I78" s="861"/>
      <c r="J78" s="861"/>
      <c r="K78" s="861"/>
      <c r="L78" s="861"/>
      <c r="M78" s="861"/>
      <c r="N78" s="861"/>
      <c r="O78" s="861"/>
      <c r="P78" s="862"/>
      <c r="Q78" s="863">
        <v>4789</v>
      </c>
      <c r="R78" s="817"/>
      <c r="S78" s="817"/>
      <c r="T78" s="817"/>
      <c r="U78" s="817"/>
      <c r="V78" s="817">
        <v>4660</v>
      </c>
      <c r="W78" s="817"/>
      <c r="X78" s="817"/>
      <c r="Y78" s="817"/>
      <c r="Z78" s="817"/>
      <c r="AA78" s="817">
        <v>128</v>
      </c>
      <c r="AB78" s="817"/>
      <c r="AC78" s="817"/>
      <c r="AD78" s="817"/>
      <c r="AE78" s="817"/>
      <c r="AF78" s="817">
        <v>128</v>
      </c>
      <c r="AG78" s="817"/>
      <c r="AH78" s="817"/>
      <c r="AI78" s="817"/>
      <c r="AJ78" s="817"/>
      <c r="AK78" s="817" t="s">
        <v>546</v>
      </c>
      <c r="AL78" s="817"/>
      <c r="AM78" s="817"/>
      <c r="AN78" s="817"/>
      <c r="AO78" s="817"/>
      <c r="AP78" s="817" t="s">
        <v>546</v>
      </c>
      <c r="AQ78" s="817"/>
      <c r="AR78" s="817"/>
      <c r="AS78" s="817"/>
      <c r="AT78" s="817"/>
      <c r="AU78" s="817" t="s">
        <v>546</v>
      </c>
      <c r="AV78" s="817"/>
      <c r="AW78" s="817"/>
      <c r="AX78" s="817"/>
      <c r="AY78" s="817"/>
      <c r="AZ78" s="819"/>
      <c r="BA78" s="819"/>
      <c r="BB78" s="819"/>
      <c r="BC78" s="819"/>
      <c r="BD78" s="820"/>
      <c r="BE78" s="223"/>
      <c r="BF78" s="223"/>
      <c r="BG78" s="223"/>
      <c r="BH78" s="223"/>
      <c r="BI78" s="223"/>
      <c r="BJ78" s="212"/>
      <c r="BK78" s="212"/>
      <c r="BL78" s="212"/>
      <c r="BM78" s="212"/>
      <c r="BN78" s="212"/>
      <c r="BO78" s="223"/>
      <c r="BP78" s="223"/>
      <c r="BQ78" s="220">
        <v>72</v>
      </c>
      <c r="BR78" s="225"/>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212"/>
    </row>
    <row r="79" spans="1:131" ht="26.25" customHeight="1" x14ac:dyDescent="0.2">
      <c r="A79" s="220">
        <v>12</v>
      </c>
      <c r="B79" s="860"/>
      <c r="C79" s="861"/>
      <c r="D79" s="861"/>
      <c r="E79" s="861"/>
      <c r="F79" s="861"/>
      <c r="G79" s="861"/>
      <c r="H79" s="861"/>
      <c r="I79" s="861"/>
      <c r="J79" s="861"/>
      <c r="K79" s="861"/>
      <c r="L79" s="861"/>
      <c r="M79" s="861"/>
      <c r="N79" s="861"/>
      <c r="O79" s="861"/>
      <c r="P79" s="862"/>
      <c r="Q79" s="863"/>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23"/>
      <c r="BF79" s="223"/>
      <c r="BG79" s="223"/>
      <c r="BH79" s="223"/>
      <c r="BI79" s="223"/>
      <c r="BJ79" s="212"/>
      <c r="BK79" s="212"/>
      <c r="BL79" s="212"/>
      <c r="BM79" s="212"/>
      <c r="BN79" s="212"/>
      <c r="BO79" s="223"/>
      <c r="BP79" s="223"/>
      <c r="BQ79" s="220">
        <v>73</v>
      </c>
      <c r="BR79" s="225"/>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212"/>
    </row>
    <row r="80" spans="1:131" ht="26.25" customHeight="1" x14ac:dyDescent="0.2">
      <c r="A80" s="220">
        <v>13</v>
      </c>
      <c r="B80" s="860"/>
      <c r="C80" s="861"/>
      <c r="D80" s="861"/>
      <c r="E80" s="861"/>
      <c r="F80" s="861"/>
      <c r="G80" s="861"/>
      <c r="H80" s="861"/>
      <c r="I80" s="861"/>
      <c r="J80" s="861"/>
      <c r="K80" s="861"/>
      <c r="L80" s="861"/>
      <c r="M80" s="861"/>
      <c r="N80" s="861"/>
      <c r="O80" s="861"/>
      <c r="P80" s="862"/>
      <c r="Q80" s="863"/>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23"/>
      <c r="BF80" s="223"/>
      <c r="BG80" s="223"/>
      <c r="BH80" s="223"/>
      <c r="BI80" s="223"/>
      <c r="BJ80" s="223"/>
      <c r="BK80" s="223"/>
      <c r="BL80" s="223"/>
      <c r="BM80" s="223"/>
      <c r="BN80" s="223"/>
      <c r="BO80" s="223"/>
      <c r="BP80" s="223"/>
      <c r="BQ80" s="220">
        <v>74</v>
      </c>
      <c r="BR80" s="225"/>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212"/>
    </row>
    <row r="81" spans="1:131" ht="26.25" customHeight="1" x14ac:dyDescent="0.2">
      <c r="A81" s="220">
        <v>14</v>
      </c>
      <c r="B81" s="860"/>
      <c r="C81" s="861"/>
      <c r="D81" s="861"/>
      <c r="E81" s="861"/>
      <c r="F81" s="861"/>
      <c r="G81" s="861"/>
      <c r="H81" s="861"/>
      <c r="I81" s="861"/>
      <c r="J81" s="861"/>
      <c r="K81" s="861"/>
      <c r="L81" s="861"/>
      <c r="M81" s="861"/>
      <c r="N81" s="861"/>
      <c r="O81" s="861"/>
      <c r="P81" s="862"/>
      <c r="Q81" s="863"/>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23"/>
      <c r="BF81" s="223"/>
      <c r="BG81" s="223"/>
      <c r="BH81" s="223"/>
      <c r="BI81" s="223"/>
      <c r="BJ81" s="223"/>
      <c r="BK81" s="223"/>
      <c r="BL81" s="223"/>
      <c r="BM81" s="223"/>
      <c r="BN81" s="223"/>
      <c r="BO81" s="223"/>
      <c r="BP81" s="223"/>
      <c r="BQ81" s="220">
        <v>75</v>
      </c>
      <c r="BR81" s="225"/>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212"/>
    </row>
    <row r="82" spans="1:131" ht="26.25" customHeight="1" x14ac:dyDescent="0.2">
      <c r="A82" s="220">
        <v>15</v>
      </c>
      <c r="B82" s="860"/>
      <c r="C82" s="861"/>
      <c r="D82" s="861"/>
      <c r="E82" s="861"/>
      <c r="F82" s="861"/>
      <c r="G82" s="861"/>
      <c r="H82" s="861"/>
      <c r="I82" s="861"/>
      <c r="J82" s="861"/>
      <c r="K82" s="861"/>
      <c r="L82" s="861"/>
      <c r="M82" s="861"/>
      <c r="N82" s="861"/>
      <c r="O82" s="861"/>
      <c r="P82" s="862"/>
      <c r="Q82" s="863"/>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23"/>
      <c r="BF82" s="223"/>
      <c r="BG82" s="223"/>
      <c r="BH82" s="223"/>
      <c r="BI82" s="223"/>
      <c r="BJ82" s="223"/>
      <c r="BK82" s="223"/>
      <c r="BL82" s="223"/>
      <c r="BM82" s="223"/>
      <c r="BN82" s="223"/>
      <c r="BO82" s="223"/>
      <c r="BP82" s="223"/>
      <c r="BQ82" s="220">
        <v>76</v>
      </c>
      <c r="BR82" s="225"/>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212"/>
    </row>
    <row r="83" spans="1:131" ht="26.25" customHeight="1" x14ac:dyDescent="0.2">
      <c r="A83" s="220">
        <v>16</v>
      </c>
      <c r="B83" s="860"/>
      <c r="C83" s="861"/>
      <c r="D83" s="861"/>
      <c r="E83" s="861"/>
      <c r="F83" s="861"/>
      <c r="G83" s="861"/>
      <c r="H83" s="861"/>
      <c r="I83" s="861"/>
      <c r="J83" s="861"/>
      <c r="K83" s="861"/>
      <c r="L83" s="861"/>
      <c r="M83" s="861"/>
      <c r="N83" s="861"/>
      <c r="O83" s="861"/>
      <c r="P83" s="862"/>
      <c r="Q83" s="863"/>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23"/>
      <c r="BF83" s="223"/>
      <c r="BG83" s="223"/>
      <c r="BH83" s="223"/>
      <c r="BI83" s="223"/>
      <c r="BJ83" s="223"/>
      <c r="BK83" s="223"/>
      <c r="BL83" s="223"/>
      <c r="BM83" s="223"/>
      <c r="BN83" s="223"/>
      <c r="BO83" s="223"/>
      <c r="BP83" s="223"/>
      <c r="BQ83" s="220">
        <v>77</v>
      </c>
      <c r="BR83" s="225"/>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212"/>
    </row>
    <row r="84" spans="1:131" ht="26.25" customHeight="1" x14ac:dyDescent="0.2">
      <c r="A84" s="220">
        <v>17</v>
      </c>
      <c r="B84" s="860"/>
      <c r="C84" s="861"/>
      <c r="D84" s="861"/>
      <c r="E84" s="861"/>
      <c r="F84" s="861"/>
      <c r="G84" s="861"/>
      <c r="H84" s="861"/>
      <c r="I84" s="861"/>
      <c r="J84" s="861"/>
      <c r="K84" s="861"/>
      <c r="L84" s="861"/>
      <c r="M84" s="861"/>
      <c r="N84" s="861"/>
      <c r="O84" s="861"/>
      <c r="P84" s="862"/>
      <c r="Q84" s="863"/>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23"/>
      <c r="BF84" s="223"/>
      <c r="BG84" s="223"/>
      <c r="BH84" s="223"/>
      <c r="BI84" s="223"/>
      <c r="BJ84" s="223"/>
      <c r="BK84" s="223"/>
      <c r="BL84" s="223"/>
      <c r="BM84" s="223"/>
      <c r="BN84" s="223"/>
      <c r="BO84" s="223"/>
      <c r="BP84" s="223"/>
      <c r="BQ84" s="220">
        <v>78</v>
      </c>
      <c r="BR84" s="225"/>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212"/>
    </row>
    <row r="85" spans="1:131" ht="26.25" customHeight="1" x14ac:dyDescent="0.2">
      <c r="A85" s="220">
        <v>18</v>
      </c>
      <c r="B85" s="860"/>
      <c r="C85" s="861"/>
      <c r="D85" s="861"/>
      <c r="E85" s="861"/>
      <c r="F85" s="861"/>
      <c r="G85" s="861"/>
      <c r="H85" s="861"/>
      <c r="I85" s="861"/>
      <c r="J85" s="861"/>
      <c r="K85" s="861"/>
      <c r="L85" s="861"/>
      <c r="M85" s="861"/>
      <c r="N85" s="861"/>
      <c r="O85" s="861"/>
      <c r="P85" s="862"/>
      <c r="Q85" s="863"/>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23"/>
      <c r="BF85" s="223"/>
      <c r="BG85" s="223"/>
      <c r="BH85" s="223"/>
      <c r="BI85" s="223"/>
      <c r="BJ85" s="223"/>
      <c r="BK85" s="223"/>
      <c r="BL85" s="223"/>
      <c r="BM85" s="223"/>
      <c r="BN85" s="223"/>
      <c r="BO85" s="223"/>
      <c r="BP85" s="223"/>
      <c r="BQ85" s="220">
        <v>79</v>
      </c>
      <c r="BR85" s="225"/>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212"/>
    </row>
    <row r="86" spans="1:131" ht="26.25" customHeight="1" x14ac:dyDescent="0.2">
      <c r="A86" s="220">
        <v>19</v>
      </c>
      <c r="B86" s="860"/>
      <c r="C86" s="861"/>
      <c r="D86" s="861"/>
      <c r="E86" s="861"/>
      <c r="F86" s="861"/>
      <c r="G86" s="861"/>
      <c r="H86" s="861"/>
      <c r="I86" s="861"/>
      <c r="J86" s="861"/>
      <c r="K86" s="861"/>
      <c r="L86" s="861"/>
      <c r="M86" s="861"/>
      <c r="N86" s="861"/>
      <c r="O86" s="861"/>
      <c r="P86" s="862"/>
      <c r="Q86" s="863"/>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23"/>
      <c r="BF86" s="223"/>
      <c r="BG86" s="223"/>
      <c r="BH86" s="223"/>
      <c r="BI86" s="223"/>
      <c r="BJ86" s="223"/>
      <c r="BK86" s="223"/>
      <c r="BL86" s="223"/>
      <c r="BM86" s="223"/>
      <c r="BN86" s="223"/>
      <c r="BO86" s="223"/>
      <c r="BP86" s="223"/>
      <c r="BQ86" s="220">
        <v>80</v>
      </c>
      <c r="BR86" s="225"/>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212"/>
    </row>
    <row r="87" spans="1:131" ht="26.25" customHeight="1" x14ac:dyDescent="0.2">
      <c r="A87" s="226">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23"/>
      <c r="BF87" s="223"/>
      <c r="BG87" s="223"/>
      <c r="BH87" s="223"/>
      <c r="BI87" s="223"/>
      <c r="BJ87" s="223"/>
      <c r="BK87" s="223"/>
      <c r="BL87" s="223"/>
      <c r="BM87" s="223"/>
      <c r="BN87" s="223"/>
      <c r="BO87" s="223"/>
      <c r="BP87" s="223"/>
      <c r="BQ87" s="220">
        <v>81</v>
      </c>
      <c r="BR87" s="225"/>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212"/>
    </row>
    <row r="88" spans="1:131" ht="26.25" customHeight="1" thickBot="1" x14ac:dyDescent="0.25">
      <c r="A88" s="222" t="s">
        <v>378</v>
      </c>
      <c r="B88" s="776" t="s">
        <v>400</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v>28231</v>
      </c>
      <c r="AG88" s="831"/>
      <c r="AH88" s="831"/>
      <c r="AI88" s="831"/>
      <c r="AJ88" s="831"/>
      <c r="AK88" s="828"/>
      <c r="AL88" s="828"/>
      <c r="AM88" s="828"/>
      <c r="AN88" s="828"/>
      <c r="AO88" s="828"/>
      <c r="AP88" s="831">
        <v>8134</v>
      </c>
      <c r="AQ88" s="831"/>
      <c r="AR88" s="831"/>
      <c r="AS88" s="831"/>
      <c r="AT88" s="831"/>
      <c r="AU88" s="831">
        <v>837</v>
      </c>
      <c r="AV88" s="831"/>
      <c r="AW88" s="831"/>
      <c r="AX88" s="831"/>
      <c r="AY88" s="831"/>
      <c r="AZ88" s="836"/>
      <c r="BA88" s="836"/>
      <c r="BB88" s="836"/>
      <c r="BC88" s="836"/>
      <c r="BD88" s="837"/>
      <c r="BE88" s="223"/>
      <c r="BF88" s="223"/>
      <c r="BG88" s="223"/>
      <c r="BH88" s="223"/>
      <c r="BI88" s="223"/>
      <c r="BJ88" s="223"/>
      <c r="BK88" s="223"/>
      <c r="BL88" s="223"/>
      <c r="BM88" s="223"/>
      <c r="BN88" s="223"/>
      <c r="BO88" s="223"/>
      <c r="BP88" s="223"/>
      <c r="BQ88" s="220">
        <v>82</v>
      </c>
      <c r="BR88" s="225"/>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212"/>
    </row>
    <row r="89" spans="1:131" ht="26.25" hidden="1" customHeight="1" x14ac:dyDescent="0.2">
      <c r="A89" s="227"/>
      <c r="B89" s="228"/>
      <c r="C89" s="228"/>
      <c r="D89" s="228"/>
      <c r="E89" s="228"/>
      <c r="F89" s="228"/>
      <c r="G89" s="228"/>
      <c r="H89" s="228"/>
      <c r="I89" s="228"/>
      <c r="J89" s="228"/>
      <c r="K89" s="228"/>
      <c r="L89" s="228"/>
      <c r="M89" s="228"/>
      <c r="N89" s="228"/>
      <c r="O89" s="228"/>
      <c r="P89" s="228"/>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29"/>
      <c r="AP89" s="229"/>
      <c r="AQ89" s="229"/>
      <c r="AR89" s="229"/>
      <c r="AS89" s="229"/>
      <c r="AT89" s="229"/>
      <c r="AU89" s="229"/>
      <c r="AV89" s="229"/>
      <c r="AW89" s="229"/>
      <c r="AX89" s="229"/>
      <c r="AY89" s="229"/>
      <c r="AZ89" s="230"/>
      <c r="BA89" s="230"/>
      <c r="BB89" s="230"/>
      <c r="BC89" s="230"/>
      <c r="BD89" s="230"/>
      <c r="BE89" s="223"/>
      <c r="BF89" s="223"/>
      <c r="BG89" s="223"/>
      <c r="BH89" s="223"/>
      <c r="BI89" s="223"/>
      <c r="BJ89" s="223"/>
      <c r="BK89" s="223"/>
      <c r="BL89" s="223"/>
      <c r="BM89" s="223"/>
      <c r="BN89" s="223"/>
      <c r="BO89" s="223"/>
      <c r="BP89" s="223"/>
      <c r="BQ89" s="220">
        <v>83</v>
      </c>
      <c r="BR89" s="225"/>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212"/>
    </row>
    <row r="90" spans="1:131" ht="26.25" hidden="1" customHeight="1" x14ac:dyDescent="0.2">
      <c r="A90" s="227"/>
      <c r="B90" s="228"/>
      <c r="C90" s="228"/>
      <c r="D90" s="228"/>
      <c r="E90" s="228"/>
      <c r="F90" s="228"/>
      <c r="G90" s="228"/>
      <c r="H90" s="228"/>
      <c r="I90" s="228"/>
      <c r="J90" s="228"/>
      <c r="K90" s="228"/>
      <c r="L90" s="228"/>
      <c r="M90" s="228"/>
      <c r="N90" s="228"/>
      <c r="O90" s="228"/>
      <c r="P90" s="228"/>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30"/>
      <c r="BA90" s="230"/>
      <c r="BB90" s="230"/>
      <c r="BC90" s="230"/>
      <c r="BD90" s="230"/>
      <c r="BE90" s="223"/>
      <c r="BF90" s="223"/>
      <c r="BG90" s="223"/>
      <c r="BH90" s="223"/>
      <c r="BI90" s="223"/>
      <c r="BJ90" s="223"/>
      <c r="BK90" s="223"/>
      <c r="BL90" s="223"/>
      <c r="BM90" s="223"/>
      <c r="BN90" s="223"/>
      <c r="BO90" s="223"/>
      <c r="BP90" s="223"/>
      <c r="BQ90" s="220">
        <v>84</v>
      </c>
      <c r="BR90" s="225"/>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212"/>
    </row>
    <row r="91" spans="1:131" ht="26.25" hidden="1" customHeight="1" x14ac:dyDescent="0.2">
      <c r="A91" s="227"/>
      <c r="B91" s="228"/>
      <c r="C91" s="228"/>
      <c r="D91" s="228"/>
      <c r="E91" s="228"/>
      <c r="F91" s="228"/>
      <c r="G91" s="228"/>
      <c r="H91" s="228"/>
      <c r="I91" s="228"/>
      <c r="J91" s="228"/>
      <c r="K91" s="228"/>
      <c r="L91" s="228"/>
      <c r="M91" s="228"/>
      <c r="N91" s="228"/>
      <c r="O91" s="228"/>
      <c r="P91" s="228"/>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229"/>
      <c r="AN91" s="229"/>
      <c r="AO91" s="229"/>
      <c r="AP91" s="229"/>
      <c r="AQ91" s="229"/>
      <c r="AR91" s="229"/>
      <c r="AS91" s="229"/>
      <c r="AT91" s="229"/>
      <c r="AU91" s="229"/>
      <c r="AV91" s="229"/>
      <c r="AW91" s="229"/>
      <c r="AX91" s="229"/>
      <c r="AY91" s="229"/>
      <c r="AZ91" s="230"/>
      <c r="BA91" s="230"/>
      <c r="BB91" s="230"/>
      <c r="BC91" s="230"/>
      <c r="BD91" s="230"/>
      <c r="BE91" s="223"/>
      <c r="BF91" s="223"/>
      <c r="BG91" s="223"/>
      <c r="BH91" s="223"/>
      <c r="BI91" s="223"/>
      <c r="BJ91" s="223"/>
      <c r="BK91" s="223"/>
      <c r="BL91" s="223"/>
      <c r="BM91" s="223"/>
      <c r="BN91" s="223"/>
      <c r="BO91" s="223"/>
      <c r="BP91" s="223"/>
      <c r="BQ91" s="220">
        <v>85</v>
      </c>
      <c r="BR91" s="225"/>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212"/>
    </row>
    <row r="92" spans="1:131" ht="26.25" hidden="1" customHeight="1" x14ac:dyDescent="0.2">
      <c r="A92" s="227"/>
      <c r="B92" s="228"/>
      <c r="C92" s="228"/>
      <c r="D92" s="228"/>
      <c r="E92" s="228"/>
      <c r="F92" s="228"/>
      <c r="G92" s="228"/>
      <c r="H92" s="228"/>
      <c r="I92" s="228"/>
      <c r="J92" s="228"/>
      <c r="K92" s="228"/>
      <c r="L92" s="228"/>
      <c r="M92" s="228"/>
      <c r="N92" s="228"/>
      <c r="O92" s="228"/>
      <c r="P92" s="228"/>
      <c r="Q92" s="229"/>
      <c r="R92" s="229"/>
      <c r="S92" s="229"/>
      <c r="T92" s="229"/>
      <c r="U92" s="229"/>
      <c r="V92" s="229"/>
      <c r="W92" s="229"/>
      <c r="X92" s="229"/>
      <c r="Y92" s="229"/>
      <c r="Z92" s="229"/>
      <c r="AA92" s="229"/>
      <c r="AB92" s="229"/>
      <c r="AC92" s="229"/>
      <c r="AD92" s="229"/>
      <c r="AE92" s="229"/>
      <c r="AF92" s="229"/>
      <c r="AG92" s="229"/>
      <c r="AH92" s="229"/>
      <c r="AI92" s="229"/>
      <c r="AJ92" s="229"/>
      <c r="AK92" s="229"/>
      <c r="AL92" s="229"/>
      <c r="AM92" s="229"/>
      <c r="AN92" s="229"/>
      <c r="AO92" s="229"/>
      <c r="AP92" s="229"/>
      <c r="AQ92" s="229"/>
      <c r="AR92" s="229"/>
      <c r="AS92" s="229"/>
      <c r="AT92" s="229"/>
      <c r="AU92" s="229"/>
      <c r="AV92" s="229"/>
      <c r="AW92" s="229"/>
      <c r="AX92" s="229"/>
      <c r="AY92" s="229"/>
      <c r="AZ92" s="230"/>
      <c r="BA92" s="230"/>
      <c r="BB92" s="230"/>
      <c r="BC92" s="230"/>
      <c r="BD92" s="230"/>
      <c r="BE92" s="223"/>
      <c r="BF92" s="223"/>
      <c r="BG92" s="223"/>
      <c r="BH92" s="223"/>
      <c r="BI92" s="223"/>
      <c r="BJ92" s="223"/>
      <c r="BK92" s="223"/>
      <c r="BL92" s="223"/>
      <c r="BM92" s="223"/>
      <c r="BN92" s="223"/>
      <c r="BO92" s="223"/>
      <c r="BP92" s="223"/>
      <c r="BQ92" s="220">
        <v>86</v>
      </c>
      <c r="BR92" s="225"/>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212"/>
    </row>
    <row r="93" spans="1:131" ht="26.25" hidden="1" customHeight="1" x14ac:dyDescent="0.2">
      <c r="A93" s="227"/>
      <c r="B93" s="228"/>
      <c r="C93" s="228"/>
      <c r="D93" s="228"/>
      <c r="E93" s="228"/>
      <c r="F93" s="228"/>
      <c r="G93" s="228"/>
      <c r="H93" s="228"/>
      <c r="I93" s="228"/>
      <c r="J93" s="228"/>
      <c r="K93" s="228"/>
      <c r="L93" s="228"/>
      <c r="M93" s="228"/>
      <c r="N93" s="228"/>
      <c r="O93" s="228"/>
      <c r="P93" s="228"/>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30"/>
      <c r="BA93" s="230"/>
      <c r="BB93" s="230"/>
      <c r="BC93" s="230"/>
      <c r="BD93" s="230"/>
      <c r="BE93" s="223"/>
      <c r="BF93" s="223"/>
      <c r="BG93" s="223"/>
      <c r="BH93" s="223"/>
      <c r="BI93" s="223"/>
      <c r="BJ93" s="223"/>
      <c r="BK93" s="223"/>
      <c r="BL93" s="223"/>
      <c r="BM93" s="223"/>
      <c r="BN93" s="223"/>
      <c r="BO93" s="223"/>
      <c r="BP93" s="223"/>
      <c r="BQ93" s="220">
        <v>87</v>
      </c>
      <c r="BR93" s="225"/>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212"/>
    </row>
    <row r="94" spans="1:131" ht="26.25" hidden="1" customHeight="1" x14ac:dyDescent="0.2">
      <c r="A94" s="227"/>
      <c r="B94" s="228"/>
      <c r="C94" s="228"/>
      <c r="D94" s="228"/>
      <c r="E94" s="228"/>
      <c r="F94" s="228"/>
      <c r="G94" s="228"/>
      <c r="H94" s="228"/>
      <c r="I94" s="228"/>
      <c r="J94" s="228"/>
      <c r="K94" s="228"/>
      <c r="L94" s="228"/>
      <c r="M94" s="228"/>
      <c r="N94" s="228"/>
      <c r="O94" s="228"/>
      <c r="P94" s="228"/>
      <c r="Q94" s="229"/>
      <c r="R94" s="229"/>
      <c r="S94" s="229"/>
      <c r="T94" s="229"/>
      <c r="U94" s="229"/>
      <c r="V94" s="229"/>
      <c r="W94" s="229"/>
      <c r="X94" s="229"/>
      <c r="Y94" s="229"/>
      <c r="Z94" s="229"/>
      <c r="AA94" s="229"/>
      <c r="AB94" s="229"/>
      <c r="AC94" s="229"/>
      <c r="AD94" s="229"/>
      <c r="AE94" s="229"/>
      <c r="AF94" s="229"/>
      <c r="AG94" s="229"/>
      <c r="AH94" s="229"/>
      <c r="AI94" s="229"/>
      <c r="AJ94" s="229"/>
      <c r="AK94" s="229"/>
      <c r="AL94" s="229"/>
      <c r="AM94" s="229"/>
      <c r="AN94" s="229"/>
      <c r="AO94" s="229"/>
      <c r="AP94" s="229"/>
      <c r="AQ94" s="229"/>
      <c r="AR94" s="229"/>
      <c r="AS94" s="229"/>
      <c r="AT94" s="229"/>
      <c r="AU94" s="229"/>
      <c r="AV94" s="229"/>
      <c r="AW94" s="229"/>
      <c r="AX94" s="229"/>
      <c r="AY94" s="229"/>
      <c r="AZ94" s="230"/>
      <c r="BA94" s="230"/>
      <c r="BB94" s="230"/>
      <c r="BC94" s="230"/>
      <c r="BD94" s="230"/>
      <c r="BE94" s="223"/>
      <c r="BF94" s="223"/>
      <c r="BG94" s="223"/>
      <c r="BH94" s="223"/>
      <c r="BI94" s="223"/>
      <c r="BJ94" s="223"/>
      <c r="BK94" s="223"/>
      <c r="BL94" s="223"/>
      <c r="BM94" s="223"/>
      <c r="BN94" s="223"/>
      <c r="BO94" s="223"/>
      <c r="BP94" s="223"/>
      <c r="BQ94" s="220">
        <v>88</v>
      </c>
      <c r="BR94" s="225"/>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212"/>
    </row>
    <row r="95" spans="1:131" ht="26.25" hidden="1" customHeight="1" x14ac:dyDescent="0.2">
      <c r="A95" s="227"/>
      <c r="B95" s="228"/>
      <c r="C95" s="228"/>
      <c r="D95" s="228"/>
      <c r="E95" s="228"/>
      <c r="F95" s="228"/>
      <c r="G95" s="228"/>
      <c r="H95" s="228"/>
      <c r="I95" s="228"/>
      <c r="J95" s="228"/>
      <c r="K95" s="228"/>
      <c r="L95" s="228"/>
      <c r="M95" s="228"/>
      <c r="N95" s="228"/>
      <c r="O95" s="228"/>
      <c r="P95" s="228"/>
      <c r="Q95" s="229"/>
      <c r="R95" s="229"/>
      <c r="S95" s="229"/>
      <c r="T95" s="229"/>
      <c r="U95" s="229"/>
      <c r="V95" s="229"/>
      <c r="W95" s="229"/>
      <c r="X95" s="229"/>
      <c r="Y95" s="229"/>
      <c r="Z95" s="229"/>
      <c r="AA95" s="229"/>
      <c r="AB95" s="229"/>
      <c r="AC95" s="229"/>
      <c r="AD95" s="229"/>
      <c r="AE95" s="229"/>
      <c r="AF95" s="229"/>
      <c r="AG95" s="229"/>
      <c r="AH95" s="229"/>
      <c r="AI95" s="229"/>
      <c r="AJ95" s="229"/>
      <c r="AK95" s="229"/>
      <c r="AL95" s="229"/>
      <c r="AM95" s="229"/>
      <c r="AN95" s="229"/>
      <c r="AO95" s="229"/>
      <c r="AP95" s="229"/>
      <c r="AQ95" s="229"/>
      <c r="AR95" s="229"/>
      <c r="AS95" s="229"/>
      <c r="AT95" s="229"/>
      <c r="AU95" s="229"/>
      <c r="AV95" s="229"/>
      <c r="AW95" s="229"/>
      <c r="AX95" s="229"/>
      <c r="AY95" s="229"/>
      <c r="AZ95" s="230"/>
      <c r="BA95" s="230"/>
      <c r="BB95" s="230"/>
      <c r="BC95" s="230"/>
      <c r="BD95" s="230"/>
      <c r="BE95" s="223"/>
      <c r="BF95" s="223"/>
      <c r="BG95" s="223"/>
      <c r="BH95" s="223"/>
      <c r="BI95" s="223"/>
      <c r="BJ95" s="223"/>
      <c r="BK95" s="223"/>
      <c r="BL95" s="223"/>
      <c r="BM95" s="223"/>
      <c r="BN95" s="223"/>
      <c r="BO95" s="223"/>
      <c r="BP95" s="223"/>
      <c r="BQ95" s="220">
        <v>89</v>
      </c>
      <c r="BR95" s="225"/>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212"/>
    </row>
    <row r="96" spans="1:131" ht="26.25" hidden="1" customHeight="1" x14ac:dyDescent="0.2">
      <c r="A96" s="227"/>
      <c r="B96" s="228"/>
      <c r="C96" s="228"/>
      <c r="D96" s="228"/>
      <c r="E96" s="228"/>
      <c r="F96" s="228"/>
      <c r="G96" s="228"/>
      <c r="H96" s="228"/>
      <c r="I96" s="228"/>
      <c r="J96" s="228"/>
      <c r="K96" s="228"/>
      <c r="L96" s="228"/>
      <c r="M96" s="228"/>
      <c r="N96" s="228"/>
      <c r="O96" s="228"/>
      <c r="P96" s="228"/>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229"/>
      <c r="AN96" s="229"/>
      <c r="AO96" s="229"/>
      <c r="AP96" s="229"/>
      <c r="AQ96" s="229"/>
      <c r="AR96" s="229"/>
      <c r="AS96" s="229"/>
      <c r="AT96" s="229"/>
      <c r="AU96" s="229"/>
      <c r="AV96" s="229"/>
      <c r="AW96" s="229"/>
      <c r="AX96" s="229"/>
      <c r="AY96" s="229"/>
      <c r="AZ96" s="230"/>
      <c r="BA96" s="230"/>
      <c r="BB96" s="230"/>
      <c r="BC96" s="230"/>
      <c r="BD96" s="230"/>
      <c r="BE96" s="223"/>
      <c r="BF96" s="223"/>
      <c r="BG96" s="223"/>
      <c r="BH96" s="223"/>
      <c r="BI96" s="223"/>
      <c r="BJ96" s="223"/>
      <c r="BK96" s="223"/>
      <c r="BL96" s="223"/>
      <c r="BM96" s="223"/>
      <c r="BN96" s="223"/>
      <c r="BO96" s="223"/>
      <c r="BP96" s="223"/>
      <c r="BQ96" s="220">
        <v>90</v>
      </c>
      <c r="BR96" s="225"/>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212"/>
    </row>
    <row r="97" spans="1:131" ht="26.25" hidden="1" customHeight="1" x14ac:dyDescent="0.2">
      <c r="A97" s="227"/>
      <c r="B97" s="228"/>
      <c r="C97" s="228"/>
      <c r="D97" s="228"/>
      <c r="E97" s="228"/>
      <c r="F97" s="228"/>
      <c r="G97" s="228"/>
      <c r="H97" s="228"/>
      <c r="I97" s="228"/>
      <c r="J97" s="228"/>
      <c r="K97" s="228"/>
      <c r="L97" s="228"/>
      <c r="M97" s="228"/>
      <c r="N97" s="228"/>
      <c r="O97" s="228"/>
      <c r="P97" s="228"/>
      <c r="Q97" s="229"/>
      <c r="R97" s="229"/>
      <c r="S97" s="229"/>
      <c r="T97" s="229"/>
      <c r="U97" s="229"/>
      <c r="V97" s="229"/>
      <c r="W97" s="229"/>
      <c r="X97" s="229"/>
      <c r="Y97" s="229"/>
      <c r="Z97" s="229"/>
      <c r="AA97" s="229"/>
      <c r="AB97" s="229"/>
      <c r="AC97" s="229"/>
      <c r="AD97" s="229"/>
      <c r="AE97" s="229"/>
      <c r="AF97" s="229"/>
      <c r="AG97" s="229"/>
      <c r="AH97" s="229"/>
      <c r="AI97" s="229"/>
      <c r="AJ97" s="229"/>
      <c r="AK97" s="229"/>
      <c r="AL97" s="229"/>
      <c r="AM97" s="229"/>
      <c r="AN97" s="229"/>
      <c r="AO97" s="229"/>
      <c r="AP97" s="229"/>
      <c r="AQ97" s="229"/>
      <c r="AR97" s="229"/>
      <c r="AS97" s="229"/>
      <c r="AT97" s="229"/>
      <c r="AU97" s="229"/>
      <c r="AV97" s="229"/>
      <c r="AW97" s="229"/>
      <c r="AX97" s="229"/>
      <c r="AY97" s="229"/>
      <c r="AZ97" s="230"/>
      <c r="BA97" s="230"/>
      <c r="BB97" s="230"/>
      <c r="BC97" s="230"/>
      <c r="BD97" s="230"/>
      <c r="BE97" s="223"/>
      <c r="BF97" s="223"/>
      <c r="BG97" s="223"/>
      <c r="BH97" s="223"/>
      <c r="BI97" s="223"/>
      <c r="BJ97" s="223"/>
      <c r="BK97" s="223"/>
      <c r="BL97" s="223"/>
      <c r="BM97" s="223"/>
      <c r="BN97" s="223"/>
      <c r="BO97" s="223"/>
      <c r="BP97" s="223"/>
      <c r="BQ97" s="220">
        <v>91</v>
      </c>
      <c r="BR97" s="225"/>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212"/>
    </row>
    <row r="98" spans="1:131" ht="26.25" hidden="1" customHeight="1" x14ac:dyDescent="0.2">
      <c r="A98" s="227"/>
      <c r="B98" s="228"/>
      <c r="C98" s="228"/>
      <c r="D98" s="228"/>
      <c r="E98" s="228"/>
      <c r="F98" s="228"/>
      <c r="G98" s="228"/>
      <c r="H98" s="228"/>
      <c r="I98" s="228"/>
      <c r="J98" s="228"/>
      <c r="K98" s="228"/>
      <c r="L98" s="228"/>
      <c r="M98" s="228"/>
      <c r="N98" s="228"/>
      <c r="O98" s="228"/>
      <c r="P98" s="228"/>
      <c r="Q98" s="229"/>
      <c r="R98" s="229"/>
      <c r="S98" s="229"/>
      <c r="T98" s="229"/>
      <c r="U98" s="229"/>
      <c r="V98" s="229"/>
      <c r="W98" s="229"/>
      <c r="X98" s="229"/>
      <c r="Y98" s="229"/>
      <c r="Z98" s="229"/>
      <c r="AA98" s="229"/>
      <c r="AB98" s="229"/>
      <c r="AC98" s="229"/>
      <c r="AD98" s="229"/>
      <c r="AE98" s="229"/>
      <c r="AF98" s="229"/>
      <c r="AG98" s="229"/>
      <c r="AH98" s="229"/>
      <c r="AI98" s="229"/>
      <c r="AJ98" s="229"/>
      <c r="AK98" s="229"/>
      <c r="AL98" s="229"/>
      <c r="AM98" s="229"/>
      <c r="AN98" s="229"/>
      <c r="AO98" s="229"/>
      <c r="AP98" s="229"/>
      <c r="AQ98" s="229"/>
      <c r="AR98" s="229"/>
      <c r="AS98" s="229"/>
      <c r="AT98" s="229"/>
      <c r="AU98" s="229"/>
      <c r="AV98" s="229"/>
      <c r="AW98" s="229"/>
      <c r="AX98" s="229"/>
      <c r="AY98" s="229"/>
      <c r="AZ98" s="230"/>
      <c r="BA98" s="230"/>
      <c r="BB98" s="230"/>
      <c r="BC98" s="230"/>
      <c r="BD98" s="230"/>
      <c r="BE98" s="223"/>
      <c r="BF98" s="223"/>
      <c r="BG98" s="223"/>
      <c r="BH98" s="223"/>
      <c r="BI98" s="223"/>
      <c r="BJ98" s="223"/>
      <c r="BK98" s="223"/>
      <c r="BL98" s="223"/>
      <c r="BM98" s="223"/>
      <c r="BN98" s="223"/>
      <c r="BO98" s="223"/>
      <c r="BP98" s="223"/>
      <c r="BQ98" s="220">
        <v>92</v>
      </c>
      <c r="BR98" s="225"/>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212"/>
    </row>
    <row r="99" spans="1:131" ht="26.25" hidden="1" customHeight="1" x14ac:dyDescent="0.2">
      <c r="A99" s="227"/>
      <c r="B99" s="228"/>
      <c r="C99" s="228"/>
      <c r="D99" s="228"/>
      <c r="E99" s="228"/>
      <c r="F99" s="228"/>
      <c r="G99" s="228"/>
      <c r="H99" s="228"/>
      <c r="I99" s="228"/>
      <c r="J99" s="228"/>
      <c r="K99" s="228"/>
      <c r="L99" s="228"/>
      <c r="M99" s="228"/>
      <c r="N99" s="228"/>
      <c r="O99" s="228"/>
      <c r="P99" s="228"/>
      <c r="Q99" s="229"/>
      <c r="R99" s="229"/>
      <c r="S99" s="229"/>
      <c r="T99" s="229"/>
      <c r="U99" s="229"/>
      <c r="V99" s="229"/>
      <c r="W99" s="229"/>
      <c r="X99" s="229"/>
      <c r="Y99" s="229"/>
      <c r="Z99" s="229"/>
      <c r="AA99" s="229"/>
      <c r="AB99" s="229"/>
      <c r="AC99" s="229"/>
      <c r="AD99" s="229"/>
      <c r="AE99" s="229"/>
      <c r="AF99" s="229"/>
      <c r="AG99" s="229"/>
      <c r="AH99" s="229"/>
      <c r="AI99" s="229"/>
      <c r="AJ99" s="229"/>
      <c r="AK99" s="229"/>
      <c r="AL99" s="229"/>
      <c r="AM99" s="229"/>
      <c r="AN99" s="229"/>
      <c r="AO99" s="229"/>
      <c r="AP99" s="229"/>
      <c r="AQ99" s="229"/>
      <c r="AR99" s="229"/>
      <c r="AS99" s="229"/>
      <c r="AT99" s="229"/>
      <c r="AU99" s="229"/>
      <c r="AV99" s="229"/>
      <c r="AW99" s="229"/>
      <c r="AX99" s="229"/>
      <c r="AY99" s="229"/>
      <c r="AZ99" s="230"/>
      <c r="BA99" s="230"/>
      <c r="BB99" s="230"/>
      <c r="BC99" s="230"/>
      <c r="BD99" s="230"/>
      <c r="BE99" s="223"/>
      <c r="BF99" s="223"/>
      <c r="BG99" s="223"/>
      <c r="BH99" s="223"/>
      <c r="BI99" s="223"/>
      <c r="BJ99" s="223"/>
      <c r="BK99" s="223"/>
      <c r="BL99" s="223"/>
      <c r="BM99" s="223"/>
      <c r="BN99" s="223"/>
      <c r="BO99" s="223"/>
      <c r="BP99" s="223"/>
      <c r="BQ99" s="220">
        <v>93</v>
      </c>
      <c r="BR99" s="225"/>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212"/>
    </row>
    <row r="100" spans="1:131" ht="26.25" hidden="1" customHeight="1" x14ac:dyDescent="0.2">
      <c r="A100" s="227"/>
      <c r="B100" s="228"/>
      <c r="C100" s="228"/>
      <c r="D100" s="228"/>
      <c r="E100" s="228"/>
      <c r="F100" s="228"/>
      <c r="G100" s="228"/>
      <c r="H100" s="228"/>
      <c r="I100" s="228"/>
      <c r="J100" s="228"/>
      <c r="K100" s="228"/>
      <c r="L100" s="228"/>
      <c r="M100" s="228"/>
      <c r="N100" s="228"/>
      <c r="O100" s="228"/>
      <c r="P100" s="228"/>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229"/>
      <c r="AV100" s="229"/>
      <c r="AW100" s="229"/>
      <c r="AX100" s="229"/>
      <c r="AY100" s="229"/>
      <c r="AZ100" s="230"/>
      <c r="BA100" s="230"/>
      <c r="BB100" s="230"/>
      <c r="BC100" s="230"/>
      <c r="BD100" s="230"/>
      <c r="BE100" s="223"/>
      <c r="BF100" s="223"/>
      <c r="BG100" s="223"/>
      <c r="BH100" s="223"/>
      <c r="BI100" s="223"/>
      <c r="BJ100" s="223"/>
      <c r="BK100" s="223"/>
      <c r="BL100" s="223"/>
      <c r="BM100" s="223"/>
      <c r="BN100" s="223"/>
      <c r="BO100" s="223"/>
      <c r="BP100" s="223"/>
      <c r="BQ100" s="220">
        <v>94</v>
      </c>
      <c r="BR100" s="225"/>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212"/>
    </row>
    <row r="101" spans="1:131" ht="26.25" hidden="1" customHeight="1" x14ac:dyDescent="0.2">
      <c r="A101" s="227"/>
      <c r="B101" s="228"/>
      <c r="C101" s="228"/>
      <c r="D101" s="228"/>
      <c r="E101" s="228"/>
      <c r="F101" s="228"/>
      <c r="G101" s="228"/>
      <c r="H101" s="228"/>
      <c r="I101" s="228"/>
      <c r="J101" s="228"/>
      <c r="K101" s="228"/>
      <c r="L101" s="228"/>
      <c r="M101" s="228"/>
      <c r="N101" s="228"/>
      <c r="O101" s="228"/>
      <c r="P101" s="228"/>
      <c r="Q101" s="229"/>
      <c r="R101" s="229"/>
      <c r="S101" s="229"/>
      <c r="T101" s="229"/>
      <c r="U101" s="229"/>
      <c r="V101" s="229"/>
      <c r="W101" s="229"/>
      <c r="X101" s="229"/>
      <c r="Y101" s="229"/>
      <c r="Z101" s="229"/>
      <c r="AA101" s="229"/>
      <c r="AB101" s="229"/>
      <c r="AC101" s="229"/>
      <c r="AD101" s="229"/>
      <c r="AE101" s="229"/>
      <c r="AF101" s="229"/>
      <c r="AG101" s="229"/>
      <c r="AH101" s="229"/>
      <c r="AI101" s="229"/>
      <c r="AJ101" s="229"/>
      <c r="AK101" s="229"/>
      <c r="AL101" s="229"/>
      <c r="AM101" s="229"/>
      <c r="AN101" s="229"/>
      <c r="AO101" s="229"/>
      <c r="AP101" s="229"/>
      <c r="AQ101" s="229"/>
      <c r="AR101" s="229"/>
      <c r="AS101" s="229"/>
      <c r="AT101" s="229"/>
      <c r="AU101" s="229"/>
      <c r="AV101" s="229"/>
      <c r="AW101" s="229"/>
      <c r="AX101" s="229"/>
      <c r="AY101" s="229"/>
      <c r="AZ101" s="230"/>
      <c r="BA101" s="230"/>
      <c r="BB101" s="230"/>
      <c r="BC101" s="230"/>
      <c r="BD101" s="230"/>
      <c r="BE101" s="223"/>
      <c r="BF101" s="223"/>
      <c r="BG101" s="223"/>
      <c r="BH101" s="223"/>
      <c r="BI101" s="223"/>
      <c r="BJ101" s="223"/>
      <c r="BK101" s="223"/>
      <c r="BL101" s="223"/>
      <c r="BM101" s="223"/>
      <c r="BN101" s="223"/>
      <c r="BO101" s="223"/>
      <c r="BP101" s="223"/>
      <c r="BQ101" s="220">
        <v>95</v>
      </c>
      <c r="BR101" s="225"/>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212"/>
    </row>
    <row r="102" spans="1:131" ht="26.25" customHeight="1" thickBot="1" x14ac:dyDescent="0.25">
      <c r="A102" s="227"/>
      <c r="B102" s="228"/>
      <c r="C102" s="228"/>
      <c r="D102" s="228"/>
      <c r="E102" s="228"/>
      <c r="F102" s="228"/>
      <c r="G102" s="228"/>
      <c r="H102" s="228"/>
      <c r="I102" s="228"/>
      <c r="J102" s="228"/>
      <c r="K102" s="228"/>
      <c r="L102" s="228"/>
      <c r="M102" s="228"/>
      <c r="N102" s="228"/>
      <c r="O102" s="228"/>
      <c r="P102" s="228"/>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229"/>
      <c r="AN102" s="229"/>
      <c r="AO102" s="229"/>
      <c r="AP102" s="229"/>
      <c r="AQ102" s="229"/>
      <c r="AR102" s="229"/>
      <c r="AS102" s="229"/>
      <c r="AT102" s="229"/>
      <c r="AU102" s="229"/>
      <c r="AV102" s="229"/>
      <c r="AW102" s="229"/>
      <c r="AX102" s="229"/>
      <c r="AY102" s="229"/>
      <c r="AZ102" s="230"/>
      <c r="BA102" s="230"/>
      <c r="BB102" s="230"/>
      <c r="BC102" s="230"/>
      <c r="BD102" s="230"/>
      <c r="BE102" s="223"/>
      <c r="BF102" s="223"/>
      <c r="BG102" s="223"/>
      <c r="BH102" s="223"/>
      <c r="BI102" s="223"/>
      <c r="BJ102" s="223"/>
      <c r="BK102" s="223"/>
      <c r="BL102" s="223"/>
      <c r="BM102" s="223"/>
      <c r="BN102" s="223"/>
      <c r="BO102" s="223"/>
      <c r="BP102" s="223"/>
      <c r="BQ102" s="222" t="s">
        <v>378</v>
      </c>
      <c r="BR102" s="776" t="s">
        <v>401</v>
      </c>
      <c r="BS102" s="777"/>
      <c r="BT102" s="777"/>
      <c r="BU102" s="777"/>
      <c r="BV102" s="777"/>
      <c r="BW102" s="777"/>
      <c r="BX102" s="777"/>
      <c r="BY102" s="777"/>
      <c r="BZ102" s="777"/>
      <c r="CA102" s="777"/>
      <c r="CB102" s="777"/>
      <c r="CC102" s="777"/>
      <c r="CD102" s="777"/>
      <c r="CE102" s="777"/>
      <c r="CF102" s="777"/>
      <c r="CG102" s="778"/>
      <c r="CH102" s="874"/>
      <c r="CI102" s="875"/>
      <c r="CJ102" s="875"/>
      <c r="CK102" s="875"/>
      <c r="CL102" s="876"/>
      <c r="CM102" s="874"/>
      <c r="CN102" s="875"/>
      <c r="CO102" s="875"/>
      <c r="CP102" s="875"/>
      <c r="CQ102" s="876"/>
      <c r="CR102" s="877">
        <v>10</v>
      </c>
      <c r="CS102" s="839"/>
      <c r="CT102" s="839"/>
      <c r="CU102" s="839"/>
      <c r="CV102" s="878"/>
      <c r="CW102" s="877">
        <v>3</v>
      </c>
      <c r="CX102" s="839"/>
      <c r="CY102" s="839"/>
      <c r="CZ102" s="839"/>
      <c r="DA102" s="878"/>
      <c r="DB102" s="877"/>
      <c r="DC102" s="839"/>
      <c r="DD102" s="839"/>
      <c r="DE102" s="839"/>
      <c r="DF102" s="878"/>
      <c r="DG102" s="877">
        <v>980</v>
      </c>
      <c r="DH102" s="839"/>
      <c r="DI102" s="839"/>
      <c r="DJ102" s="839"/>
      <c r="DK102" s="878"/>
      <c r="DL102" s="877"/>
      <c r="DM102" s="839"/>
      <c r="DN102" s="839"/>
      <c r="DO102" s="839"/>
      <c r="DP102" s="878"/>
      <c r="DQ102" s="877"/>
      <c r="DR102" s="839"/>
      <c r="DS102" s="839"/>
      <c r="DT102" s="839"/>
      <c r="DU102" s="878"/>
      <c r="DV102" s="776"/>
      <c r="DW102" s="777"/>
      <c r="DX102" s="777"/>
      <c r="DY102" s="777"/>
      <c r="DZ102" s="901"/>
      <c r="EA102" s="212"/>
    </row>
    <row r="103" spans="1:131" ht="26.25" customHeight="1" x14ac:dyDescent="0.2">
      <c r="A103" s="227"/>
      <c r="B103" s="228"/>
      <c r="C103" s="228"/>
      <c r="D103" s="228"/>
      <c r="E103" s="228"/>
      <c r="F103" s="228"/>
      <c r="G103" s="228"/>
      <c r="H103" s="228"/>
      <c r="I103" s="228"/>
      <c r="J103" s="228"/>
      <c r="K103" s="228"/>
      <c r="L103" s="228"/>
      <c r="M103" s="228"/>
      <c r="N103" s="228"/>
      <c r="O103" s="228"/>
      <c r="P103" s="228"/>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c r="AW103" s="229"/>
      <c r="AX103" s="229"/>
      <c r="AY103" s="229"/>
      <c r="AZ103" s="230"/>
      <c r="BA103" s="230"/>
      <c r="BB103" s="230"/>
      <c r="BC103" s="230"/>
      <c r="BD103" s="230"/>
      <c r="BE103" s="223"/>
      <c r="BF103" s="223"/>
      <c r="BG103" s="223"/>
      <c r="BH103" s="223"/>
      <c r="BI103" s="223"/>
      <c r="BJ103" s="223"/>
      <c r="BK103" s="223"/>
      <c r="BL103" s="223"/>
      <c r="BM103" s="223"/>
      <c r="BN103" s="223"/>
      <c r="BO103" s="223"/>
      <c r="BP103" s="223"/>
      <c r="BQ103" s="902" t="s">
        <v>402</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12"/>
    </row>
    <row r="104" spans="1:131" ht="26.25" customHeight="1" x14ac:dyDescent="0.2">
      <c r="A104" s="227"/>
      <c r="B104" s="228"/>
      <c r="C104" s="228"/>
      <c r="D104" s="228"/>
      <c r="E104" s="228"/>
      <c r="F104" s="228"/>
      <c r="G104" s="228"/>
      <c r="H104" s="228"/>
      <c r="I104" s="228"/>
      <c r="J104" s="228"/>
      <c r="K104" s="228"/>
      <c r="L104" s="228"/>
      <c r="M104" s="228"/>
      <c r="N104" s="228"/>
      <c r="O104" s="228"/>
      <c r="P104" s="228"/>
      <c r="Q104" s="229"/>
      <c r="R104" s="229"/>
      <c r="S104" s="229"/>
      <c r="T104" s="229"/>
      <c r="U104" s="229"/>
      <c r="V104" s="229"/>
      <c r="W104" s="229"/>
      <c r="X104" s="229"/>
      <c r="Y104" s="229"/>
      <c r="Z104" s="229"/>
      <c r="AA104" s="229"/>
      <c r="AB104" s="229"/>
      <c r="AC104" s="229"/>
      <c r="AD104" s="229"/>
      <c r="AE104" s="229"/>
      <c r="AF104" s="229"/>
      <c r="AG104" s="229"/>
      <c r="AH104" s="229"/>
      <c r="AI104" s="229"/>
      <c r="AJ104" s="229"/>
      <c r="AK104" s="229"/>
      <c r="AL104" s="229"/>
      <c r="AM104" s="229"/>
      <c r="AN104" s="229"/>
      <c r="AO104" s="229"/>
      <c r="AP104" s="229"/>
      <c r="AQ104" s="229"/>
      <c r="AR104" s="229"/>
      <c r="AS104" s="229"/>
      <c r="AT104" s="229"/>
      <c r="AU104" s="229"/>
      <c r="AV104" s="229"/>
      <c r="AW104" s="229"/>
      <c r="AX104" s="229"/>
      <c r="AY104" s="229"/>
      <c r="AZ104" s="230"/>
      <c r="BA104" s="230"/>
      <c r="BB104" s="230"/>
      <c r="BC104" s="230"/>
      <c r="BD104" s="230"/>
      <c r="BE104" s="223"/>
      <c r="BF104" s="223"/>
      <c r="BG104" s="223"/>
      <c r="BH104" s="223"/>
      <c r="BI104" s="223"/>
      <c r="BJ104" s="223"/>
      <c r="BK104" s="223"/>
      <c r="BL104" s="223"/>
      <c r="BM104" s="223"/>
      <c r="BN104" s="223"/>
      <c r="BO104" s="223"/>
      <c r="BP104" s="223"/>
      <c r="BQ104" s="903" t="s">
        <v>403</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12"/>
    </row>
    <row r="105" spans="1:131" ht="11.25" customHeight="1" x14ac:dyDescent="0.2">
      <c r="A105" s="223"/>
      <c r="B105" s="223"/>
      <c r="C105" s="223"/>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3"/>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31" t="s">
        <v>404</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1" t="s">
        <v>405</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04" t="s">
        <v>406</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407</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12" customFormat="1" ht="26.25" customHeight="1" x14ac:dyDescent="0.2">
      <c r="A109" s="899" t="s">
        <v>408</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409</v>
      </c>
      <c r="AB109" s="880"/>
      <c r="AC109" s="880"/>
      <c r="AD109" s="880"/>
      <c r="AE109" s="881"/>
      <c r="AF109" s="879" t="s">
        <v>410</v>
      </c>
      <c r="AG109" s="880"/>
      <c r="AH109" s="880"/>
      <c r="AI109" s="880"/>
      <c r="AJ109" s="881"/>
      <c r="AK109" s="879" t="s">
        <v>295</v>
      </c>
      <c r="AL109" s="880"/>
      <c r="AM109" s="880"/>
      <c r="AN109" s="880"/>
      <c r="AO109" s="881"/>
      <c r="AP109" s="879" t="s">
        <v>411</v>
      </c>
      <c r="AQ109" s="880"/>
      <c r="AR109" s="880"/>
      <c r="AS109" s="880"/>
      <c r="AT109" s="882"/>
      <c r="AU109" s="899" t="s">
        <v>408</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409</v>
      </c>
      <c r="BR109" s="880"/>
      <c r="BS109" s="880"/>
      <c r="BT109" s="880"/>
      <c r="BU109" s="881"/>
      <c r="BV109" s="879" t="s">
        <v>410</v>
      </c>
      <c r="BW109" s="880"/>
      <c r="BX109" s="880"/>
      <c r="BY109" s="880"/>
      <c r="BZ109" s="881"/>
      <c r="CA109" s="879" t="s">
        <v>295</v>
      </c>
      <c r="CB109" s="880"/>
      <c r="CC109" s="880"/>
      <c r="CD109" s="880"/>
      <c r="CE109" s="881"/>
      <c r="CF109" s="900" t="s">
        <v>411</v>
      </c>
      <c r="CG109" s="900"/>
      <c r="CH109" s="900"/>
      <c r="CI109" s="900"/>
      <c r="CJ109" s="900"/>
      <c r="CK109" s="879" t="s">
        <v>412</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409</v>
      </c>
      <c r="DH109" s="880"/>
      <c r="DI109" s="880"/>
      <c r="DJ109" s="880"/>
      <c r="DK109" s="881"/>
      <c r="DL109" s="879" t="s">
        <v>410</v>
      </c>
      <c r="DM109" s="880"/>
      <c r="DN109" s="880"/>
      <c r="DO109" s="880"/>
      <c r="DP109" s="881"/>
      <c r="DQ109" s="879" t="s">
        <v>295</v>
      </c>
      <c r="DR109" s="880"/>
      <c r="DS109" s="880"/>
      <c r="DT109" s="880"/>
      <c r="DU109" s="881"/>
      <c r="DV109" s="879" t="s">
        <v>411</v>
      </c>
      <c r="DW109" s="880"/>
      <c r="DX109" s="880"/>
      <c r="DY109" s="880"/>
      <c r="DZ109" s="882"/>
    </row>
    <row r="110" spans="1:131" s="212" customFormat="1" ht="26.25" customHeight="1" x14ac:dyDescent="0.2">
      <c r="A110" s="883" t="s">
        <v>413</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604924</v>
      </c>
      <c r="AB110" s="887"/>
      <c r="AC110" s="887"/>
      <c r="AD110" s="887"/>
      <c r="AE110" s="888"/>
      <c r="AF110" s="889">
        <v>651116</v>
      </c>
      <c r="AG110" s="887"/>
      <c r="AH110" s="887"/>
      <c r="AI110" s="887"/>
      <c r="AJ110" s="888"/>
      <c r="AK110" s="889">
        <v>642035</v>
      </c>
      <c r="AL110" s="887"/>
      <c r="AM110" s="887"/>
      <c r="AN110" s="887"/>
      <c r="AO110" s="888"/>
      <c r="AP110" s="890">
        <v>8.8000000000000007</v>
      </c>
      <c r="AQ110" s="891"/>
      <c r="AR110" s="891"/>
      <c r="AS110" s="891"/>
      <c r="AT110" s="892"/>
      <c r="AU110" s="893" t="s">
        <v>69</v>
      </c>
      <c r="AV110" s="894"/>
      <c r="AW110" s="894"/>
      <c r="AX110" s="894"/>
      <c r="AY110" s="894"/>
      <c r="AZ110" s="916" t="s">
        <v>414</v>
      </c>
      <c r="BA110" s="884"/>
      <c r="BB110" s="884"/>
      <c r="BC110" s="884"/>
      <c r="BD110" s="884"/>
      <c r="BE110" s="884"/>
      <c r="BF110" s="884"/>
      <c r="BG110" s="884"/>
      <c r="BH110" s="884"/>
      <c r="BI110" s="884"/>
      <c r="BJ110" s="884"/>
      <c r="BK110" s="884"/>
      <c r="BL110" s="884"/>
      <c r="BM110" s="884"/>
      <c r="BN110" s="884"/>
      <c r="BO110" s="884"/>
      <c r="BP110" s="885"/>
      <c r="BQ110" s="917">
        <v>7917798</v>
      </c>
      <c r="BR110" s="918"/>
      <c r="BS110" s="918"/>
      <c r="BT110" s="918"/>
      <c r="BU110" s="918"/>
      <c r="BV110" s="918">
        <v>7343877</v>
      </c>
      <c r="BW110" s="918"/>
      <c r="BX110" s="918"/>
      <c r="BY110" s="918"/>
      <c r="BZ110" s="918"/>
      <c r="CA110" s="918">
        <v>6763585</v>
      </c>
      <c r="CB110" s="918"/>
      <c r="CC110" s="918"/>
      <c r="CD110" s="918"/>
      <c r="CE110" s="918"/>
      <c r="CF110" s="931">
        <v>92.7</v>
      </c>
      <c r="CG110" s="932"/>
      <c r="CH110" s="932"/>
      <c r="CI110" s="932"/>
      <c r="CJ110" s="932"/>
      <c r="CK110" s="933" t="s">
        <v>415</v>
      </c>
      <c r="CL110" s="934"/>
      <c r="CM110" s="916" t="s">
        <v>416</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t="s">
        <v>122</v>
      </c>
      <c r="DH110" s="918"/>
      <c r="DI110" s="918"/>
      <c r="DJ110" s="918"/>
      <c r="DK110" s="918"/>
      <c r="DL110" s="918" t="s">
        <v>122</v>
      </c>
      <c r="DM110" s="918"/>
      <c r="DN110" s="918"/>
      <c r="DO110" s="918"/>
      <c r="DP110" s="918"/>
      <c r="DQ110" s="918" t="s">
        <v>122</v>
      </c>
      <c r="DR110" s="918"/>
      <c r="DS110" s="918"/>
      <c r="DT110" s="918"/>
      <c r="DU110" s="918"/>
      <c r="DV110" s="919" t="s">
        <v>122</v>
      </c>
      <c r="DW110" s="919"/>
      <c r="DX110" s="919"/>
      <c r="DY110" s="919"/>
      <c r="DZ110" s="920"/>
    </row>
    <row r="111" spans="1:131" s="212" customFormat="1" ht="26.25" customHeight="1" x14ac:dyDescent="0.2">
      <c r="A111" s="921" t="s">
        <v>417</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122</v>
      </c>
      <c r="AB111" s="925"/>
      <c r="AC111" s="925"/>
      <c r="AD111" s="925"/>
      <c r="AE111" s="926"/>
      <c r="AF111" s="927" t="s">
        <v>122</v>
      </c>
      <c r="AG111" s="925"/>
      <c r="AH111" s="925"/>
      <c r="AI111" s="925"/>
      <c r="AJ111" s="926"/>
      <c r="AK111" s="927" t="s">
        <v>122</v>
      </c>
      <c r="AL111" s="925"/>
      <c r="AM111" s="925"/>
      <c r="AN111" s="925"/>
      <c r="AO111" s="926"/>
      <c r="AP111" s="928" t="s">
        <v>122</v>
      </c>
      <c r="AQ111" s="929"/>
      <c r="AR111" s="929"/>
      <c r="AS111" s="929"/>
      <c r="AT111" s="930"/>
      <c r="AU111" s="895"/>
      <c r="AV111" s="896"/>
      <c r="AW111" s="896"/>
      <c r="AX111" s="896"/>
      <c r="AY111" s="896"/>
      <c r="AZ111" s="909" t="s">
        <v>418</v>
      </c>
      <c r="BA111" s="910"/>
      <c r="BB111" s="910"/>
      <c r="BC111" s="910"/>
      <c r="BD111" s="910"/>
      <c r="BE111" s="910"/>
      <c r="BF111" s="910"/>
      <c r="BG111" s="910"/>
      <c r="BH111" s="910"/>
      <c r="BI111" s="910"/>
      <c r="BJ111" s="910"/>
      <c r="BK111" s="910"/>
      <c r="BL111" s="910"/>
      <c r="BM111" s="910"/>
      <c r="BN111" s="910"/>
      <c r="BO111" s="910"/>
      <c r="BP111" s="911"/>
      <c r="BQ111" s="912">
        <v>798594</v>
      </c>
      <c r="BR111" s="913"/>
      <c r="BS111" s="913"/>
      <c r="BT111" s="913"/>
      <c r="BU111" s="913"/>
      <c r="BV111" s="913">
        <v>736592</v>
      </c>
      <c r="BW111" s="913"/>
      <c r="BX111" s="913"/>
      <c r="BY111" s="913"/>
      <c r="BZ111" s="913"/>
      <c r="CA111" s="913">
        <v>969493</v>
      </c>
      <c r="CB111" s="913"/>
      <c r="CC111" s="913"/>
      <c r="CD111" s="913"/>
      <c r="CE111" s="913"/>
      <c r="CF111" s="907">
        <v>13.3</v>
      </c>
      <c r="CG111" s="908"/>
      <c r="CH111" s="908"/>
      <c r="CI111" s="908"/>
      <c r="CJ111" s="908"/>
      <c r="CK111" s="935"/>
      <c r="CL111" s="936"/>
      <c r="CM111" s="909" t="s">
        <v>419</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t="s">
        <v>122</v>
      </c>
      <c r="DH111" s="913"/>
      <c r="DI111" s="913"/>
      <c r="DJ111" s="913"/>
      <c r="DK111" s="913"/>
      <c r="DL111" s="913" t="s">
        <v>122</v>
      </c>
      <c r="DM111" s="913"/>
      <c r="DN111" s="913"/>
      <c r="DO111" s="913"/>
      <c r="DP111" s="913"/>
      <c r="DQ111" s="913" t="s">
        <v>122</v>
      </c>
      <c r="DR111" s="913"/>
      <c r="DS111" s="913"/>
      <c r="DT111" s="913"/>
      <c r="DU111" s="913"/>
      <c r="DV111" s="914" t="s">
        <v>122</v>
      </c>
      <c r="DW111" s="914"/>
      <c r="DX111" s="914"/>
      <c r="DY111" s="914"/>
      <c r="DZ111" s="915"/>
    </row>
    <row r="112" spans="1:131" s="212" customFormat="1" ht="26.25" customHeight="1" x14ac:dyDescent="0.2">
      <c r="A112" s="939" t="s">
        <v>420</v>
      </c>
      <c r="B112" s="940"/>
      <c r="C112" s="910" t="s">
        <v>421</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t="s">
        <v>122</v>
      </c>
      <c r="AB112" s="946"/>
      <c r="AC112" s="946"/>
      <c r="AD112" s="946"/>
      <c r="AE112" s="947"/>
      <c r="AF112" s="948" t="s">
        <v>122</v>
      </c>
      <c r="AG112" s="946"/>
      <c r="AH112" s="946"/>
      <c r="AI112" s="946"/>
      <c r="AJ112" s="947"/>
      <c r="AK112" s="948" t="s">
        <v>122</v>
      </c>
      <c r="AL112" s="946"/>
      <c r="AM112" s="946"/>
      <c r="AN112" s="946"/>
      <c r="AO112" s="947"/>
      <c r="AP112" s="949" t="s">
        <v>122</v>
      </c>
      <c r="AQ112" s="950"/>
      <c r="AR112" s="950"/>
      <c r="AS112" s="950"/>
      <c r="AT112" s="951"/>
      <c r="AU112" s="895"/>
      <c r="AV112" s="896"/>
      <c r="AW112" s="896"/>
      <c r="AX112" s="896"/>
      <c r="AY112" s="896"/>
      <c r="AZ112" s="909" t="s">
        <v>422</v>
      </c>
      <c r="BA112" s="910"/>
      <c r="BB112" s="910"/>
      <c r="BC112" s="910"/>
      <c r="BD112" s="910"/>
      <c r="BE112" s="910"/>
      <c r="BF112" s="910"/>
      <c r="BG112" s="910"/>
      <c r="BH112" s="910"/>
      <c r="BI112" s="910"/>
      <c r="BJ112" s="910"/>
      <c r="BK112" s="910"/>
      <c r="BL112" s="910"/>
      <c r="BM112" s="910"/>
      <c r="BN112" s="910"/>
      <c r="BO112" s="910"/>
      <c r="BP112" s="911"/>
      <c r="BQ112" s="912">
        <v>1189522</v>
      </c>
      <c r="BR112" s="913"/>
      <c r="BS112" s="913"/>
      <c r="BT112" s="913"/>
      <c r="BU112" s="913"/>
      <c r="BV112" s="913">
        <v>1307874</v>
      </c>
      <c r="BW112" s="913"/>
      <c r="BX112" s="913"/>
      <c r="BY112" s="913"/>
      <c r="BZ112" s="913"/>
      <c r="CA112" s="913">
        <v>1655803</v>
      </c>
      <c r="CB112" s="913"/>
      <c r="CC112" s="913"/>
      <c r="CD112" s="913"/>
      <c r="CE112" s="913"/>
      <c r="CF112" s="907">
        <v>22.7</v>
      </c>
      <c r="CG112" s="908"/>
      <c r="CH112" s="908"/>
      <c r="CI112" s="908"/>
      <c r="CJ112" s="908"/>
      <c r="CK112" s="935"/>
      <c r="CL112" s="936"/>
      <c r="CM112" s="909" t="s">
        <v>423</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122</v>
      </c>
      <c r="DH112" s="913"/>
      <c r="DI112" s="913"/>
      <c r="DJ112" s="913"/>
      <c r="DK112" s="913"/>
      <c r="DL112" s="913" t="s">
        <v>122</v>
      </c>
      <c r="DM112" s="913"/>
      <c r="DN112" s="913"/>
      <c r="DO112" s="913"/>
      <c r="DP112" s="913"/>
      <c r="DQ112" s="913" t="s">
        <v>122</v>
      </c>
      <c r="DR112" s="913"/>
      <c r="DS112" s="913"/>
      <c r="DT112" s="913"/>
      <c r="DU112" s="913"/>
      <c r="DV112" s="914" t="s">
        <v>122</v>
      </c>
      <c r="DW112" s="914"/>
      <c r="DX112" s="914"/>
      <c r="DY112" s="914"/>
      <c r="DZ112" s="915"/>
    </row>
    <row r="113" spans="1:130" s="212" customFormat="1" ht="26.25" customHeight="1" x14ac:dyDescent="0.2">
      <c r="A113" s="941"/>
      <c r="B113" s="942"/>
      <c r="C113" s="910" t="s">
        <v>424</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v>90945</v>
      </c>
      <c r="AB113" s="925"/>
      <c r="AC113" s="925"/>
      <c r="AD113" s="925"/>
      <c r="AE113" s="926"/>
      <c r="AF113" s="927">
        <v>91169</v>
      </c>
      <c r="AG113" s="925"/>
      <c r="AH113" s="925"/>
      <c r="AI113" s="925"/>
      <c r="AJ113" s="926"/>
      <c r="AK113" s="927">
        <v>94545</v>
      </c>
      <c r="AL113" s="925"/>
      <c r="AM113" s="925"/>
      <c r="AN113" s="925"/>
      <c r="AO113" s="926"/>
      <c r="AP113" s="928">
        <v>1.3</v>
      </c>
      <c r="AQ113" s="929"/>
      <c r="AR113" s="929"/>
      <c r="AS113" s="929"/>
      <c r="AT113" s="930"/>
      <c r="AU113" s="895"/>
      <c r="AV113" s="896"/>
      <c r="AW113" s="896"/>
      <c r="AX113" s="896"/>
      <c r="AY113" s="896"/>
      <c r="AZ113" s="909" t="s">
        <v>425</v>
      </c>
      <c r="BA113" s="910"/>
      <c r="BB113" s="910"/>
      <c r="BC113" s="910"/>
      <c r="BD113" s="910"/>
      <c r="BE113" s="910"/>
      <c r="BF113" s="910"/>
      <c r="BG113" s="910"/>
      <c r="BH113" s="910"/>
      <c r="BI113" s="910"/>
      <c r="BJ113" s="910"/>
      <c r="BK113" s="910"/>
      <c r="BL113" s="910"/>
      <c r="BM113" s="910"/>
      <c r="BN113" s="910"/>
      <c r="BO113" s="910"/>
      <c r="BP113" s="911"/>
      <c r="BQ113" s="912">
        <v>926113</v>
      </c>
      <c r="BR113" s="913"/>
      <c r="BS113" s="913"/>
      <c r="BT113" s="913"/>
      <c r="BU113" s="913"/>
      <c r="BV113" s="913">
        <v>891796</v>
      </c>
      <c r="BW113" s="913"/>
      <c r="BX113" s="913"/>
      <c r="BY113" s="913"/>
      <c r="BZ113" s="913"/>
      <c r="CA113" s="913">
        <v>837440</v>
      </c>
      <c r="CB113" s="913"/>
      <c r="CC113" s="913"/>
      <c r="CD113" s="913"/>
      <c r="CE113" s="913"/>
      <c r="CF113" s="907">
        <v>11.5</v>
      </c>
      <c r="CG113" s="908"/>
      <c r="CH113" s="908"/>
      <c r="CI113" s="908"/>
      <c r="CJ113" s="908"/>
      <c r="CK113" s="935"/>
      <c r="CL113" s="936"/>
      <c r="CM113" s="909" t="s">
        <v>426</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122</v>
      </c>
      <c r="DH113" s="946"/>
      <c r="DI113" s="946"/>
      <c r="DJ113" s="946"/>
      <c r="DK113" s="947"/>
      <c r="DL113" s="948" t="s">
        <v>122</v>
      </c>
      <c r="DM113" s="946"/>
      <c r="DN113" s="946"/>
      <c r="DO113" s="946"/>
      <c r="DP113" s="947"/>
      <c r="DQ113" s="948" t="s">
        <v>122</v>
      </c>
      <c r="DR113" s="946"/>
      <c r="DS113" s="946"/>
      <c r="DT113" s="946"/>
      <c r="DU113" s="947"/>
      <c r="DV113" s="949" t="s">
        <v>122</v>
      </c>
      <c r="DW113" s="950"/>
      <c r="DX113" s="950"/>
      <c r="DY113" s="950"/>
      <c r="DZ113" s="951"/>
    </row>
    <row r="114" spans="1:130" s="212" customFormat="1" ht="26.25" customHeight="1" x14ac:dyDescent="0.2">
      <c r="A114" s="941"/>
      <c r="B114" s="942"/>
      <c r="C114" s="910" t="s">
        <v>427</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125304</v>
      </c>
      <c r="AB114" s="946"/>
      <c r="AC114" s="946"/>
      <c r="AD114" s="946"/>
      <c r="AE114" s="947"/>
      <c r="AF114" s="948">
        <v>114306</v>
      </c>
      <c r="AG114" s="946"/>
      <c r="AH114" s="946"/>
      <c r="AI114" s="946"/>
      <c r="AJ114" s="947"/>
      <c r="AK114" s="948">
        <v>112400</v>
      </c>
      <c r="AL114" s="946"/>
      <c r="AM114" s="946"/>
      <c r="AN114" s="946"/>
      <c r="AO114" s="947"/>
      <c r="AP114" s="949">
        <v>1.5</v>
      </c>
      <c r="AQ114" s="950"/>
      <c r="AR114" s="950"/>
      <c r="AS114" s="950"/>
      <c r="AT114" s="951"/>
      <c r="AU114" s="895"/>
      <c r="AV114" s="896"/>
      <c r="AW114" s="896"/>
      <c r="AX114" s="896"/>
      <c r="AY114" s="896"/>
      <c r="AZ114" s="909" t="s">
        <v>428</v>
      </c>
      <c r="BA114" s="910"/>
      <c r="BB114" s="910"/>
      <c r="BC114" s="910"/>
      <c r="BD114" s="910"/>
      <c r="BE114" s="910"/>
      <c r="BF114" s="910"/>
      <c r="BG114" s="910"/>
      <c r="BH114" s="910"/>
      <c r="BI114" s="910"/>
      <c r="BJ114" s="910"/>
      <c r="BK114" s="910"/>
      <c r="BL114" s="910"/>
      <c r="BM114" s="910"/>
      <c r="BN114" s="910"/>
      <c r="BO114" s="910"/>
      <c r="BP114" s="911"/>
      <c r="BQ114" s="912">
        <v>1397307</v>
      </c>
      <c r="BR114" s="913"/>
      <c r="BS114" s="913"/>
      <c r="BT114" s="913"/>
      <c r="BU114" s="913"/>
      <c r="BV114" s="913">
        <v>1314024</v>
      </c>
      <c r="BW114" s="913"/>
      <c r="BX114" s="913"/>
      <c r="BY114" s="913"/>
      <c r="BZ114" s="913"/>
      <c r="CA114" s="913">
        <v>1330430</v>
      </c>
      <c r="CB114" s="913"/>
      <c r="CC114" s="913"/>
      <c r="CD114" s="913"/>
      <c r="CE114" s="913"/>
      <c r="CF114" s="907">
        <v>18.2</v>
      </c>
      <c r="CG114" s="908"/>
      <c r="CH114" s="908"/>
      <c r="CI114" s="908"/>
      <c r="CJ114" s="908"/>
      <c r="CK114" s="935"/>
      <c r="CL114" s="936"/>
      <c r="CM114" s="909" t="s">
        <v>429</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122</v>
      </c>
      <c r="DH114" s="946"/>
      <c r="DI114" s="946"/>
      <c r="DJ114" s="946"/>
      <c r="DK114" s="947"/>
      <c r="DL114" s="948" t="s">
        <v>122</v>
      </c>
      <c r="DM114" s="946"/>
      <c r="DN114" s="946"/>
      <c r="DO114" s="946"/>
      <c r="DP114" s="947"/>
      <c r="DQ114" s="948" t="s">
        <v>122</v>
      </c>
      <c r="DR114" s="946"/>
      <c r="DS114" s="946"/>
      <c r="DT114" s="946"/>
      <c r="DU114" s="947"/>
      <c r="DV114" s="949" t="s">
        <v>122</v>
      </c>
      <c r="DW114" s="950"/>
      <c r="DX114" s="950"/>
      <c r="DY114" s="950"/>
      <c r="DZ114" s="951"/>
    </row>
    <row r="115" spans="1:130" s="212" customFormat="1" ht="26.25" customHeight="1" x14ac:dyDescent="0.2">
      <c r="A115" s="941"/>
      <c r="B115" s="942"/>
      <c r="C115" s="910" t="s">
        <v>430</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v>1508</v>
      </c>
      <c r="AB115" s="925"/>
      <c r="AC115" s="925"/>
      <c r="AD115" s="925"/>
      <c r="AE115" s="926"/>
      <c r="AF115" s="927">
        <v>2255</v>
      </c>
      <c r="AG115" s="925"/>
      <c r="AH115" s="925"/>
      <c r="AI115" s="925"/>
      <c r="AJ115" s="926"/>
      <c r="AK115" s="927">
        <v>2692</v>
      </c>
      <c r="AL115" s="925"/>
      <c r="AM115" s="925"/>
      <c r="AN115" s="925"/>
      <c r="AO115" s="926"/>
      <c r="AP115" s="928">
        <v>0</v>
      </c>
      <c r="AQ115" s="929"/>
      <c r="AR115" s="929"/>
      <c r="AS115" s="929"/>
      <c r="AT115" s="930"/>
      <c r="AU115" s="895"/>
      <c r="AV115" s="896"/>
      <c r="AW115" s="896"/>
      <c r="AX115" s="896"/>
      <c r="AY115" s="896"/>
      <c r="AZ115" s="909" t="s">
        <v>431</v>
      </c>
      <c r="BA115" s="910"/>
      <c r="BB115" s="910"/>
      <c r="BC115" s="910"/>
      <c r="BD115" s="910"/>
      <c r="BE115" s="910"/>
      <c r="BF115" s="910"/>
      <c r="BG115" s="910"/>
      <c r="BH115" s="910"/>
      <c r="BI115" s="910"/>
      <c r="BJ115" s="910"/>
      <c r="BK115" s="910"/>
      <c r="BL115" s="910"/>
      <c r="BM115" s="910"/>
      <c r="BN115" s="910"/>
      <c r="BO115" s="910"/>
      <c r="BP115" s="911"/>
      <c r="BQ115" s="912" t="s">
        <v>122</v>
      </c>
      <c r="BR115" s="913"/>
      <c r="BS115" s="913"/>
      <c r="BT115" s="913"/>
      <c r="BU115" s="913"/>
      <c r="BV115" s="913" t="s">
        <v>122</v>
      </c>
      <c r="BW115" s="913"/>
      <c r="BX115" s="913"/>
      <c r="BY115" s="913"/>
      <c r="BZ115" s="913"/>
      <c r="CA115" s="913" t="s">
        <v>122</v>
      </c>
      <c r="CB115" s="913"/>
      <c r="CC115" s="913"/>
      <c r="CD115" s="913"/>
      <c r="CE115" s="913"/>
      <c r="CF115" s="907" t="s">
        <v>122</v>
      </c>
      <c r="CG115" s="908"/>
      <c r="CH115" s="908"/>
      <c r="CI115" s="908"/>
      <c r="CJ115" s="908"/>
      <c r="CK115" s="935"/>
      <c r="CL115" s="936"/>
      <c r="CM115" s="909" t="s">
        <v>432</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v>798594</v>
      </c>
      <c r="DH115" s="946"/>
      <c r="DI115" s="946"/>
      <c r="DJ115" s="946"/>
      <c r="DK115" s="947"/>
      <c r="DL115" s="948">
        <v>736592</v>
      </c>
      <c r="DM115" s="946"/>
      <c r="DN115" s="946"/>
      <c r="DO115" s="946"/>
      <c r="DP115" s="947"/>
      <c r="DQ115" s="948">
        <v>969493</v>
      </c>
      <c r="DR115" s="946"/>
      <c r="DS115" s="946"/>
      <c r="DT115" s="946"/>
      <c r="DU115" s="947"/>
      <c r="DV115" s="949">
        <v>13.3</v>
      </c>
      <c r="DW115" s="950"/>
      <c r="DX115" s="950"/>
      <c r="DY115" s="950"/>
      <c r="DZ115" s="951"/>
    </row>
    <row r="116" spans="1:130" s="212" customFormat="1" ht="26.25" customHeight="1" x14ac:dyDescent="0.2">
      <c r="A116" s="943"/>
      <c r="B116" s="944"/>
      <c r="C116" s="952" t="s">
        <v>433</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t="s">
        <v>122</v>
      </c>
      <c r="AB116" s="946"/>
      <c r="AC116" s="946"/>
      <c r="AD116" s="946"/>
      <c r="AE116" s="947"/>
      <c r="AF116" s="948" t="s">
        <v>122</v>
      </c>
      <c r="AG116" s="946"/>
      <c r="AH116" s="946"/>
      <c r="AI116" s="946"/>
      <c r="AJ116" s="947"/>
      <c r="AK116" s="948" t="s">
        <v>122</v>
      </c>
      <c r="AL116" s="946"/>
      <c r="AM116" s="946"/>
      <c r="AN116" s="946"/>
      <c r="AO116" s="947"/>
      <c r="AP116" s="949" t="s">
        <v>122</v>
      </c>
      <c r="AQ116" s="950"/>
      <c r="AR116" s="950"/>
      <c r="AS116" s="950"/>
      <c r="AT116" s="951"/>
      <c r="AU116" s="895"/>
      <c r="AV116" s="896"/>
      <c r="AW116" s="896"/>
      <c r="AX116" s="896"/>
      <c r="AY116" s="896"/>
      <c r="AZ116" s="954" t="s">
        <v>434</v>
      </c>
      <c r="BA116" s="955"/>
      <c r="BB116" s="955"/>
      <c r="BC116" s="955"/>
      <c r="BD116" s="955"/>
      <c r="BE116" s="955"/>
      <c r="BF116" s="955"/>
      <c r="BG116" s="955"/>
      <c r="BH116" s="955"/>
      <c r="BI116" s="955"/>
      <c r="BJ116" s="955"/>
      <c r="BK116" s="955"/>
      <c r="BL116" s="955"/>
      <c r="BM116" s="955"/>
      <c r="BN116" s="955"/>
      <c r="BO116" s="955"/>
      <c r="BP116" s="956"/>
      <c r="BQ116" s="912" t="s">
        <v>122</v>
      </c>
      <c r="BR116" s="913"/>
      <c r="BS116" s="913"/>
      <c r="BT116" s="913"/>
      <c r="BU116" s="913"/>
      <c r="BV116" s="913" t="s">
        <v>122</v>
      </c>
      <c r="BW116" s="913"/>
      <c r="BX116" s="913"/>
      <c r="BY116" s="913"/>
      <c r="BZ116" s="913"/>
      <c r="CA116" s="913" t="s">
        <v>122</v>
      </c>
      <c r="CB116" s="913"/>
      <c r="CC116" s="913"/>
      <c r="CD116" s="913"/>
      <c r="CE116" s="913"/>
      <c r="CF116" s="907" t="s">
        <v>122</v>
      </c>
      <c r="CG116" s="908"/>
      <c r="CH116" s="908"/>
      <c r="CI116" s="908"/>
      <c r="CJ116" s="908"/>
      <c r="CK116" s="935"/>
      <c r="CL116" s="936"/>
      <c r="CM116" s="909" t="s">
        <v>435</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t="s">
        <v>122</v>
      </c>
      <c r="DH116" s="946"/>
      <c r="DI116" s="946"/>
      <c r="DJ116" s="946"/>
      <c r="DK116" s="947"/>
      <c r="DL116" s="948" t="s">
        <v>122</v>
      </c>
      <c r="DM116" s="946"/>
      <c r="DN116" s="946"/>
      <c r="DO116" s="946"/>
      <c r="DP116" s="947"/>
      <c r="DQ116" s="948" t="s">
        <v>122</v>
      </c>
      <c r="DR116" s="946"/>
      <c r="DS116" s="946"/>
      <c r="DT116" s="946"/>
      <c r="DU116" s="947"/>
      <c r="DV116" s="949" t="s">
        <v>122</v>
      </c>
      <c r="DW116" s="950"/>
      <c r="DX116" s="950"/>
      <c r="DY116" s="950"/>
      <c r="DZ116" s="951"/>
    </row>
    <row r="117" spans="1:130" s="212" customFormat="1" ht="26.25" customHeight="1" x14ac:dyDescent="0.2">
      <c r="A117" s="899" t="s">
        <v>178</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436</v>
      </c>
      <c r="Z117" s="881"/>
      <c r="AA117" s="965">
        <v>822681</v>
      </c>
      <c r="AB117" s="966"/>
      <c r="AC117" s="966"/>
      <c r="AD117" s="966"/>
      <c r="AE117" s="967"/>
      <c r="AF117" s="968">
        <v>858846</v>
      </c>
      <c r="AG117" s="966"/>
      <c r="AH117" s="966"/>
      <c r="AI117" s="966"/>
      <c r="AJ117" s="967"/>
      <c r="AK117" s="968">
        <v>851672</v>
      </c>
      <c r="AL117" s="966"/>
      <c r="AM117" s="966"/>
      <c r="AN117" s="966"/>
      <c r="AO117" s="967"/>
      <c r="AP117" s="969"/>
      <c r="AQ117" s="970"/>
      <c r="AR117" s="970"/>
      <c r="AS117" s="970"/>
      <c r="AT117" s="971"/>
      <c r="AU117" s="895"/>
      <c r="AV117" s="896"/>
      <c r="AW117" s="896"/>
      <c r="AX117" s="896"/>
      <c r="AY117" s="896"/>
      <c r="AZ117" s="961" t="s">
        <v>437</v>
      </c>
      <c r="BA117" s="962"/>
      <c r="BB117" s="962"/>
      <c r="BC117" s="962"/>
      <c r="BD117" s="962"/>
      <c r="BE117" s="962"/>
      <c r="BF117" s="962"/>
      <c r="BG117" s="962"/>
      <c r="BH117" s="962"/>
      <c r="BI117" s="962"/>
      <c r="BJ117" s="962"/>
      <c r="BK117" s="962"/>
      <c r="BL117" s="962"/>
      <c r="BM117" s="962"/>
      <c r="BN117" s="962"/>
      <c r="BO117" s="962"/>
      <c r="BP117" s="963"/>
      <c r="BQ117" s="912" t="s">
        <v>122</v>
      </c>
      <c r="BR117" s="913"/>
      <c r="BS117" s="913"/>
      <c r="BT117" s="913"/>
      <c r="BU117" s="913"/>
      <c r="BV117" s="913" t="s">
        <v>122</v>
      </c>
      <c r="BW117" s="913"/>
      <c r="BX117" s="913"/>
      <c r="BY117" s="913"/>
      <c r="BZ117" s="913"/>
      <c r="CA117" s="913" t="s">
        <v>122</v>
      </c>
      <c r="CB117" s="913"/>
      <c r="CC117" s="913"/>
      <c r="CD117" s="913"/>
      <c r="CE117" s="913"/>
      <c r="CF117" s="907" t="s">
        <v>122</v>
      </c>
      <c r="CG117" s="908"/>
      <c r="CH117" s="908"/>
      <c r="CI117" s="908"/>
      <c r="CJ117" s="908"/>
      <c r="CK117" s="935"/>
      <c r="CL117" s="936"/>
      <c r="CM117" s="909" t="s">
        <v>438</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122</v>
      </c>
      <c r="DH117" s="946"/>
      <c r="DI117" s="946"/>
      <c r="DJ117" s="946"/>
      <c r="DK117" s="947"/>
      <c r="DL117" s="948" t="s">
        <v>122</v>
      </c>
      <c r="DM117" s="946"/>
      <c r="DN117" s="946"/>
      <c r="DO117" s="946"/>
      <c r="DP117" s="947"/>
      <c r="DQ117" s="948" t="s">
        <v>122</v>
      </c>
      <c r="DR117" s="946"/>
      <c r="DS117" s="946"/>
      <c r="DT117" s="946"/>
      <c r="DU117" s="947"/>
      <c r="DV117" s="949" t="s">
        <v>122</v>
      </c>
      <c r="DW117" s="950"/>
      <c r="DX117" s="950"/>
      <c r="DY117" s="950"/>
      <c r="DZ117" s="951"/>
    </row>
    <row r="118" spans="1:130" s="212" customFormat="1" ht="26.25" customHeight="1" x14ac:dyDescent="0.2">
      <c r="A118" s="899" t="s">
        <v>412</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409</v>
      </c>
      <c r="AB118" s="880"/>
      <c r="AC118" s="880"/>
      <c r="AD118" s="880"/>
      <c r="AE118" s="881"/>
      <c r="AF118" s="879" t="s">
        <v>410</v>
      </c>
      <c r="AG118" s="880"/>
      <c r="AH118" s="880"/>
      <c r="AI118" s="880"/>
      <c r="AJ118" s="881"/>
      <c r="AK118" s="879" t="s">
        <v>295</v>
      </c>
      <c r="AL118" s="880"/>
      <c r="AM118" s="880"/>
      <c r="AN118" s="880"/>
      <c r="AO118" s="881"/>
      <c r="AP118" s="957" t="s">
        <v>411</v>
      </c>
      <c r="AQ118" s="958"/>
      <c r="AR118" s="958"/>
      <c r="AS118" s="958"/>
      <c r="AT118" s="959"/>
      <c r="AU118" s="895"/>
      <c r="AV118" s="896"/>
      <c r="AW118" s="896"/>
      <c r="AX118" s="896"/>
      <c r="AY118" s="896"/>
      <c r="AZ118" s="960" t="s">
        <v>439</v>
      </c>
      <c r="BA118" s="952"/>
      <c r="BB118" s="952"/>
      <c r="BC118" s="952"/>
      <c r="BD118" s="952"/>
      <c r="BE118" s="952"/>
      <c r="BF118" s="952"/>
      <c r="BG118" s="952"/>
      <c r="BH118" s="952"/>
      <c r="BI118" s="952"/>
      <c r="BJ118" s="952"/>
      <c r="BK118" s="952"/>
      <c r="BL118" s="952"/>
      <c r="BM118" s="952"/>
      <c r="BN118" s="952"/>
      <c r="BO118" s="952"/>
      <c r="BP118" s="953"/>
      <c r="BQ118" s="986" t="s">
        <v>122</v>
      </c>
      <c r="BR118" s="987"/>
      <c r="BS118" s="987"/>
      <c r="BT118" s="987"/>
      <c r="BU118" s="987"/>
      <c r="BV118" s="987" t="s">
        <v>122</v>
      </c>
      <c r="BW118" s="987"/>
      <c r="BX118" s="987"/>
      <c r="BY118" s="987"/>
      <c r="BZ118" s="987"/>
      <c r="CA118" s="987" t="s">
        <v>122</v>
      </c>
      <c r="CB118" s="987"/>
      <c r="CC118" s="987"/>
      <c r="CD118" s="987"/>
      <c r="CE118" s="987"/>
      <c r="CF118" s="907" t="s">
        <v>122</v>
      </c>
      <c r="CG118" s="908"/>
      <c r="CH118" s="908"/>
      <c r="CI118" s="908"/>
      <c r="CJ118" s="908"/>
      <c r="CK118" s="935"/>
      <c r="CL118" s="936"/>
      <c r="CM118" s="909" t="s">
        <v>440</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122</v>
      </c>
      <c r="DH118" s="946"/>
      <c r="DI118" s="946"/>
      <c r="DJ118" s="946"/>
      <c r="DK118" s="947"/>
      <c r="DL118" s="948" t="s">
        <v>122</v>
      </c>
      <c r="DM118" s="946"/>
      <c r="DN118" s="946"/>
      <c r="DO118" s="946"/>
      <c r="DP118" s="947"/>
      <c r="DQ118" s="948" t="s">
        <v>122</v>
      </c>
      <c r="DR118" s="946"/>
      <c r="DS118" s="946"/>
      <c r="DT118" s="946"/>
      <c r="DU118" s="947"/>
      <c r="DV118" s="949" t="s">
        <v>122</v>
      </c>
      <c r="DW118" s="950"/>
      <c r="DX118" s="950"/>
      <c r="DY118" s="950"/>
      <c r="DZ118" s="951"/>
    </row>
    <row r="119" spans="1:130" s="212" customFormat="1" ht="26.25" customHeight="1" x14ac:dyDescent="0.2">
      <c r="A119" s="1043" t="s">
        <v>415</v>
      </c>
      <c r="B119" s="934"/>
      <c r="C119" s="916" t="s">
        <v>416</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t="s">
        <v>122</v>
      </c>
      <c r="AB119" s="887"/>
      <c r="AC119" s="887"/>
      <c r="AD119" s="887"/>
      <c r="AE119" s="888"/>
      <c r="AF119" s="889" t="s">
        <v>122</v>
      </c>
      <c r="AG119" s="887"/>
      <c r="AH119" s="887"/>
      <c r="AI119" s="887"/>
      <c r="AJ119" s="888"/>
      <c r="AK119" s="889" t="s">
        <v>122</v>
      </c>
      <c r="AL119" s="887"/>
      <c r="AM119" s="887"/>
      <c r="AN119" s="887"/>
      <c r="AO119" s="888"/>
      <c r="AP119" s="890" t="s">
        <v>122</v>
      </c>
      <c r="AQ119" s="891"/>
      <c r="AR119" s="891"/>
      <c r="AS119" s="891"/>
      <c r="AT119" s="892"/>
      <c r="AU119" s="897"/>
      <c r="AV119" s="898"/>
      <c r="AW119" s="898"/>
      <c r="AX119" s="898"/>
      <c r="AY119" s="898"/>
      <c r="AZ119" s="233" t="s">
        <v>178</v>
      </c>
      <c r="BA119" s="233"/>
      <c r="BB119" s="233"/>
      <c r="BC119" s="233"/>
      <c r="BD119" s="233"/>
      <c r="BE119" s="233"/>
      <c r="BF119" s="233"/>
      <c r="BG119" s="233"/>
      <c r="BH119" s="233"/>
      <c r="BI119" s="233"/>
      <c r="BJ119" s="233"/>
      <c r="BK119" s="233"/>
      <c r="BL119" s="233"/>
      <c r="BM119" s="233"/>
      <c r="BN119" s="233"/>
      <c r="BO119" s="964" t="s">
        <v>441</v>
      </c>
      <c r="BP119" s="992"/>
      <c r="BQ119" s="986">
        <v>12229334</v>
      </c>
      <c r="BR119" s="987"/>
      <c r="BS119" s="987"/>
      <c r="BT119" s="987"/>
      <c r="BU119" s="987"/>
      <c r="BV119" s="987">
        <v>11594163</v>
      </c>
      <c r="BW119" s="987"/>
      <c r="BX119" s="987"/>
      <c r="BY119" s="987"/>
      <c r="BZ119" s="987"/>
      <c r="CA119" s="987">
        <v>11556751</v>
      </c>
      <c r="CB119" s="987"/>
      <c r="CC119" s="987"/>
      <c r="CD119" s="987"/>
      <c r="CE119" s="987"/>
      <c r="CF119" s="988"/>
      <c r="CG119" s="989"/>
      <c r="CH119" s="989"/>
      <c r="CI119" s="989"/>
      <c r="CJ119" s="990"/>
      <c r="CK119" s="937"/>
      <c r="CL119" s="938"/>
      <c r="CM119" s="960" t="s">
        <v>442</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t="s">
        <v>122</v>
      </c>
      <c r="DH119" s="973"/>
      <c r="DI119" s="973"/>
      <c r="DJ119" s="973"/>
      <c r="DK119" s="974"/>
      <c r="DL119" s="972" t="s">
        <v>122</v>
      </c>
      <c r="DM119" s="973"/>
      <c r="DN119" s="973"/>
      <c r="DO119" s="973"/>
      <c r="DP119" s="974"/>
      <c r="DQ119" s="972" t="s">
        <v>122</v>
      </c>
      <c r="DR119" s="973"/>
      <c r="DS119" s="973"/>
      <c r="DT119" s="973"/>
      <c r="DU119" s="974"/>
      <c r="DV119" s="975" t="s">
        <v>122</v>
      </c>
      <c r="DW119" s="976"/>
      <c r="DX119" s="976"/>
      <c r="DY119" s="976"/>
      <c r="DZ119" s="977"/>
    </row>
    <row r="120" spans="1:130" s="212" customFormat="1" ht="26.25" customHeight="1" x14ac:dyDescent="0.2">
      <c r="A120" s="1044"/>
      <c r="B120" s="936"/>
      <c r="C120" s="909" t="s">
        <v>419</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t="s">
        <v>122</v>
      </c>
      <c r="AB120" s="946"/>
      <c r="AC120" s="946"/>
      <c r="AD120" s="946"/>
      <c r="AE120" s="947"/>
      <c r="AF120" s="948" t="s">
        <v>122</v>
      </c>
      <c r="AG120" s="946"/>
      <c r="AH120" s="946"/>
      <c r="AI120" s="946"/>
      <c r="AJ120" s="947"/>
      <c r="AK120" s="948" t="s">
        <v>122</v>
      </c>
      <c r="AL120" s="946"/>
      <c r="AM120" s="946"/>
      <c r="AN120" s="946"/>
      <c r="AO120" s="947"/>
      <c r="AP120" s="949" t="s">
        <v>122</v>
      </c>
      <c r="AQ120" s="950"/>
      <c r="AR120" s="950"/>
      <c r="AS120" s="950"/>
      <c r="AT120" s="951"/>
      <c r="AU120" s="978" t="s">
        <v>443</v>
      </c>
      <c r="AV120" s="979"/>
      <c r="AW120" s="979"/>
      <c r="AX120" s="979"/>
      <c r="AY120" s="980"/>
      <c r="AZ120" s="916" t="s">
        <v>444</v>
      </c>
      <c r="BA120" s="884"/>
      <c r="BB120" s="884"/>
      <c r="BC120" s="884"/>
      <c r="BD120" s="884"/>
      <c r="BE120" s="884"/>
      <c r="BF120" s="884"/>
      <c r="BG120" s="884"/>
      <c r="BH120" s="884"/>
      <c r="BI120" s="884"/>
      <c r="BJ120" s="884"/>
      <c r="BK120" s="884"/>
      <c r="BL120" s="884"/>
      <c r="BM120" s="884"/>
      <c r="BN120" s="884"/>
      <c r="BO120" s="884"/>
      <c r="BP120" s="885"/>
      <c r="BQ120" s="917">
        <v>6215467</v>
      </c>
      <c r="BR120" s="918"/>
      <c r="BS120" s="918"/>
      <c r="BT120" s="918"/>
      <c r="BU120" s="918"/>
      <c r="BV120" s="918">
        <v>6166458</v>
      </c>
      <c r="BW120" s="918"/>
      <c r="BX120" s="918"/>
      <c r="BY120" s="918"/>
      <c r="BZ120" s="918"/>
      <c r="CA120" s="918">
        <v>6174417</v>
      </c>
      <c r="CB120" s="918"/>
      <c r="CC120" s="918"/>
      <c r="CD120" s="918"/>
      <c r="CE120" s="918"/>
      <c r="CF120" s="931">
        <v>84.7</v>
      </c>
      <c r="CG120" s="932"/>
      <c r="CH120" s="932"/>
      <c r="CI120" s="932"/>
      <c r="CJ120" s="932"/>
      <c r="CK120" s="993" t="s">
        <v>445</v>
      </c>
      <c r="CL120" s="994"/>
      <c r="CM120" s="994"/>
      <c r="CN120" s="994"/>
      <c r="CO120" s="995"/>
      <c r="CP120" s="1001" t="s">
        <v>393</v>
      </c>
      <c r="CQ120" s="1002"/>
      <c r="CR120" s="1002"/>
      <c r="CS120" s="1002"/>
      <c r="CT120" s="1002"/>
      <c r="CU120" s="1002"/>
      <c r="CV120" s="1002"/>
      <c r="CW120" s="1002"/>
      <c r="CX120" s="1002"/>
      <c r="CY120" s="1002"/>
      <c r="CZ120" s="1002"/>
      <c r="DA120" s="1002"/>
      <c r="DB120" s="1002"/>
      <c r="DC120" s="1002"/>
      <c r="DD120" s="1002"/>
      <c r="DE120" s="1002"/>
      <c r="DF120" s="1003"/>
      <c r="DG120" s="917">
        <v>1189522</v>
      </c>
      <c r="DH120" s="918"/>
      <c r="DI120" s="918"/>
      <c r="DJ120" s="918"/>
      <c r="DK120" s="918"/>
      <c r="DL120" s="918">
        <v>1307874</v>
      </c>
      <c r="DM120" s="918"/>
      <c r="DN120" s="918"/>
      <c r="DO120" s="918"/>
      <c r="DP120" s="918"/>
      <c r="DQ120" s="918">
        <v>1655803</v>
      </c>
      <c r="DR120" s="918"/>
      <c r="DS120" s="918"/>
      <c r="DT120" s="918"/>
      <c r="DU120" s="918"/>
      <c r="DV120" s="919">
        <v>22.7</v>
      </c>
      <c r="DW120" s="919"/>
      <c r="DX120" s="919"/>
      <c r="DY120" s="919"/>
      <c r="DZ120" s="920"/>
    </row>
    <row r="121" spans="1:130" s="212" customFormat="1" ht="26.25" customHeight="1" x14ac:dyDescent="0.2">
      <c r="A121" s="1044"/>
      <c r="B121" s="936"/>
      <c r="C121" s="961" t="s">
        <v>446</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122</v>
      </c>
      <c r="AB121" s="946"/>
      <c r="AC121" s="946"/>
      <c r="AD121" s="946"/>
      <c r="AE121" s="947"/>
      <c r="AF121" s="948" t="s">
        <v>122</v>
      </c>
      <c r="AG121" s="946"/>
      <c r="AH121" s="946"/>
      <c r="AI121" s="946"/>
      <c r="AJ121" s="947"/>
      <c r="AK121" s="948" t="s">
        <v>122</v>
      </c>
      <c r="AL121" s="946"/>
      <c r="AM121" s="946"/>
      <c r="AN121" s="946"/>
      <c r="AO121" s="947"/>
      <c r="AP121" s="949" t="s">
        <v>122</v>
      </c>
      <c r="AQ121" s="950"/>
      <c r="AR121" s="950"/>
      <c r="AS121" s="950"/>
      <c r="AT121" s="951"/>
      <c r="AU121" s="981"/>
      <c r="AV121" s="982"/>
      <c r="AW121" s="982"/>
      <c r="AX121" s="982"/>
      <c r="AY121" s="983"/>
      <c r="AZ121" s="909" t="s">
        <v>447</v>
      </c>
      <c r="BA121" s="910"/>
      <c r="BB121" s="910"/>
      <c r="BC121" s="910"/>
      <c r="BD121" s="910"/>
      <c r="BE121" s="910"/>
      <c r="BF121" s="910"/>
      <c r="BG121" s="910"/>
      <c r="BH121" s="910"/>
      <c r="BI121" s="910"/>
      <c r="BJ121" s="910"/>
      <c r="BK121" s="910"/>
      <c r="BL121" s="910"/>
      <c r="BM121" s="910"/>
      <c r="BN121" s="910"/>
      <c r="BO121" s="910"/>
      <c r="BP121" s="911"/>
      <c r="BQ121" s="912">
        <v>4344381</v>
      </c>
      <c r="BR121" s="913"/>
      <c r="BS121" s="913"/>
      <c r="BT121" s="913"/>
      <c r="BU121" s="913"/>
      <c r="BV121" s="913">
        <v>4621745</v>
      </c>
      <c r="BW121" s="913"/>
      <c r="BX121" s="913"/>
      <c r="BY121" s="913"/>
      <c r="BZ121" s="913"/>
      <c r="CA121" s="913">
        <v>4835955</v>
      </c>
      <c r="CB121" s="913"/>
      <c r="CC121" s="913"/>
      <c r="CD121" s="913"/>
      <c r="CE121" s="913"/>
      <c r="CF121" s="907">
        <v>66.3</v>
      </c>
      <c r="CG121" s="908"/>
      <c r="CH121" s="908"/>
      <c r="CI121" s="908"/>
      <c r="CJ121" s="908"/>
      <c r="CK121" s="996"/>
      <c r="CL121" s="997"/>
      <c r="CM121" s="997"/>
      <c r="CN121" s="997"/>
      <c r="CO121" s="998"/>
      <c r="CP121" s="1006" t="s">
        <v>391</v>
      </c>
      <c r="CQ121" s="1007"/>
      <c r="CR121" s="1007"/>
      <c r="CS121" s="1007"/>
      <c r="CT121" s="1007"/>
      <c r="CU121" s="1007"/>
      <c r="CV121" s="1007"/>
      <c r="CW121" s="1007"/>
      <c r="CX121" s="1007"/>
      <c r="CY121" s="1007"/>
      <c r="CZ121" s="1007"/>
      <c r="DA121" s="1007"/>
      <c r="DB121" s="1007"/>
      <c r="DC121" s="1007"/>
      <c r="DD121" s="1007"/>
      <c r="DE121" s="1007"/>
      <c r="DF121" s="1008"/>
      <c r="DG121" s="912" t="s">
        <v>122</v>
      </c>
      <c r="DH121" s="913"/>
      <c r="DI121" s="913"/>
      <c r="DJ121" s="913"/>
      <c r="DK121" s="913"/>
      <c r="DL121" s="913" t="s">
        <v>122</v>
      </c>
      <c r="DM121" s="913"/>
      <c r="DN121" s="913"/>
      <c r="DO121" s="913"/>
      <c r="DP121" s="913"/>
      <c r="DQ121" s="913" t="s">
        <v>122</v>
      </c>
      <c r="DR121" s="913"/>
      <c r="DS121" s="913"/>
      <c r="DT121" s="913"/>
      <c r="DU121" s="913"/>
      <c r="DV121" s="914" t="s">
        <v>122</v>
      </c>
      <c r="DW121" s="914"/>
      <c r="DX121" s="914"/>
      <c r="DY121" s="914"/>
      <c r="DZ121" s="915"/>
    </row>
    <row r="122" spans="1:130" s="212" customFormat="1" ht="26.25" customHeight="1" x14ac:dyDescent="0.2">
      <c r="A122" s="1044"/>
      <c r="B122" s="936"/>
      <c r="C122" s="909" t="s">
        <v>429</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122</v>
      </c>
      <c r="AB122" s="946"/>
      <c r="AC122" s="946"/>
      <c r="AD122" s="946"/>
      <c r="AE122" s="947"/>
      <c r="AF122" s="948" t="s">
        <v>122</v>
      </c>
      <c r="AG122" s="946"/>
      <c r="AH122" s="946"/>
      <c r="AI122" s="946"/>
      <c r="AJ122" s="947"/>
      <c r="AK122" s="948" t="s">
        <v>122</v>
      </c>
      <c r="AL122" s="946"/>
      <c r="AM122" s="946"/>
      <c r="AN122" s="946"/>
      <c r="AO122" s="947"/>
      <c r="AP122" s="949" t="s">
        <v>122</v>
      </c>
      <c r="AQ122" s="950"/>
      <c r="AR122" s="950"/>
      <c r="AS122" s="950"/>
      <c r="AT122" s="951"/>
      <c r="AU122" s="981"/>
      <c r="AV122" s="982"/>
      <c r="AW122" s="982"/>
      <c r="AX122" s="982"/>
      <c r="AY122" s="983"/>
      <c r="AZ122" s="960" t="s">
        <v>448</v>
      </c>
      <c r="BA122" s="952"/>
      <c r="BB122" s="952"/>
      <c r="BC122" s="952"/>
      <c r="BD122" s="952"/>
      <c r="BE122" s="952"/>
      <c r="BF122" s="952"/>
      <c r="BG122" s="952"/>
      <c r="BH122" s="952"/>
      <c r="BI122" s="952"/>
      <c r="BJ122" s="952"/>
      <c r="BK122" s="952"/>
      <c r="BL122" s="952"/>
      <c r="BM122" s="952"/>
      <c r="BN122" s="952"/>
      <c r="BO122" s="952"/>
      <c r="BP122" s="953"/>
      <c r="BQ122" s="986">
        <v>2991721</v>
      </c>
      <c r="BR122" s="987"/>
      <c r="BS122" s="987"/>
      <c r="BT122" s="987"/>
      <c r="BU122" s="987"/>
      <c r="BV122" s="987">
        <v>2740364</v>
      </c>
      <c r="BW122" s="987"/>
      <c r="BX122" s="987"/>
      <c r="BY122" s="987"/>
      <c r="BZ122" s="987"/>
      <c r="CA122" s="987">
        <v>2630230</v>
      </c>
      <c r="CB122" s="987"/>
      <c r="CC122" s="987"/>
      <c r="CD122" s="987"/>
      <c r="CE122" s="987"/>
      <c r="CF122" s="1004">
        <v>36.1</v>
      </c>
      <c r="CG122" s="1005"/>
      <c r="CH122" s="1005"/>
      <c r="CI122" s="1005"/>
      <c r="CJ122" s="1005"/>
      <c r="CK122" s="996"/>
      <c r="CL122" s="997"/>
      <c r="CM122" s="997"/>
      <c r="CN122" s="997"/>
      <c r="CO122" s="998"/>
      <c r="CP122" s="1006" t="s">
        <v>392</v>
      </c>
      <c r="CQ122" s="1007"/>
      <c r="CR122" s="1007"/>
      <c r="CS122" s="1007"/>
      <c r="CT122" s="1007"/>
      <c r="CU122" s="1007"/>
      <c r="CV122" s="1007"/>
      <c r="CW122" s="1007"/>
      <c r="CX122" s="1007"/>
      <c r="CY122" s="1007"/>
      <c r="CZ122" s="1007"/>
      <c r="DA122" s="1007"/>
      <c r="DB122" s="1007"/>
      <c r="DC122" s="1007"/>
      <c r="DD122" s="1007"/>
      <c r="DE122" s="1007"/>
      <c r="DF122" s="1008"/>
      <c r="DG122" s="912" t="s">
        <v>122</v>
      </c>
      <c r="DH122" s="913"/>
      <c r="DI122" s="913"/>
      <c r="DJ122" s="913"/>
      <c r="DK122" s="913"/>
      <c r="DL122" s="913" t="s">
        <v>122</v>
      </c>
      <c r="DM122" s="913"/>
      <c r="DN122" s="913"/>
      <c r="DO122" s="913"/>
      <c r="DP122" s="913"/>
      <c r="DQ122" s="913" t="s">
        <v>122</v>
      </c>
      <c r="DR122" s="913"/>
      <c r="DS122" s="913"/>
      <c r="DT122" s="913"/>
      <c r="DU122" s="913"/>
      <c r="DV122" s="914" t="s">
        <v>122</v>
      </c>
      <c r="DW122" s="914"/>
      <c r="DX122" s="914"/>
      <c r="DY122" s="914"/>
      <c r="DZ122" s="915"/>
    </row>
    <row r="123" spans="1:130" s="212" customFormat="1" ht="26.25" customHeight="1" x14ac:dyDescent="0.2">
      <c r="A123" s="1044"/>
      <c r="B123" s="936"/>
      <c r="C123" s="909" t="s">
        <v>435</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t="s">
        <v>122</v>
      </c>
      <c r="AB123" s="946"/>
      <c r="AC123" s="946"/>
      <c r="AD123" s="946"/>
      <c r="AE123" s="947"/>
      <c r="AF123" s="948" t="s">
        <v>122</v>
      </c>
      <c r="AG123" s="946"/>
      <c r="AH123" s="946"/>
      <c r="AI123" s="946"/>
      <c r="AJ123" s="947"/>
      <c r="AK123" s="948" t="s">
        <v>122</v>
      </c>
      <c r="AL123" s="946"/>
      <c r="AM123" s="946"/>
      <c r="AN123" s="946"/>
      <c r="AO123" s="947"/>
      <c r="AP123" s="949" t="s">
        <v>122</v>
      </c>
      <c r="AQ123" s="950"/>
      <c r="AR123" s="950"/>
      <c r="AS123" s="950"/>
      <c r="AT123" s="951"/>
      <c r="AU123" s="984"/>
      <c r="AV123" s="985"/>
      <c r="AW123" s="985"/>
      <c r="AX123" s="985"/>
      <c r="AY123" s="985"/>
      <c r="AZ123" s="233" t="s">
        <v>178</v>
      </c>
      <c r="BA123" s="233"/>
      <c r="BB123" s="233"/>
      <c r="BC123" s="233"/>
      <c r="BD123" s="233"/>
      <c r="BE123" s="233"/>
      <c r="BF123" s="233"/>
      <c r="BG123" s="233"/>
      <c r="BH123" s="233"/>
      <c r="BI123" s="233"/>
      <c r="BJ123" s="233"/>
      <c r="BK123" s="233"/>
      <c r="BL123" s="233"/>
      <c r="BM123" s="233"/>
      <c r="BN123" s="233"/>
      <c r="BO123" s="964" t="s">
        <v>449</v>
      </c>
      <c r="BP123" s="992"/>
      <c r="BQ123" s="1050">
        <v>13551569</v>
      </c>
      <c r="BR123" s="1051"/>
      <c r="BS123" s="1051"/>
      <c r="BT123" s="1051"/>
      <c r="BU123" s="1051"/>
      <c r="BV123" s="1051">
        <v>13528567</v>
      </c>
      <c r="BW123" s="1051"/>
      <c r="BX123" s="1051"/>
      <c r="BY123" s="1051"/>
      <c r="BZ123" s="1051"/>
      <c r="CA123" s="1051">
        <v>13640602</v>
      </c>
      <c r="CB123" s="1051"/>
      <c r="CC123" s="1051"/>
      <c r="CD123" s="1051"/>
      <c r="CE123" s="1051"/>
      <c r="CF123" s="988"/>
      <c r="CG123" s="989"/>
      <c r="CH123" s="989"/>
      <c r="CI123" s="989"/>
      <c r="CJ123" s="990"/>
      <c r="CK123" s="996"/>
      <c r="CL123" s="997"/>
      <c r="CM123" s="997"/>
      <c r="CN123" s="997"/>
      <c r="CO123" s="998"/>
      <c r="CP123" s="1006" t="s">
        <v>390</v>
      </c>
      <c r="CQ123" s="1007"/>
      <c r="CR123" s="1007"/>
      <c r="CS123" s="1007"/>
      <c r="CT123" s="1007"/>
      <c r="CU123" s="1007"/>
      <c r="CV123" s="1007"/>
      <c r="CW123" s="1007"/>
      <c r="CX123" s="1007"/>
      <c r="CY123" s="1007"/>
      <c r="CZ123" s="1007"/>
      <c r="DA123" s="1007"/>
      <c r="DB123" s="1007"/>
      <c r="DC123" s="1007"/>
      <c r="DD123" s="1007"/>
      <c r="DE123" s="1007"/>
      <c r="DF123" s="1008"/>
      <c r="DG123" s="945" t="s">
        <v>122</v>
      </c>
      <c r="DH123" s="946"/>
      <c r="DI123" s="946"/>
      <c r="DJ123" s="946"/>
      <c r="DK123" s="947"/>
      <c r="DL123" s="948" t="s">
        <v>122</v>
      </c>
      <c r="DM123" s="946"/>
      <c r="DN123" s="946"/>
      <c r="DO123" s="946"/>
      <c r="DP123" s="947"/>
      <c r="DQ123" s="948" t="s">
        <v>122</v>
      </c>
      <c r="DR123" s="946"/>
      <c r="DS123" s="946"/>
      <c r="DT123" s="946"/>
      <c r="DU123" s="947"/>
      <c r="DV123" s="949" t="s">
        <v>122</v>
      </c>
      <c r="DW123" s="950"/>
      <c r="DX123" s="950"/>
      <c r="DY123" s="950"/>
      <c r="DZ123" s="951"/>
    </row>
    <row r="124" spans="1:130" s="212" customFormat="1" ht="26.25" customHeight="1" thickBot="1" x14ac:dyDescent="0.25">
      <c r="A124" s="1044"/>
      <c r="B124" s="936"/>
      <c r="C124" s="909" t="s">
        <v>438</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122</v>
      </c>
      <c r="AB124" s="946"/>
      <c r="AC124" s="946"/>
      <c r="AD124" s="946"/>
      <c r="AE124" s="947"/>
      <c r="AF124" s="948" t="s">
        <v>122</v>
      </c>
      <c r="AG124" s="946"/>
      <c r="AH124" s="946"/>
      <c r="AI124" s="946"/>
      <c r="AJ124" s="947"/>
      <c r="AK124" s="948" t="s">
        <v>122</v>
      </c>
      <c r="AL124" s="946"/>
      <c r="AM124" s="946"/>
      <c r="AN124" s="946"/>
      <c r="AO124" s="947"/>
      <c r="AP124" s="949" t="s">
        <v>122</v>
      </c>
      <c r="AQ124" s="950"/>
      <c r="AR124" s="950"/>
      <c r="AS124" s="950"/>
      <c r="AT124" s="951"/>
      <c r="AU124" s="1046" t="s">
        <v>450</v>
      </c>
      <c r="AV124" s="1047"/>
      <c r="AW124" s="1047"/>
      <c r="AX124" s="1047"/>
      <c r="AY124" s="1047"/>
      <c r="AZ124" s="1047"/>
      <c r="BA124" s="1047"/>
      <c r="BB124" s="1047"/>
      <c r="BC124" s="1047"/>
      <c r="BD124" s="1047"/>
      <c r="BE124" s="1047"/>
      <c r="BF124" s="1047"/>
      <c r="BG124" s="1047"/>
      <c r="BH124" s="1047"/>
      <c r="BI124" s="1047"/>
      <c r="BJ124" s="1047"/>
      <c r="BK124" s="1047"/>
      <c r="BL124" s="1047"/>
      <c r="BM124" s="1047"/>
      <c r="BN124" s="1047"/>
      <c r="BO124" s="1047"/>
      <c r="BP124" s="1048"/>
      <c r="BQ124" s="1049" t="s">
        <v>122</v>
      </c>
      <c r="BR124" s="1014"/>
      <c r="BS124" s="1014"/>
      <c r="BT124" s="1014"/>
      <c r="BU124" s="1014"/>
      <c r="BV124" s="1014" t="s">
        <v>122</v>
      </c>
      <c r="BW124" s="1014"/>
      <c r="BX124" s="1014"/>
      <c r="BY124" s="1014"/>
      <c r="BZ124" s="1014"/>
      <c r="CA124" s="1014" t="s">
        <v>122</v>
      </c>
      <c r="CB124" s="1014"/>
      <c r="CC124" s="1014"/>
      <c r="CD124" s="1014"/>
      <c r="CE124" s="1014"/>
      <c r="CF124" s="1015"/>
      <c r="CG124" s="1016"/>
      <c r="CH124" s="1016"/>
      <c r="CI124" s="1016"/>
      <c r="CJ124" s="1017"/>
      <c r="CK124" s="999"/>
      <c r="CL124" s="999"/>
      <c r="CM124" s="999"/>
      <c r="CN124" s="999"/>
      <c r="CO124" s="1000"/>
      <c r="CP124" s="1006" t="s">
        <v>451</v>
      </c>
      <c r="CQ124" s="1007"/>
      <c r="CR124" s="1007"/>
      <c r="CS124" s="1007"/>
      <c r="CT124" s="1007"/>
      <c r="CU124" s="1007"/>
      <c r="CV124" s="1007"/>
      <c r="CW124" s="1007"/>
      <c r="CX124" s="1007"/>
      <c r="CY124" s="1007"/>
      <c r="CZ124" s="1007"/>
      <c r="DA124" s="1007"/>
      <c r="DB124" s="1007"/>
      <c r="DC124" s="1007"/>
      <c r="DD124" s="1007"/>
      <c r="DE124" s="1007"/>
      <c r="DF124" s="1008"/>
      <c r="DG124" s="991" t="s">
        <v>122</v>
      </c>
      <c r="DH124" s="973"/>
      <c r="DI124" s="973"/>
      <c r="DJ124" s="973"/>
      <c r="DK124" s="974"/>
      <c r="DL124" s="972" t="s">
        <v>122</v>
      </c>
      <c r="DM124" s="973"/>
      <c r="DN124" s="973"/>
      <c r="DO124" s="973"/>
      <c r="DP124" s="974"/>
      <c r="DQ124" s="972" t="s">
        <v>122</v>
      </c>
      <c r="DR124" s="973"/>
      <c r="DS124" s="973"/>
      <c r="DT124" s="973"/>
      <c r="DU124" s="974"/>
      <c r="DV124" s="975" t="s">
        <v>122</v>
      </c>
      <c r="DW124" s="976"/>
      <c r="DX124" s="976"/>
      <c r="DY124" s="976"/>
      <c r="DZ124" s="977"/>
    </row>
    <row r="125" spans="1:130" s="212" customFormat="1" ht="26.25" customHeight="1" x14ac:dyDescent="0.2">
      <c r="A125" s="1044"/>
      <c r="B125" s="936"/>
      <c r="C125" s="909" t="s">
        <v>440</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122</v>
      </c>
      <c r="AB125" s="946"/>
      <c r="AC125" s="946"/>
      <c r="AD125" s="946"/>
      <c r="AE125" s="947"/>
      <c r="AF125" s="948" t="s">
        <v>122</v>
      </c>
      <c r="AG125" s="946"/>
      <c r="AH125" s="946"/>
      <c r="AI125" s="946"/>
      <c r="AJ125" s="947"/>
      <c r="AK125" s="948" t="s">
        <v>122</v>
      </c>
      <c r="AL125" s="946"/>
      <c r="AM125" s="946"/>
      <c r="AN125" s="946"/>
      <c r="AO125" s="947"/>
      <c r="AP125" s="949" t="s">
        <v>122</v>
      </c>
      <c r="AQ125" s="950"/>
      <c r="AR125" s="950"/>
      <c r="AS125" s="950"/>
      <c r="AT125" s="951"/>
      <c r="AU125" s="234"/>
      <c r="AV125" s="235"/>
      <c r="AW125" s="235"/>
      <c r="AX125" s="235"/>
      <c r="AY125" s="235"/>
      <c r="AZ125" s="235"/>
      <c r="BA125" s="235"/>
      <c r="BB125" s="235"/>
      <c r="BC125" s="235"/>
      <c r="BD125" s="235"/>
      <c r="BE125" s="235"/>
      <c r="BF125" s="235"/>
      <c r="BG125" s="235"/>
      <c r="BH125" s="235"/>
      <c r="BI125" s="235"/>
      <c r="BJ125" s="235"/>
      <c r="BK125" s="235"/>
      <c r="BL125" s="235"/>
      <c r="BM125" s="235"/>
      <c r="BN125" s="235"/>
      <c r="BO125" s="235"/>
      <c r="BP125" s="235"/>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09" t="s">
        <v>452</v>
      </c>
      <c r="CL125" s="994"/>
      <c r="CM125" s="994"/>
      <c r="CN125" s="994"/>
      <c r="CO125" s="995"/>
      <c r="CP125" s="916" t="s">
        <v>453</v>
      </c>
      <c r="CQ125" s="884"/>
      <c r="CR125" s="884"/>
      <c r="CS125" s="884"/>
      <c r="CT125" s="884"/>
      <c r="CU125" s="884"/>
      <c r="CV125" s="884"/>
      <c r="CW125" s="884"/>
      <c r="CX125" s="884"/>
      <c r="CY125" s="884"/>
      <c r="CZ125" s="884"/>
      <c r="DA125" s="884"/>
      <c r="DB125" s="884"/>
      <c r="DC125" s="884"/>
      <c r="DD125" s="884"/>
      <c r="DE125" s="884"/>
      <c r="DF125" s="885"/>
      <c r="DG125" s="917" t="s">
        <v>122</v>
      </c>
      <c r="DH125" s="918"/>
      <c r="DI125" s="918"/>
      <c r="DJ125" s="918"/>
      <c r="DK125" s="918"/>
      <c r="DL125" s="918" t="s">
        <v>122</v>
      </c>
      <c r="DM125" s="918"/>
      <c r="DN125" s="918"/>
      <c r="DO125" s="918"/>
      <c r="DP125" s="918"/>
      <c r="DQ125" s="918" t="s">
        <v>122</v>
      </c>
      <c r="DR125" s="918"/>
      <c r="DS125" s="918"/>
      <c r="DT125" s="918"/>
      <c r="DU125" s="918"/>
      <c r="DV125" s="919" t="s">
        <v>122</v>
      </c>
      <c r="DW125" s="919"/>
      <c r="DX125" s="919"/>
      <c r="DY125" s="919"/>
      <c r="DZ125" s="920"/>
    </row>
    <row r="126" spans="1:130" s="212" customFormat="1" ht="26.25" customHeight="1" thickBot="1" x14ac:dyDescent="0.25">
      <c r="A126" s="1044"/>
      <c r="B126" s="936"/>
      <c r="C126" s="909" t="s">
        <v>442</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t="s">
        <v>122</v>
      </c>
      <c r="AB126" s="946"/>
      <c r="AC126" s="946"/>
      <c r="AD126" s="946"/>
      <c r="AE126" s="947"/>
      <c r="AF126" s="948" t="s">
        <v>122</v>
      </c>
      <c r="AG126" s="946"/>
      <c r="AH126" s="946"/>
      <c r="AI126" s="946"/>
      <c r="AJ126" s="947"/>
      <c r="AK126" s="948" t="s">
        <v>122</v>
      </c>
      <c r="AL126" s="946"/>
      <c r="AM126" s="946"/>
      <c r="AN126" s="946"/>
      <c r="AO126" s="947"/>
      <c r="AP126" s="949" t="s">
        <v>122</v>
      </c>
      <c r="AQ126" s="950"/>
      <c r="AR126" s="950"/>
      <c r="AS126" s="950"/>
      <c r="AT126" s="951"/>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10"/>
      <c r="CL126" s="997"/>
      <c r="CM126" s="997"/>
      <c r="CN126" s="997"/>
      <c r="CO126" s="998"/>
      <c r="CP126" s="909" t="s">
        <v>454</v>
      </c>
      <c r="CQ126" s="910"/>
      <c r="CR126" s="910"/>
      <c r="CS126" s="910"/>
      <c r="CT126" s="910"/>
      <c r="CU126" s="910"/>
      <c r="CV126" s="910"/>
      <c r="CW126" s="910"/>
      <c r="CX126" s="910"/>
      <c r="CY126" s="910"/>
      <c r="CZ126" s="910"/>
      <c r="DA126" s="910"/>
      <c r="DB126" s="910"/>
      <c r="DC126" s="910"/>
      <c r="DD126" s="910"/>
      <c r="DE126" s="910"/>
      <c r="DF126" s="911"/>
      <c r="DG126" s="912" t="s">
        <v>122</v>
      </c>
      <c r="DH126" s="913"/>
      <c r="DI126" s="913"/>
      <c r="DJ126" s="913"/>
      <c r="DK126" s="913"/>
      <c r="DL126" s="913" t="s">
        <v>122</v>
      </c>
      <c r="DM126" s="913"/>
      <c r="DN126" s="913"/>
      <c r="DO126" s="913"/>
      <c r="DP126" s="913"/>
      <c r="DQ126" s="913" t="s">
        <v>122</v>
      </c>
      <c r="DR126" s="913"/>
      <c r="DS126" s="913"/>
      <c r="DT126" s="913"/>
      <c r="DU126" s="913"/>
      <c r="DV126" s="914" t="s">
        <v>122</v>
      </c>
      <c r="DW126" s="914"/>
      <c r="DX126" s="914"/>
      <c r="DY126" s="914"/>
      <c r="DZ126" s="915"/>
    </row>
    <row r="127" spans="1:130" s="212" customFormat="1" ht="26.25" customHeight="1" x14ac:dyDescent="0.2">
      <c r="A127" s="1045"/>
      <c r="B127" s="938"/>
      <c r="C127" s="960" t="s">
        <v>455</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v>1508</v>
      </c>
      <c r="AB127" s="946"/>
      <c r="AC127" s="946"/>
      <c r="AD127" s="946"/>
      <c r="AE127" s="947"/>
      <c r="AF127" s="948">
        <v>2255</v>
      </c>
      <c r="AG127" s="946"/>
      <c r="AH127" s="946"/>
      <c r="AI127" s="946"/>
      <c r="AJ127" s="947"/>
      <c r="AK127" s="948">
        <v>2692</v>
      </c>
      <c r="AL127" s="946"/>
      <c r="AM127" s="946"/>
      <c r="AN127" s="946"/>
      <c r="AO127" s="947"/>
      <c r="AP127" s="949">
        <v>0</v>
      </c>
      <c r="AQ127" s="950"/>
      <c r="AR127" s="950"/>
      <c r="AS127" s="950"/>
      <c r="AT127" s="951"/>
      <c r="AU127" s="214"/>
      <c r="AV127" s="214"/>
      <c r="AW127" s="214"/>
      <c r="AX127" s="1018" t="s">
        <v>456</v>
      </c>
      <c r="AY127" s="1019"/>
      <c r="AZ127" s="1019"/>
      <c r="BA127" s="1019"/>
      <c r="BB127" s="1019"/>
      <c r="BC127" s="1019"/>
      <c r="BD127" s="1019"/>
      <c r="BE127" s="1020"/>
      <c r="BF127" s="1021" t="s">
        <v>457</v>
      </c>
      <c r="BG127" s="1019"/>
      <c r="BH127" s="1019"/>
      <c r="BI127" s="1019"/>
      <c r="BJ127" s="1019"/>
      <c r="BK127" s="1019"/>
      <c r="BL127" s="1020"/>
      <c r="BM127" s="1021" t="s">
        <v>458</v>
      </c>
      <c r="BN127" s="1019"/>
      <c r="BO127" s="1019"/>
      <c r="BP127" s="1019"/>
      <c r="BQ127" s="1019"/>
      <c r="BR127" s="1019"/>
      <c r="BS127" s="1020"/>
      <c r="BT127" s="1021" t="s">
        <v>459</v>
      </c>
      <c r="BU127" s="1019"/>
      <c r="BV127" s="1019"/>
      <c r="BW127" s="1019"/>
      <c r="BX127" s="1019"/>
      <c r="BY127" s="1019"/>
      <c r="BZ127" s="1042"/>
      <c r="CA127" s="214"/>
      <c r="CB127" s="214"/>
      <c r="CC127" s="214"/>
      <c r="CD127" s="237"/>
      <c r="CE127" s="237"/>
      <c r="CF127" s="237"/>
      <c r="CG127" s="214"/>
      <c r="CH127" s="214"/>
      <c r="CI127" s="214"/>
      <c r="CJ127" s="236"/>
      <c r="CK127" s="1010"/>
      <c r="CL127" s="997"/>
      <c r="CM127" s="997"/>
      <c r="CN127" s="997"/>
      <c r="CO127" s="998"/>
      <c r="CP127" s="909" t="s">
        <v>460</v>
      </c>
      <c r="CQ127" s="910"/>
      <c r="CR127" s="910"/>
      <c r="CS127" s="910"/>
      <c r="CT127" s="910"/>
      <c r="CU127" s="910"/>
      <c r="CV127" s="910"/>
      <c r="CW127" s="910"/>
      <c r="CX127" s="910"/>
      <c r="CY127" s="910"/>
      <c r="CZ127" s="910"/>
      <c r="DA127" s="910"/>
      <c r="DB127" s="910"/>
      <c r="DC127" s="910"/>
      <c r="DD127" s="910"/>
      <c r="DE127" s="910"/>
      <c r="DF127" s="911"/>
      <c r="DG127" s="912" t="s">
        <v>122</v>
      </c>
      <c r="DH127" s="913"/>
      <c r="DI127" s="913"/>
      <c r="DJ127" s="913"/>
      <c r="DK127" s="913"/>
      <c r="DL127" s="913" t="s">
        <v>122</v>
      </c>
      <c r="DM127" s="913"/>
      <c r="DN127" s="913"/>
      <c r="DO127" s="913"/>
      <c r="DP127" s="913"/>
      <c r="DQ127" s="913" t="s">
        <v>122</v>
      </c>
      <c r="DR127" s="913"/>
      <c r="DS127" s="913"/>
      <c r="DT127" s="913"/>
      <c r="DU127" s="913"/>
      <c r="DV127" s="914" t="s">
        <v>122</v>
      </c>
      <c r="DW127" s="914"/>
      <c r="DX127" s="914"/>
      <c r="DY127" s="914"/>
      <c r="DZ127" s="915"/>
    </row>
    <row r="128" spans="1:130" s="212" customFormat="1" ht="26.25" customHeight="1" thickBot="1" x14ac:dyDescent="0.25">
      <c r="A128" s="1028" t="s">
        <v>461</v>
      </c>
      <c r="B128" s="1029"/>
      <c r="C128" s="1029"/>
      <c r="D128" s="1029"/>
      <c r="E128" s="1029"/>
      <c r="F128" s="1029"/>
      <c r="G128" s="1029"/>
      <c r="H128" s="1029"/>
      <c r="I128" s="1029"/>
      <c r="J128" s="1029"/>
      <c r="K128" s="1029"/>
      <c r="L128" s="1029"/>
      <c r="M128" s="1029"/>
      <c r="N128" s="1029"/>
      <c r="O128" s="1029"/>
      <c r="P128" s="1029"/>
      <c r="Q128" s="1029"/>
      <c r="R128" s="1029"/>
      <c r="S128" s="1029"/>
      <c r="T128" s="1029"/>
      <c r="U128" s="1029"/>
      <c r="V128" s="1029"/>
      <c r="W128" s="1030" t="s">
        <v>462</v>
      </c>
      <c r="X128" s="1030"/>
      <c r="Y128" s="1030"/>
      <c r="Z128" s="1031"/>
      <c r="AA128" s="1032">
        <v>360806</v>
      </c>
      <c r="AB128" s="1033"/>
      <c r="AC128" s="1033"/>
      <c r="AD128" s="1033"/>
      <c r="AE128" s="1034"/>
      <c r="AF128" s="1035">
        <v>367959</v>
      </c>
      <c r="AG128" s="1033"/>
      <c r="AH128" s="1033"/>
      <c r="AI128" s="1033"/>
      <c r="AJ128" s="1034"/>
      <c r="AK128" s="1035">
        <v>342794</v>
      </c>
      <c r="AL128" s="1033"/>
      <c r="AM128" s="1033"/>
      <c r="AN128" s="1033"/>
      <c r="AO128" s="1034"/>
      <c r="AP128" s="1036"/>
      <c r="AQ128" s="1037"/>
      <c r="AR128" s="1037"/>
      <c r="AS128" s="1037"/>
      <c r="AT128" s="1038"/>
      <c r="AU128" s="214"/>
      <c r="AV128" s="214"/>
      <c r="AW128" s="214"/>
      <c r="AX128" s="883" t="s">
        <v>463</v>
      </c>
      <c r="AY128" s="884"/>
      <c r="AZ128" s="884"/>
      <c r="BA128" s="884"/>
      <c r="BB128" s="884"/>
      <c r="BC128" s="884"/>
      <c r="BD128" s="884"/>
      <c r="BE128" s="885"/>
      <c r="BF128" s="1039" t="s">
        <v>122</v>
      </c>
      <c r="BG128" s="1040"/>
      <c r="BH128" s="1040"/>
      <c r="BI128" s="1040"/>
      <c r="BJ128" s="1040"/>
      <c r="BK128" s="1040"/>
      <c r="BL128" s="1041"/>
      <c r="BM128" s="1039">
        <v>13.85</v>
      </c>
      <c r="BN128" s="1040"/>
      <c r="BO128" s="1040"/>
      <c r="BP128" s="1040"/>
      <c r="BQ128" s="1040"/>
      <c r="BR128" s="1040"/>
      <c r="BS128" s="1041"/>
      <c r="BT128" s="1039">
        <v>20</v>
      </c>
      <c r="BU128" s="1040"/>
      <c r="BV128" s="1040"/>
      <c r="BW128" s="1040"/>
      <c r="BX128" s="1040"/>
      <c r="BY128" s="1040"/>
      <c r="BZ128" s="1063"/>
      <c r="CA128" s="237"/>
      <c r="CB128" s="237"/>
      <c r="CC128" s="237"/>
      <c r="CD128" s="237"/>
      <c r="CE128" s="237"/>
      <c r="CF128" s="237"/>
      <c r="CG128" s="214"/>
      <c r="CH128" s="214"/>
      <c r="CI128" s="214"/>
      <c r="CJ128" s="236"/>
      <c r="CK128" s="1011"/>
      <c r="CL128" s="1012"/>
      <c r="CM128" s="1012"/>
      <c r="CN128" s="1012"/>
      <c r="CO128" s="1013"/>
      <c r="CP128" s="1022" t="s">
        <v>464</v>
      </c>
      <c r="CQ128" s="713"/>
      <c r="CR128" s="713"/>
      <c r="CS128" s="713"/>
      <c r="CT128" s="713"/>
      <c r="CU128" s="713"/>
      <c r="CV128" s="713"/>
      <c r="CW128" s="713"/>
      <c r="CX128" s="713"/>
      <c r="CY128" s="713"/>
      <c r="CZ128" s="713"/>
      <c r="DA128" s="713"/>
      <c r="DB128" s="713"/>
      <c r="DC128" s="713"/>
      <c r="DD128" s="713"/>
      <c r="DE128" s="713"/>
      <c r="DF128" s="1023"/>
      <c r="DG128" s="1024" t="s">
        <v>122</v>
      </c>
      <c r="DH128" s="1025"/>
      <c r="DI128" s="1025"/>
      <c r="DJ128" s="1025"/>
      <c r="DK128" s="1025"/>
      <c r="DL128" s="1025" t="s">
        <v>122</v>
      </c>
      <c r="DM128" s="1025"/>
      <c r="DN128" s="1025"/>
      <c r="DO128" s="1025"/>
      <c r="DP128" s="1025"/>
      <c r="DQ128" s="1025" t="s">
        <v>122</v>
      </c>
      <c r="DR128" s="1025"/>
      <c r="DS128" s="1025"/>
      <c r="DT128" s="1025"/>
      <c r="DU128" s="1025"/>
      <c r="DV128" s="1026" t="s">
        <v>122</v>
      </c>
      <c r="DW128" s="1026"/>
      <c r="DX128" s="1026"/>
      <c r="DY128" s="1026"/>
      <c r="DZ128" s="1027"/>
    </row>
    <row r="129" spans="1:131" s="212" customFormat="1" ht="26.25" customHeight="1" x14ac:dyDescent="0.2">
      <c r="A129" s="921" t="s">
        <v>103</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465</v>
      </c>
      <c r="X129" s="1058"/>
      <c r="Y129" s="1058"/>
      <c r="Z129" s="1059"/>
      <c r="AA129" s="945">
        <v>7291640</v>
      </c>
      <c r="AB129" s="946"/>
      <c r="AC129" s="946"/>
      <c r="AD129" s="946"/>
      <c r="AE129" s="947"/>
      <c r="AF129" s="948">
        <v>7532655</v>
      </c>
      <c r="AG129" s="946"/>
      <c r="AH129" s="946"/>
      <c r="AI129" s="946"/>
      <c r="AJ129" s="947"/>
      <c r="AK129" s="948">
        <v>7630178</v>
      </c>
      <c r="AL129" s="946"/>
      <c r="AM129" s="946"/>
      <c r="AN129" s="946"/>
      <c r="AO129" s="947"/>
      <c r="AP129" s="1060"/>
      <c r="AQ129" s="1061"/>
      <c r="AR129" s="1061"/>
      <c r="AS129" s="1061"/>
      <c r="AT129" s="1062"/>
      <c r="AU129" s="215"/>
      <c r="AV129" s="215"/>
      <c r="AW129" s="215"/>
      <c r="AX129" s="1052" t="s">
        <v>466</v>
      </c>
      <c r="AY129" s="910"/>
      <c r="AZ129" s="910"/>
      <c r="BA129" s="910"/>
      <c r="BB129" s="910"/>
      <c r="BC129" s="910"/>
      <c r="BD129" s="910"/>
      <c r="BE129" s="911"/>
      <c r="BF129" s="1053" t="s">
        <v>122</v>
      </c>
      <c r="BG129" s="1054"/>
      <c r="BH129" s="1054"/>
      <c r="BI129" s="1054"/>
      <c r="BJ129" s="1054"/>
      <c r="BK129" s="1054"/>
      <c r="BL129" s="1055"/>
      <c r="BM129" s="1053">
        <v>18.850000000000001</v>
      </c>
      <c r="BN129" s="1054"/>
      <c r="BO129" s="1054"/>
      <c r="BP129" s="1054"/>
      <c r="BQ129" s="1054"/>
      <c r="BR129" s="1054"/>
      <c r="BS129" s="1055"/>
      <c r="BT129" s="1053">
        <v>30</v>
      </c>
      <c r="BU129" s="1054"/>
      <c r="BV129" s="1054"/>
      <c r="BW129" s="1054"/>
      <c r="BX129" s="1054"/>
      <c r="BY129" s="1054"/>
      <c r="BZ129" s="1056"/>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921" t="s">
        <v>467</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468</v>
      </c>
      <c r="X130" s="1058"/>
      <c r="Y130" s="1058"/>
      <c r="Z130" s="1059"/>
      <c r="AA130" s="945">
        <v>424788</v>
      </c>
      <c r="AB130" s="946"/>
      <c r="AC130" s="946"/>
      <c r="AD130" s="946"/>
      <c r="AE130" s="947"/>
      <c r="AF130" s="948">
        <v>386156</v>
      </c>
      <c r="AG130" s="946"/>
      <c r="AH130" s="946"/>
      <c r="AI130" s="946"/>
      <c r="AJ130" s="947"/>
      <c r="AK130" s="948">
        <v>337198</v>
      </c>
      <c r="AL130" s="946"/>
      <c r="AM130" s="946"/>
      <c r="AN130" s="946"/>
      <c r="AO130" s="947"/>
      <c r="AP130" s="1060"/>
      <c r="AQ130" s="1061"/>
      <c r="AR130" s="1061"/>
      <c r="AS130" s="1061"/>
      <c r="AT130" s="1062"/>
      <c r="AU130" s="215"/>
      <c r="AV130" s="215"/>
      <c r="AW130" s="215"/>
      <c r="AX130" s="1052" t="s">
        <v>469</v>
      </c>
      <c r="AY130" s="910"/>
      <c r="AZ130" s="910"/>
      <c r="BA130" s="910"/>
      <c r="BB130" s="910"/>
      <c r="BC130" s="910"/>
      <c r="BD130" s="910"/>
      <c r="BE130" s="911"/>
      <c r="BF130" s="1088">
        <v>1.4</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470</v>
      </c>
      <c r="X131" s="1095"/>
      <c r="Y131" s="1095"/>
      <c r="Z131" s="1096"/>
      <c r="AA131" s="991">
        <v>6866852</v>
      </c>
      <c r="AB131" s="973"/>
      <c r="AC131" s="973"/>
      <c r="AD131" s="973"/>
      <c r="AE131" s="974"/>
      <c r="AF131" s="972">
        <v>7146499</v>
      </c>
      <c r="AG131" s="973"/>
      <c r="AH131" s="973"/>
      <c r="AI131" s="973"/>
      <c r="AJ131" s="974"/>
      <c r="AK131" s="972">
        <v>7292980</v>
      </c>
      <c r="AL131" s="973"/>
      <c r="AM131" s="973"/>
      <c r="AN131" s="973"/>
      <c r="AO131" s="974"/>
      <c r="AP131" s="1097"/>
      <c r="AQ131" s="1098"/>
      <c r="AR131" s="1098"/>
      <c r="AS131" s="1098"/>
      <c r="AT131" s="1099"/>
      <c r="AU131" s="215"/>
      <c r="AV131" s="215"/>
      <c r="AW131" s="215"/>
      <c r="AX131" s="1070" t="s">
        <v>471</v>
      </c>
      <c r="AY131" s="713"/>
      <c r="AZ131" s="713"/>
      <c r="BA131" s="713"/>
      <c r="BB131" s="713"/>
      <c r="BC131" s="713"/>
      <c r="BD131" s="713"/>
      <c r="BE131" s="1023"/>
      <c r="BF131" s="1071" t="s">
        <v>122</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1077" t="s">
        <v>472</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473</v>
      </c>
      <c r="W132" s="1081"/>
      <c r="X132" s="1081"/>
      <c r="Y132" s="1081"/>
      <c r="Z132" s="1082"/>
      <c r="AA132" s="1083">
        <v>0.54008736499999999</v>
      </c>
      <c r="AB132" s="1084"/>
      <c r="AC132" s="1084"/>
      <c r="AD132" s="1084"/>
      <c r="AE132" s="1085"/>
      <c r="AF132" s="1086">
        <v>1.465486807</v>
      </c>
      <c r="AG132" s="1084"/>
      <c r="AH132" s="1084"/>
      <c r="AI132" s="1084"/>
      <c r="AJ132" s="1085"/>
      <c r="AK132" s="1086">
        <v>2.354044574</v>
      </c>
      <c r="AL132" s="1084"/>
      <c r="AM132" s="1084"/>
      <c r="AN132" s="1084"/>
      <c r="AO132" s="1085"/>
      <c r="AP132" s="988"/>
      <c r="AQ132" s="989"/>
      <c r="AR132" s="989"/>
      <c r="AS132" s="989"/>
      <c r="AT132" s="108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6"/>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474</v>
      </c>
      <c r="W133" s="1064"/>
      <c r="X133" s="1064"/>
      <c r="Y133" s="1064"/>
      <c r="Z133" s="1065"/>
      <c r="AA133" s="1066">
        <v>0.8</v>
      </c>
      <c r="AB133" s="1067"/>
      <c r="AC133" s="1067"/>
      <c r="AD133" s="1067"/>
      <c r="AE133" s="1068"/>
      <c r="AF133" s="1066">
        <v>0.9</v>
      </c>
      <c r="AG133" s="1067"/>
      <c r="AH133" s="1067"/>
      <c r="AI133" s="1067"/>
      <c r="AJ133" s="1068"/>
      <c r="AK133" s="1066">
        <v>1.4</v>
      </c>
      <c r="AL133" s="1067"/>
      <c r="AM133" s="1067"/>
      <c r="AN133" s="1067"/>
      <c r="AO133" s="1068"/>
      <c r="AP133" s="1015"/>
      <c r="AQ133" s="1016"/>
      <c r="AR133" s="1016"/>
      <c r="AS133" s="1016"/>
      <c r="AT133" s="1069"/>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izaO6AAOBUBGonv5soPlfZJL4yrF8IoT8xKlX3a+b30DYU2/EihG1+3/gAVJt+j30mQKB6Fuy1yhIiZe/uScQg==" saltValue="JwxwtfVFVw/3PlX3ohq3a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27" orientation="landscape"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110" zoomScaleNormal="85" zoomScaleSheetLayoutView="11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475</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PXHW8YT2K6d6JJRu5gdBaIQcA6dsIa3XvpGgP9LEK69zKxpGD8ruSjd8AJBkwEeaM++Hz460PbFGGMEAFeV+1Q==" saltValue="mnYAjBVW1YaOUmhbzL+8pg==" spinCount="100000" sheet="1" objects="1" scenarios="1"/>
  <dataConsolidate/>
  <phoneticPr fontId="2"/>
  <printOptions horizontalCentered="1" verticalCentered="1"/>
  <pageMargins left="0" right="0" top="0" bottom="0" header="0" footer="0"/>
  <pageSetup paperSize="8" scale="61"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1ZT+DvVhMvPzWD+rechpgbheIQQxFFNEhq2uONb22SKcE0wOJkyOHRWreVBP8qBrOdTiv27k4nPYQ6XtfOgYDg==" saltValue="QZ79qQoTV3Iv/KdT5Na1ug==" spinCount="100000" sheet="1" objects="1" scenarios="1"/>
  <dataConsolidate/>
  <phoneticPr fontId="2"/>
  <printOptions horizontalCentered="1" verticalCentered="1"/>
  <pageMargins left="0" right="0" top="0" bottom="0" header="0" footer="0"/>
  <pageSetup paperSize="8" scale="6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476</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477</v>
      </c>
      <c r="AL6" s="248"/>
      <c r="AM6" s="248"/>
      <c r="AN6" s="248"/>
    </row>
    <row r="7" spans="1:46" ht="13.5" customHeight="1" x14ac:dyDescent="0.2">
      <c r="A7" s="247"/>
      <c r="AK7" s="250"/>
      <c r="AL7" s="251"/>
      <c r="AM7" s="251"/>
      <c r="AN7" s="252"/>
      <c r="AO7" s="1101" t="s">
        <v>478</v>
      </c>
      <c r="AP7" s="253"/>
      <c r="AQ7" s="254" t="s">
        <v>479</v>
      </c>
      <c r="AR7" s="255"/>
    </row>
    <row r="8" spans="1:46" ht="13.2" x14ac:dyDescent="0.2">
      <c r="A8" s="247"/>
      <c r="AK8" s="256"/>
      <c r="AL8" s="257"/>
      <c r="AM8" s="257"/>
      <c r="AN8" s="258"/>
      <c r="AO8" s="1102"/>
      <c r="AP8" s="259" t="s">
        <v>480</v>
      </c>
      <c r="AQ8" s="260" t="s">
        <v>481</v>
      </c>
      <c r="AR8" s="261" t="s">
        <v>482</v>
      </c>
    </row>
    <row r="9" spans="1:46" ht="13.2" x14ac:dyDescent="0.2">
      <c r="A9" s="247"/>
      <c r="AK9" s="1103" t="s">
        <v>483</v>
      </c>
      <c r="AL9" s="1104"/>
      <c r="AM9" s="1104"/>
      <c r="AN9" s="1105"/>
      <c r="AO9" s="262">
        <v>2513593</v>
      </c>
      <c r="AP9" s="262">
        <v>78518</v>
      </c>
      <c r="AQ9" s="263">
        <v>72090</v>
      </c>
      <c r="AR9" s="264">
        <v>8.9</v>
      </c>
    </row>
    <row r="10" spans="1:46" ht="13.5" customHeight="1" x14ac:dyDescent="0.2">
      <c r="A10" s="247"/>
      <c r="AK10" s="1103" t="s">
        <v>484</v>
      </c>
      <c r="AL10" s="1104"/>
      <c r="AM10" s="1104"/>
      <c r="AN10" s="1105"/>
      <c r="AO10" s="265">
        <v>140497</v>
      </c>
      <c r="AP10" s="265">
        <v>4389</v>
      </c>
      <c r="AQ10" s="266">
        <v>9072</v>
      </c>
      <c r="AR10" s="267">
        <v>-51.6</v>
      </c>
    </row>
    <row r="11" spans="1:46" ht="13.5" customHeight="1" x14ac:dyDescent="0.2">
      <c r="A11" s="247"/>
      <c r="AK11" s="1103" t="s">
        <v>485</v>
      </c>
      <c r="AL11" s="1104"/>
      <c r="AM11" s="1104"/>
      <c r="AN11" s="1105"/>
      <c r="AO11" s="265">
        <v>85236</v>
      </c>
      <c r="AP11" s="265">
        <v>2663</v>
      </c>
      <c r="AQ11" s="266">
        <v>383</v>
      </c>
      <c r="AR11" s="267">
        <v>595.29999999999995</v>
      </c>
    </row>
    <row r="12" spans="1:46" ht="13.5" customHeight="1" x14ac:dyDescent="0.2">
      <c r="A12" s="247"/>
      <c r="AK12" s="1103" t="s">
        <v>486</v>
      </c>
      <c r="AL12" s="1104"/>
      <c r="AM12" s="1104"/>
      <c r="AN12" s="1105"/>
      <c r="AO12" s="265" t="s">
        <v>487</v>
      </c>
      <c r="AP12" s="265" t="s">
        <v>487</v>
      </c>
      <c r="AQ12" s="266">
        <v>26</v>
      </c>
      <c r="AR12" s="267" t="s">
        <v>487</v>
      </c>
    </row>
    <row r="13" spans="1:46" ht="13.5" customHeight="1" x14ac:dyDescent="0.2">
      <c r="A13" s="247"/>
      <c r="AK13" s="1103" t="s">
        <v>488</v>
      </c>
      <c r="AL13" s="1104"/>
      <c r="AM13" s="1104"/>
      <c r="AN13" s="1105"/>
      <c r="AO13" s="265">
        <v>133749</v>
      </c>
      <c r="AP13" s="265">
        <v>4178</v>
      </c>
      <c r="AQ13" s="266">
        <v>2732</v>
      </c>
      <c r="AR13" s="267">
        <v>52.9</v>
      </c>
    </row>
    <row r="14" spans="1:46" ht="13.5" customHeight="1" x14ac:dyDescent="0.2">
      <c r="A14" s="247"/>
      <c r="AK14" s="1103" t="s">
        <v>489</v>
      </c>
      <c r="AL14" s="1104"/>
      <c r="AM14" s="1104"/>
      <c r="AN14" s="1105"/>
      <c r="AO14" s="265">
        <v>26040</v>
      </c>
      <c r="AP14" s="265">
        <v>813</v>
      </c>
      <c r="AQ14" s="266">
        <v>1315</v>
      </c>
      <c r="AR14" s="267">
        <v>-38.200000000000003</v>
      </c>
    </row>
    <row r="15" spans="1:46" ht="13.5" customHeight="1" x14ac:dyDescent="0.2">
      <c r="A15" s="247"/>
      <c r="AK15" s="1106" t="s">
        <v>490</v>
      </c>
      <c r="AL15" s="1107"/>
      <c r="AM15" s="1107"/>
      <c r="AN15" s="1108"/>
      <c r="AO15" s="265">
        <v>-154678</v>
      </c>
      <c r="AP15" s="265">
        <v>-4832</v>
      </c>
      <c r="AQ15" s="266">
        <v>-4107</v>
      </c>
      <c r="AR15" s="267">
        <v>17.7</v>
      </c>
    </row>
    <row r="16" spans="1:46" ht="13.2" x14ac:dyDescent="0.2">
      <c r="A16" s="247"/>
      <c r="AK16" s="1106" t="s">
        <v>178</v>
      </c>
      <c r="AL16" s="1107"/>
      <c r="AM16" s="1107"/>
      <c r="AN16" s="1108"/>
      <c r="AO16" s="265">
        <v>2744437</v>
      </c>
      <c r="AP16" s="265">
        <v>85729</v>
      </c>
      <c r="AQ16" s="266">
        <v>81511</v>
      </c>
      <c r="AR16" s="267">
        <v>5.2</v>
      </c>
    </row>
    <row r="17" spans="1:46" ht="13.2" x14ac:dyDescent="0.2">
      <c r="A17" s="247"/>
    </row>
    <row r="18" spans="1:46" ht="13.2" x14ac:dyDescent="0.2">
      <c r="A18" s="247"/>
      <c r="AQ18" s="268"/>
      <c r="AR18" s="268"/>
    </row>
    <row r="19" spans="1:46" ht="13.2" x14ac:dyDescent="0.2">
      <c r="A19" s="247"/>
      <c r="AK19" s="243" t="s">
        <v>491</v>
      </c>
    </row>
    <row r="20" spans="1:46" ht="13.2" x14ac:dyDescent="0.2">
      <c r="A20" s="247"/>
      <c r="AK20" s="269"/>
      <c r="AL20" s="270"/>
      <c r="AM20" s="270"/>
      <c r="AN20" s="271"/>
      <c r="AO20" s="272" t="s">
        <v>492</v>
      </c>
      <c r="AP20" s="273" t="s">
        <v>493</v>
      </c>
      <c r="AQ20" s="274" t="s">
        <v>494</v>
      </c>
      <c r="AR20" s="275"/>
    </row>
    <row r="21" spans="1:46" s="248" customFormat="1" ht="13.2" x14ac:dyDescent="0.2">
      <c r="A21" s="276"/>
      <c r="AK21" s="1109" t="s">
        <v>495</v>
      </c>
      <c r="AL21" s="1110"/>
      <c r="AM21" s="1110"/>
      <c r="AN21" s="1111"/>
      <c r="AO21" s="277">
        <v>6.47</v>
      </c>
      <c r="AP21" s="278">
        <v>6.74</v>
      </c>
      <c r="AQ21" s="279">
        <v>-0.27</v>
      </c>
      <c r="AS21" s="280"/>
      <c r="AT21" s="276"/>
    </row>
    <row r="22" spans="1:46" s="248" customFormat="1" ht="13.2" x14ac:dyDescent="0.2">
      <c r="A22" s="276"/>
      <c r="AK22" s="1109" t="s">
        <v>496</v>
      </c>
      <c r="AL22" s="1110"/>
      <c r="AM22" s="1110"/>
      <c r="AN22" s="1111"/>
      <c r="AO22" s="281">
        <v>101.2</v>
      </c>
      <c r="AP22" s="282">
        <v>97</v>
      </c>
      <c r="AQ22" s="283">
        <v>4.2</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00" t="s">
        <v>497</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ht="13.2" x14ac:dyDescent="0.2">
      <c r="A27" s="288"/>
      <c r="AS27" s="243"/>
      <c r="AT27" s="243"/>
    </row>
    <row r="28" spans="1:46" ht="16.2" x14ac:dyDescent="0.2">
      <c r="A28" s="244" t="s">
        <v>498</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499</v>
      </c>
      <c r="AL29" s="248"/>
      <c r="AM29" s="248"/>
      <c r="AN29" s="248"/>
      <c r="AS29" s="290"/>
    </row>
    <row r="30" spans="1:46" ht="13.5" customHeight="1" x14ac:dyDescent="0.2">
      <c r="A30" s="247"/>
      <c r="AK30" s="250"/>
      <c r="AL30" s="251"/>
      <c r="AM30" s="251"/>
      <c r="AN30" s="252"/>
      <c r="AO30" s="1101" t="s">
        <v>478</v>
      </c>
      <c r="AP30" s="253"/>
      <c r="AQ30" s="254" t="s">
        <v>479</v>
      </c>
      <c r="AR30" s="255"/>
    </row>
    <row r="31" spans="1:46" ht="13.2" x14ac:dyDescent="0.2">
      <c r="A31" s="247"/>
      <c r="AK31" s="256"/>
      <c r="AL31" s="257"/>
      <c r="AM31" s="257"/>
      <c r="AN31" s="258"/>
      <c r="AO31" s="1102"/>
      <c r="AP31" s="259" t="s">
        <v>480</v>
      </c>
      <c r="AQ31" s="260" t="s">
        <v>481</v>
      </c>
      <c r="AR31" s="261" t="s">
        <v>482</v>
      </c>
    </row>
    <row r="32" spans="1:46" ht="27" customHeight="1" x14ac:dyDescent="0.2">
      <c r="A32" s="247"/>
      <c r="AK32" s="1117" t="s">
        <v>500</v>
      </c>
      <c r="AL32" s="1118"/>
      <c r="AM32" s="1118"/>
      <c r="AN32" s="1119"/>
      <c r="AO32" s="291">
        <v>642035</v>
      </c>
      <c r="AP32" s="291">
        <v>20055</v>
      </c>
      <c r="AQ32" s="292">
        <v>33695</v>
      </c>
      <c r="AR32" s="293">
        <v>-40.5</v>
      </c>
    </row>
    <row r="33" spans="1:46" ht="13.5" customHeight="1" x14ac:dyDescent="0.2">
      <c r="A33" s="247"/>
      <c r="AK33" s="1117" t="s">
        <v>501</v>
      </c>
      <c r="AL33" s="1118"/>
      <c r="AM33" s="1118"/>
      <c r="AN33" s="1119"/>
      <c r="AO33" s="291" t="s">
        <v>487</v>
      </c>
      <c r="AP33" s="291" t="s">
        <v>487</v>
      </c>
      <c r="AQ33" s="292" t="s">
        <v>487</v>
      </c>
      <c r="AR33" s="293" t="s">
        <v>487</v>
      </c>
    </row>
    <row r="34" spans="1:46" ht="27" customHeight="1" x14ac:dyDescent="0.2">
      <c r="A34" s="247"/>
      <c r="AK34" s="1117" t="s">
        <v>502</v>
      </c>
      <c r="AL34" s="1118"/>
      <c r="AM34" s="1118"/>
      <c r="AN34" s="1119"/>
      <c r="AO34" s="291" t="s">
        <v>487</v>
      </c>
      <c r="AP34" s="291" t="s">
        <v>487</v>
      </c>
      <c r="AQ34" s="292" t="s">
        <v>487</v>
      </c>
      <c r="AR34" s="293" t="s">
        <v>487</v>
      </c>
    </row>
    <row r="35" spans="1:46" ht="27" customHeight="1" x14ac:dyDescent="0.2">
      <c r="A35" s="247"/>
      <c r="AK35" s="1117" t="s">
        <v>503</v>
      </c>
      <c r="AL35" s="1118"/>
      <c r="AM35" s="1118"/>
      <c r="AN35" s="1119"/>
      <c r="AO35" s="291">
        <v>94545</v>
      </c>
      <c r="AP35" s="291">
        <v>2953</v>
      </c>
      <c r="AQ35" s="292">
        <v>8394</v>
      </c>
      <c r="AR35" s="293">
        <v>-64.8</v>
      </c>
    </row>
    <row r="36" spans="1:46" ht="27" customHeight="1" x14ac:dyDescent="0.2">
      <c r="A36" s="247"/>
      <c r="AK36" s="1117" t="s">
        <v>504</v>
      </c>
      <c r="AL36" s="1118"/>
      <c r="AM36" s="1118"/>
      <c r="AN36" s="1119"/>
      <c r="AO36" s="291">
        <v>112400</v>
      </c>
      <c r="AP36" s="291">
        <v>3511</v>
      </c>
      <c r="AQ36" s="292">
        <v>1998</v>
      </c>
      <c r="AR36" s="293">
        <v>75.7</v>
      </c>
    </row>
    <row r="37" spans="1:46" ht="13.5" customHeight="1" x14ac:dyDescent="0.2">
      <c r="A37" s="247"/>
      <c r="AK37" s="1117" t="s">
        <v>505</v>
      </c>
      <c r="AL37" s="1118"/>
      <c r="AM37" s="1118"/>
      <c r="AN37" s="1119"/>
      <c r="AO37" s="291">
        <v>2692</v>
      </c>
      <c r="AP37" s="291">
        <v>84</v>
      </c>
      <c r="AQ37" s="292">
        <v>1021</v>
      </c>
      <c r="AR37" s="293">
        <v>-91.8</v>
      </c>
    </row>
    <row r="38" spans="1:46" ht="27" customHeight="1" x14ac:dyDescent="0.2">
      <c r="A38" s="247"/>
      <c r="AK38" s="1120" t="s">
        <v>506</v>
      </c>
      <c r="AL38" s="1121"/>
      <c r="AM38" s="1121"/>
      <c r="AN38" s="1122"/>
      <c r="AO38" s="294" t="s">
        <v>487</v>
      </c>
      <c r="AP38" s="294" t="s">
        <v>487</v>
      </c>
      <c r="AQ38" s="295">
        <v>3</v>
      </c>
      <c r="AR38" s="283" t="s">
        <v>487</v>
      </c>
      <c r="AS38" s="290"/>
    </row>
    <row r="39" spans="1:46" ht="13.2" x14ac:dyDescent="0.2">
      <c r="A39" s="247"/>
      <c r="AK39" s="1120" t="s">
        <v>507</v>
      </c>
      <c r="AL39" s="1121"/>
      <c r="AM39" s="1121"/>
      <c r="AN39" s="1122"/>
      <c r="AO39" s="291">
        <v>-342794</v>
      </c>
      <c r="AP39" s="291">
        <v>-10708</v>
      </c>
      <c r="AQ39" s="292">
        <v>-3210</v>
      </c>
      <c r="AR39" s="293">
        <v>233.6</v>
      </c>
      <c r="AS39" s="290"/>
    </row>
    <row r="40" spans="1:46" ht="27" customHeight="1" x14ac:dyDescent="0.2">
      <c r="A40" s="247"/>
      <c r="AK40" s="1117" t="s">
        <v>508</v>
      </c>
      <c r="AL40" s="1118"/>
      <c r="AM40" s="1118"/>
      <c r="AN40" s="1119"/>
      <c r="AO40" s="291">
        <v>-337198</v>
      </c>
      <c r="AP40" s="291">
        <v>-10533</v>
      </c>
      <c r="AQ40" s="292">
        <v>-26336</v>
      </c>
      <c r="AR40" s="293">
        <v>-60</v>
      </c>
      <c r="AS40" s="290"/>
    </row>
    <row r="41" spans="1:46" ht="13.2" x14ac:dyDescent="0.2">
      <c r="A41" s="247"/>
      <c r="AK41" s="1123" t="s">
        <v>288</v>
      </c>
      <c r="AL41" s="1124"/>
      <c r="AM41" s="1124"/>
      <c r="AN41" s="1125"/>
      <c r="AO41" s="291">
        <v>171680</v>
      </c>
      <c r="AP41" s="291">
        <v>5363</v>
      </c>
      <c r="AQ41" s="292">
        <v>15565</v>
      </c>
      <c r="AR41" s="293">
        <v>-65.5</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509</v>
      </c>
    </row>
    <row r="48" spans="1:46" ht="13.2" x14ac:dyDescent="0.2">
      <c r="A48" s="247"/>
      <c r="AK48" s="301" t="s">
        <v>510</v>
      </c>
      <c r="AL48" s="301"/>
      <c r="AM48" s="301"/>
      <c r="AN48" s="301"/>
      <c r="AO48" s="301"/>
      <c r="AP48" s="301"/>
      <c r="AQ48" s="302"/>
      <c r="AR48" s="301"/>
    </row>
    <row r="49" spans="1:44" ht="13.5" customHeight="1" x14ac:dyDescent="0.2">
      <c r="A49" s="247"/>
      <c r="AK49" s="303"/>
      <c r="AL49" s="304"/>
      <c r="AM49" s="1112" t="s">
        <v>478</v>
      </c>
      <c r="AN49" s="1114" t="s">
        <v>511</v>
      </c>
      <c r="AO49" s="1115"/>
      <c r="AP49" s="1115"/>
      <c r="AQ49" s="1115"/>
      <c r="AR49" s="1116"/>
    </row>
    <row r="50" spans="1:44" ht="13.2" x14ac:dyDescent="0.2">
      <c r="A50" s="247"/>
      <c r="AK50" s="305"/>
      <c r="AL50" s="306"/>
      <c r="AM50" s="1113"/>
      <c r="AN50" s="307" t="s">
        <v>512</v>
      </c>
      <c r="AO50" s="308" t="s">
        <v>513</v>
      </c>
      <c r="AP50" s="309" t="s">
        <v>514</v>
      </c>
      <c r="AQ50" s="310" t="s">
        <v>515</v>
      </c>
      <c r="AR50" s="311" t="s">
        <v>516</v>
      </c>
    </row>
    <row r="51" spans="1:44" ht="13.2" x14ac:dyDescent="0.2">
      <c r="A51" s="247"/>
      <c r="AK51" s="303" t="s">
        <v>517</v>
      </c>
      <c r="AL51" s="304"/>
      <c r="AM51" s="312">
        <v>2401695</v>
      </c>
      <c r="AN51" s="313">
        <v>73744</v>
      </c>
      <c r="AO51" s="314">
        <v>-39</v>
      </c>
      <c r="AP51" s="315">
        <v>52068</v>
      </c>
      <c r="AQ51" s="316">
        <v>1.6</v>
      </c>
      <c r="AR51" s="317">
        <v>-40.6</v>
      </c>
    </row>
    <row r="52" spans="1:44" ht="13.2" x14ac:dyDescent="0.2">
      <c r="A52" s="247"/>
      <c r="AK52" s="318"/>
      <c r="AL52" s="319" t="s">
        <v>518</v>
      </c>
      <c r="AM52" s="320">
        <v>1583655</v>
      </c>
      <c r="AN52" s="321">
        <v>48626</v>
      </c>
      <c r="AO52" s="322">
        <v>4.9000000000000004</v>
      </c>
      <c r="AP52" s="323">
        <v>26936</v>
      </c>
      <c r="AQ52" s="324">
        <v>3.4</v>
      </c>
      <c r="AR52" s="325">
        <v>1.5</v>
      </c>
    </row>
    <row r="53" spans="1:44" ht="13.2" x14ac:dyDescent="0.2">
      <c r="A53" s="247"/>
      <c r="AK53" s="303" t="s">
        <v>519</v>
      </c>
      <c r="AL53" s="304"/>
      <c r="AM53" s="312">
        <v>2123227</v>
      </c>
      <c r="AN53" s="313">
        <v>65678</v>
      </c>
      <c r="AO53" s="314">
        <v>-10.9</v>
      </c>
      <c r="AP53" s="315">
        <v>47161</v>
      </c>
      <c r="AQ53" s="316">
        <v>-9.4</v>
      </c>
      <c r="AR53" s="317">
        <v>-1.5</v>
      </c>
    </row>
    <row r="54" spans="1:44" ht="13.2" x14ac:dyDescent="0.2">
      <c r="A54" s="247"/>
      <c r="AK54" s="318"/>
      <c r="AL54" s="319" t="s">
        <v>518</v>
      </c>
      <c r="AM54" s="320">
        <v>1322825</v>
      </c>
      <c r="AN54" s="321">
        <v>40919</v>
      </c>
      <c r="AO54" s="322">
        <v>-15.8</v>
      </c>
      <c r="AP54" s="323">
        <v>24595</v>
      </c>
      <c r="AQ54" s="324">
        <v>-8.6999999999999993</v>
      </c>
      <c r="AR54" s="325">
        <v>-7.1</v>
      </c>
    </row>
    <row r="55" spans="1:44" ht="13.2" x14ac:dyDescent="0.2">
      <c r="A55" s="247"/>
      <c r="AK55" s="303" t="s">
        <v>520</v>
      </c>
      <c r="AL55" s="304"/>
      <c r="AM55" s="312">
        <v>1543824</v>
      </c>
      <c r="AN55" s="313">
        <v>48003</v>
      </c>
      <c r="AO55" s="314">
        <v>-26.9</v>
      </c>
      <c r="AP55" s="315">
        <v>43423</v>
      </c>
      <c r="AQ55" s="316">
        <v>-7.9</v>
      </c>
      <c r="AR55" s="317">
        <v>-19</v>
      </c>
    </row>
    <row r="56" spans="1:44" ht="13.2" x14ac:dyDescent="0.2">
      <c r="A56" s="247"/>
      <c r="AK56" s="318"/>
      <c r="AL56" s="319" t="s">
        <v>518</v>
      </c>
      <c r="AM56" s="320">
        <v>1087361</v>
      </c>
      <c r="AN56" s="321">
        <v>33810</v>
      </c>
      <c r="AO56" s="322">
        <v>-17.399999999999999</v>
      </c>
      <c r="AP56" s="323">
        <v>22207</v>
      </c>
      <c r="AQ56" s="324">
        <v>-9.6999999999999993</v>
      </c>
      <c r="AR56" s="325">
        <v>-7.7</v>
      </c>
    </row>
    <row r="57" spans="1:44" ht="13.2" x14ac:dyDescent="0.2">
      <c r="A57" s="247"/>
      <c r="AK57" s="303" t="s">
        <v>521</v>
      </c>
      <c r="AL57" s="304"/>
      <c r="AM57" s="312">
        <v>1015572</v>
      </c>
      <c r="AN57" s="313">
        <v>31675</v>
      </c>
      <c r="AO57" s="314">
        <v>-34</v>
      </c>
      <c r="AP57" s="315">
        <v>45265</v>
      </c>
      <c r="AQ57" s="316">
        <v>4.2</v>
      </c>
      <c r="AR57" s="317">
        <v>-38.200000000000003</v>
      </c>
    </row>
    <row r="58" spans="1:44" ht="13.2" x14ac:dyDescent="0.2">
      <c r="A58" s="247"/>
      <c r="AK58" s="318"/>
      <c r="AL58" s="319" t="s">
        <v>518</v>
      </c>
      <c r="AM58" s="320">
        <v>869916</v>
      </c>
      <c r="AN58" s="321">
        <v>27132</v>
      </c>
      <c r="AO58" s="322">
        <v>-19.8</v>
      </c>
      <c r="AP58" s="323">
        <v>22600</v>
      </c>
      <c r="AQ58" s="324">
        <v>1.8</v>
      </c>
      <c r="AR58" s="325">
        <v>-21.6</v>
      </c>
    </row>
    <row r="59" spans="1:44" ht="13.2" x14ac:dyDescent="0.2">
      <c r="A59" s="247"/>
      <c r="AK59" s="303" t="s">
        <v>522</v>
      </c>
      <c r="AL59" s="304"/>
      <c r="AM59" s="312">
        <v>1762827</v>
      </c>
      <c r="AN59" s="313">
        <v>55066</v>
      </c>
      <c r="AO59" s="314">
        <v>73.8</v>
      </c>
      <c r="AP59" s="315">
        <v>54621</v>
      </c>
      <c r="AQ59" s="316">
        <v>20.7</v>
      </c>
      <c r="AR59" s="317">
        <v>53.1</v>
      </c>
    </row>
    <row r="60" spans="1:44" ht="13.2" x14ac:dyDescent="0.2">
      <c r="A60" s="247"/>
      <c r="AK60" s="318"/>
      <c r="AL60" s="319" t="s">
        <v>518</v>
      </c>
      <c r="AM60" s="320">
        <v>1558520</v>
      </c>
      <c r="AN60" s="321">
        <v>48684</v>
      </c>
      <c r="AO60" s="322">
        <v>79.400000000000006</v>
      </c>
      <c r="AP60" s="323">
        <v>30892</v>
      </c>
      <c r="AQ60" s="324">
        <v>36.700000000000003</v>
      </c>
      <c r="AR60" s="325">
        <v>42.7</v>
      </c>
    </row>
    <row r="61" spans="1:44" ht="13.2" x14ac:dyDescent="0.2">
      <c r="A61" s="247"/>
      <c r="AK61" s="303" t="s">
        <v>523</v>
      </c>
      <c r="AL61" s="326"/>
      <c r="AM61" s="312">
        <v>1769429</v>
      </c>
      <c r="AN61" s="313">
        <v>54833</v>
      </c>
      <c r="AO61" s="314">
        <v>-7.4</v>
      </c>
      <c r="AP61" s="315">
        <v>48508</v>
      </c>
      <c r="AQ61" s="327">
        <v>1.8</v>
      </c>
      <c r="AR61" s="317">
        <v>-9.1999999999999993</v>
      </c>
    </row>
    <row r="62" spans="1:44" ht="13.2" x14ac:dyDescent="0.2">
      <c r="A62" s="247"/>
      <c r="AK62" s="318"/>
      <c r="AL62" s="319" t="s">
        <v>518</v>
      </c>
      <c r="AM62" s="320">
        <v>1284455</v>
      </c>
      <c r="AN62" s="321">
        <v>39834</v>
      </c>
      <c r="AO62" s="322">
        <v>6.3</v>
      </c>
      <c r="AP62" s="323">
        <v>25446</v>
      </c>
      <c r="AQ62" s="324">
        <v>4.7</v>
      </c>
      <c r="AR62" s="325">
        <v>1.6</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kxkc3/pCAZ0rvdB71QqzURUoDDS6d6mjwsgw/hgIM2L+Ts7F3nPZJVpYTw+hsLDK0NfCjk/jC4zA/xJyHa/QyQ==" saltValue="9FxNdYdIwk878kcxoH+O/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60" zoomScaleNormal="6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475</v>
      </c>
    </row>
    <row r="121" spans="125:125" ht="13.5" hidden="1" customHeight="1" x14ac:dyDescent="0.2">
      <c r="DU121" s="241"/>
    </row>
  </sheetData>
  <sheetProtection algorithmName="SHA-512" hashValue="mvXyueMPHQb0upHKA+z0Bel9mHsUj0/zz2Wirhfz8FFZTf84G1h2eyqJt0tUQy0jD6eU1cwsLCnZ35lBPtaZ1Q==" saltValue="6tyMWzHBD4j5E+iwNgSfew=="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475</v>
      </c>
    </row>
  </sheetData>
  <sheetProtection algorithmName="SHA-512" hashValue="6edEe7YZxoMRQ6mroybzSZVSy7aDn+GtjFQ8CNyzMdXS6XE5r/gKmunameLf3BApaXyCoPUa0AHh4svkuACi5g==" saltValue="4hq9x3DENRDfaNrmVA80BA=="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2">
      <c r="B47" s="10"/>
      <c r="C47" s="1126" t="s">
        <v>3</v>
      </c>
      <c r="D47" s="1126"/>
      <c r="E47" s="1127"/>
      <c r="F47" s="11">
        <v>14.37</v>
      </c>
      <c r="G47" s="12">
        <v>23.62</v>
      </c>
      <c r="H47" s="12">
        <v>28.49</v>
      </c>
      <c r="I47" s="12">
        <v>26.71</v>
      </c>
      <c r="J47" s="13">
        <v>27.14</v>
      </c>
    </row>
    <row r="48" spans="2:10" ht="57.75" customHeight="1" x14ac:dyDescent="0.2">
      <c r="B48" s="14"/>
      <c r="C48" s="1128" t="s">
        <v>4</v>
      </c>
      <c r="D48" s="1128"/>
      <c r="E48" s="1129"/>
      <c r="F48" s="15">
        <v>5.45</v>
      </c>
      <c r="G48" s="16">
        <v>9.25</v>
      </c>
      <c r="H48" s="16">
        <v>6.37</v>
      </c>
      <c r="I48" s="16">
        <v>5.62</v>
      </c>
      <c r="J48" s="17">
        <v>6.01</v>
      </c>
    </row>
    <row r="49" spans="2:10" ht="57.75" customHeight="1" thickBot="1" x14ac:dyDescent="0.25">
      <c r="B49" s="18"/>
      <c r="C49" s="1130" t="s">
        <v>5</v>
      </c>
      <c r="D49" s="1130"/>
      <c r="E49" s="1131"/>
      <c r="F49" s="19" t="s">
        <v>530</v>
      </c>
      <c r="G49" s="20">
        <v>13.69</v>
      </c>
      <c r="H49" s="20">
        <v>1.64</v>
      </c>
      <c r="I49" s="20" t="s">
        <v>531</v>
      </c>
      <c r="J49" s="21">
        <v>1.24</v>
      </c>
    </row>
    <row r="50" spans="2:10" ht="13.2" x14ac:dyDescent="0.2"/>
  </sheetData>
  <sheetProtection algorithmName="SHA-512" hashValue="PUbQ2Jam4bt9QLWBE++bEwDUEMBj7eNDg8tHufx3fym6kypNj+9cTWmaBYZAeufomSOsdnOcowAECl1uQXV5qg==" saltValue="H6mugEuxM3B0lpTJSr6yJQ=="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9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戸田　浩平</cp:lastModifiedBy>
  <cp:lastPrinted>2026-03-19T00:11:23Z</cp:lastPrinted>
  <dcterms:created xsi:type="dcterms:W3CDTF">2026-02-26T09:38:14Z</dcterms:created>
  <dcterms:modified xsi:type="dcterms:W3CDTF">2026-03-25T01:57:34Z</dcterms:modified>
  <cp:category/>
</cp:coreProperties>
</file>