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U:\99d_財政課事業別\予算担当\(国)財政状況の公表\財政状況資料集(Ｈ22決算～)\R6決算\１回目（通常分）\05_確認事項（0323〆）\02_回答\"/>
    </mc:Choice>
  </mc:AlternateContent>
  <xr:revisionPtr revIDLastSave="0" documentId="13_ncr:1_{0BA11522-EB0D-4B09-A1BA-3109E9B05F29}" xr6:coauthVersionLast="47" xr6:coauthVersionMax="47" xr10:uidLastSave="{00000000-0000-0000-0000-000000000000}"/>
  <bookViews>
    <workbookView xWindow="-120" yWindow="-120" windowWidth="29040" windowHeight="15720" tabRatio="837"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4" i="10" l="1"/>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AM36" i="10"/>
  <c r="C36" i="10"/>
  <c r="CO35" i="10"/>
  <c r="BE35" i="10"/>
  <c r="AM35" i="10"/>
  <c r="C35" i="10"/>
  <c r="CO34" i="10"/>
  <c r="BW34" i="10"/>
  <c r="BW35" i="10" s="1"/>
  <c r="BW36" i="10" s="1"/>
  <c r="BW37" i="10" s="1"/>
  <c r="BW38" i="10" s="1"/>
  <c r="BW39" i="10" s="1"/>
  <c r="BW40" i="10" s="1"/>
  <c r="BW41" i="10" s="1"/>
  <c r="BE34" i="10"/>
  <c r="C34" i="10"/>
  <c r="U34" i="10" s="1"/>
  <c r="U35" i="10" s="1"/>
  <c r="U36" i="10" s="1"/>
  <c r="U37" i="10" s="1"/>
  <c r="AM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<sst xmlns="http://schemas.openxmlformats.org/spreadsheetml/2006/main" count="1095" uniqueCount="563">
  <si>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</si>
  <si>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</si>
  <si>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</si>
  <si>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</si>
  <si>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</si>
  <si>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</si>
  <si>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</si>
  <si>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</si>
  <si>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</si>
  <si>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</si>
  <si>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</si>
  <si>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</si>
  <si>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</si>
  <si>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</si>
  <si>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</si>
  <si>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</si>
  <si>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</si>
  <si>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</si>
  <si>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</si>
  <si>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</si>
  <si>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</si>
  <si>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</si>
  <si>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</si>
  <si>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</si>
  <si>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</si>
  <si>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</si>
  <si>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</si>
  <si>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</si>
  <si>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</si>
  <si>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</si>
  <si>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</si>
  <si>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</si>
  <si>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</si>
  <si>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</si>
  <si>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</si>
  <si>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</si>
  <si>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</si>
  <si>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</si>
  <si>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</si>
  <si>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</si>
  <si>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</si>
  <si>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</si>
  <si>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</si>
  <si>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</si>
  <si>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</si>
  <si>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</si>
  <si>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</si>
  <si>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</si>
  <si>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</si>
  <si>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</si>
  <si>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</si>
  <si>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</si>
  <si>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</si>
  <si>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</si>
  <si>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</si>
  <si>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</si>
  <si>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</si>
  <si>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</si>
  <si>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</si>
  <si>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</si>
  <si>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</si>
  <si>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</si>
  <si>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</si>
  <si>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</si>
  <si>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</si>
  <si>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</si>
  <si>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</si>
  <si>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</si>
  <si>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</si>
  <si>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</si>
  <si>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</si>
  <si>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</si>
  <si>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</si>
  <si>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</si>
  <si>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</si>
  <si>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</si>
  <si>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</si>
  <si>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</si>
  <si>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</si>
  <si>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</si>
  <si>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</si>
  <si>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Ⅳ－３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</si>
  <si>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</si>
  <si>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</si>
  <si>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</si>
  <si>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</si>
  <si>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</si>
  <si>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</si>
  <si>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</si>
  <si>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</si>
  <si>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</si>
  <si>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</si>
  <si>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</si>
  <si>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</si>
  <si>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西東京市</t>
    <phoneticPr fontId="5"/>
  </si>
  <si>
    <t>地方交付税種地</t>
    <rPh sb="0" eb="2">
      <t>チホウ</t>
    </rPh>
    <rPh sb="2" eb="5">
      <t>コウフゼイ</t>
    </rPh>
    <rPh sb="5" eb="6">
      <t>シュ</t>
    </rPh>
    <rPh sb="6" eb="7">
      <t>チ</t>
    </rPh>
    <phoneticPr fontId="5"/>
  </si>
  <si>
    <t>2-10</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</si>
  <si>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</si>
  <si>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</si>
  <si>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</si>
  <si>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</si>
  <si>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</si>
  <si>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</si>
  <si>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</si>
  <si>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</si>
  <si>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</si>
  <si>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</si>
  <si>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</si>
  <si>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</si>
  <si>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</si>
  <si>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</si>
  <si>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</si>
  <si>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</si>
  <si>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</si>
  <si>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</si>
  <si>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</si>
  <si>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</si>
  <si>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</si>
  <si>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3.7</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</si>
  <si>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</si>
  <si>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</si>
  <si>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</si>
  <si>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</si>
  <si>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</si>
  <si>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</si>
  <si>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</si>
  <si>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</si>
  <si>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</si>
  <si>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</si>
  <si>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</si>
  <si>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</si>
  <si>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</si>
  <si>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</si>
  <si>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</si>
  <si>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</si>
  <si>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</si>
  <si>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</si>
  <si>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</si>
  <si>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</si>
  <si>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</si>
  <si>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</si>
  <si>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</si>
  <si>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5"/>
  </si>
  <si>
    <t>うち日本人(％)</t>
    <phoneticPr fontId="5"/>
  </si>
  <si>
    <t>-0.2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</si>
  <si>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</si>
  <si>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</si>
  <si>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</si>
  <si>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</si>
  <si>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</si>
  <si>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</si>
  <si>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</si>
  <si>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</si>
  <si>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</si>
  <si>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</si>
  <si>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</si>
  <si>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</si>
  <si>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</si>
  <si>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</si>
  <si>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</si>
  <si>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</si>
  <si>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</si>
  <si>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</si>
  <si>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</si>
  <si>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</si>
  <si>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</si>
  <si>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</si>
  <si>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</si>
  <si>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</si>
  <si>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</si>
  <si>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</si>
  <si>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</si>
  <si>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</si>
  <si>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</si>
  <si>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</si>
  <si>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</si>
  <si>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</si>
  <si>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</si>
  <si>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</si>
  <si>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</si>
  <si>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</si>
  <si>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</si>
  <si>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</si>
  <si>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</si>
  <si>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</si>
  <si>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</si>
  <si>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</si>
  <si>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</si>
  <si>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</si>
  <si>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</si>
  <si>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</si>
  <si>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</si>
  <si>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</si>
  <si>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</si>
  <si>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</si>
  <si>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</si>
  <si>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</si>
  <si>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</si>
  <si>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</si>
  <si>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</si>
  <si>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</si>
  <si>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</si>
  <si>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</si>
  <si>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東京都西東京市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</si>
  <si>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</si>
  <si>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</si>
  <si>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</si>
  <si>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</si>
  <si>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</si>
  <si>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</si>
  <si>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</si>
  <si>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</si>
  <si>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</si>
  <si>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</si>
  <si>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</si>
  <si>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</si>
  <si>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</si>
  <si>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</si>
  <si>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</si>
  <si>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</si>
  <si>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</si>
  <si>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</si>
  <si>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</si>
  <si>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</si>
  <si>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</si>
  <si>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</si>
  <si>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</si>
  <si>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</si>
  <si>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</si>
  <si>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</si>
  <si>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</si>
  <si>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</si>
  <si>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</si>
  <si>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</si>
  <si>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</si>
  <si>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</si>
  <si>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</si>
  <si>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</si>
  <si>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</si>
  <si>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</si>
  <si>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</si>
  <si>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</si>
  <si>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</si>
  <si>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</si>
  <si>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</si>
  <si>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</si>
  <si>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</si>
  <si>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</si>
  <si>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</si>
  <si>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</si>
  <si>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</si>
  <si>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</si>
  <si>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</si>
  <si>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</si>
  <si>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</si>
  <si>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</si>
  <si>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</si>
  <si>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</si>
  <si>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</si>
  <si>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</si>
  <si>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</si>
  <si>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</si>
  <si>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</si>
  <si>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</si>
  <si>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</si>
  <si>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</si>
  <si>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</si>
  <si>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</si>
  <si>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</si>
  <si>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</si>
  <si>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</si>
  <si>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</si>
  <si>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</si>
  <si>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</si>
  <si>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</si>
  <si>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</si>
  <si>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</si>
  <si>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</si>
  <si>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</si>
  <si>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</si>
  <si>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</si>
  <si>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</si>
  <si>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</si>
  <si>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</si>
  <si>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</si>
  <si>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</si>
  <si>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</si>
  <si>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</si>
  <si>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</si>
  <si>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</si>
  <si>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</si>
  <si>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</si>
  <si>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</si>
  <si>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</si>
  <si>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</si>
  <si>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</si>
  <si>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</si>
  <si>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</si>
  <si>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</si>
  <si>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</si>
  <si>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</si>
  <si>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</si>
  <si>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</si>
  <si>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</si>
  <si>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</si>
  <si>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</si>
  <si>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</si>
  <si>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</si>
  <si>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</si>
  <si>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</si>
  <si>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</si>
  <si>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</si>
  <si>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</si>
  <si>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</si>
  <si>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</si>
  <si>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</si>
  <si>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</si>
  <si>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</si>
  <si>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</si>
  <si>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</si>
  <si>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</si>
  <si>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</si>
  <si>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</si>
  <si>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</si>
  <si>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</si>
  <si>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</si>
  <si>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</si>
  <si>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介護サービス</t>
    <phoneticPr fontId="5"/>
  </si>
  <si>
    <t>被保険者数(人)</t>
  </si>
  <si>
    <t>　積立金</t>
    <phoneticPr fontId="5"/>
  </si>
  <si>
    <t>　うち臨時財政対策債</t>
    <phoneticPr fontId="5"/>
  </si>
  <si>
    <t>上水道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</si>
  <si>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</si>
  <si>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</si>
  <si>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</si>
  <si>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</si>
  <si>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</si>
  <si>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</si>
  <si>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</si>
  <si>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</si>
  <si>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</si>
  <si>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</si>
  <si>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</si>
  <si>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</si>
  <si>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</si>
  <si>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</si>
  <si>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</si>
  <si>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</si>
  <si>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</si>
  <si>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</si>
  <si>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</si>
  <si>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</si>
  <si>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</si>
  <si>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</si>
  <si>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東京都西東京市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</si>
  <si>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</si>
  <si>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</si>
  <si>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</si>
  <si>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</si>
  <si>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</si>
  <si>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</si>
  <si>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</si>
  <si>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</si>
  <si>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</si>
  <si>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</si>
  <si>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</si>
  <si>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</si>
  <si>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</si>
  <si>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</si>
  <si>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</si>
  <si>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</si>
  <si>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</si>
  <si>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</si>
  <si>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</si>
  <si>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</si>
  <si>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</si>
  <si>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</si>
  <si>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</si>
  <si>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</si>
  <si>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</si>
  <si>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</si>
  <si>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</si>
  <si>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</si>
  <si>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</si>
  <si>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</si>
  <si>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</si>
  <si>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</si>
  <si>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</si>
  <si>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</si>
  <si>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駐車場事業特別会計</t>
    <phoneticPr fontId="5"/>
  </si>
  <si>
    <t>介護保険特別会計</t>
    <phoneticPr fontId="5"/>
  </si>
  <si>
    <t>後期高齢者医療特別会計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</si>
  <si>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</si>
  <si>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</si>
  <si>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</si>
  <si>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</si>
  <si>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</si>
  <si>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</si>
  <si>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</si>
  <si>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</si>
  <si>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</si>
  <si>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</si>
  <si>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</si>
  <si>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</si>
  <si>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</si>
  <si>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</si>
  <si>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</si>
  <si>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</si>
  <si>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</si>
  <si>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</si>
  <si>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</si>
  <si>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</si>
  <si>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</si>
  <si>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</si>
  <si>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</si>
  <si>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</si>
  <si>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</si>
  <si>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</si>
  <si>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</si>
  <si>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</si>
  <si>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</si>
  <si>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</si>
  <si>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</si>
  <si>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</si>
  <si>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</si>
  <si>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</si>
  <si>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</si>
  <si>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</si>
  <si>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</si>
  <si>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</si>
  <si>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</si>
  <si>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</si>
  <si>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</si>
  <si>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</si>
  <si>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</si>
  <si>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</si>
  <si>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</si>
  <si>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</si>
  <si>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</si>
  <si>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</si>
  <si>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</si>
  <si>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</si>
  <si>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</si>
  <si>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</si>
  <si>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</si>
  <si>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</si>
  <si>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</si>
  <si>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</si>
  <si>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</si>
  <si>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</si>
  <si>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</si>
  <si>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</si>
  <si>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</si>
  <si>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</si>
  <si>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</si>
  <si>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</si>
  <si>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</si>
  <si>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</si>
  <si>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</si>
  <si>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</si>
  <si>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</si>
  <si>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</si>
  <si>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</si>
  <si>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</si>
  <si>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</si>
  <si>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</si>
  <si>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</si>
  <si>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</si>
  <si>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</si>
  <si>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</si>
  <si>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</si>
  <si>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</si>
  <si>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</si>
  <si>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</si>
  <si>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</si>
  <si>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</si>
  <si>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</si>
  <si>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</si>
  <si>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</si>
  <si>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</si>
  <si>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</si>
  <si>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</si>
  <si>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</si>
  <si>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</si>
  <si>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</si>
  <si>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</si>
  <si>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</si>
  <si>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</si>
  <si>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</si>
  <si>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</si>
  <si>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</si>
  <si>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</si>
  <si>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</si>
  <si>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</si>
  <si>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</si>
  <si>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</si>
  <si>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</si>
  <si>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</si>
  <si>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</si>
  <si>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</si>
  <si>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</si>
  <si>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</si>
  <si>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</si>
  <si>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</si>
  <si>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</si>
  <si>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</si>
  <si>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</si>
  <si>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</si>
  <si>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</si>
  <si>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</si>
  <si>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</si>
  <si>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</si>
  <si>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</si>
  <si>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</si>
  <si>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</si>
  <si>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</si>
  <si>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</si>
  <si>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</si>
  <si>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</si>
  <si>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</si>
  <si>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</si>
  <si>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</si>
  <si>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</si>
  <si>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</si>
  <si>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</si>
  <si>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</si>
  <si>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</si>
  <si>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</si>
  <si>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</si>
  <si>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0.43</t>
  </si>
  <si>
    <t>▲ 1.13</t>
  </si>
  <si>
    <t>▲ 1.99</t>
  </si>
  <si>
    <t>一般会計</t>
  </si>
  <si>
    <t>下水道事業会計</t>
  </si>
  <si>
    <t>国民健康保険特別会計</t>
  </si>
  <si>
    <t>介護保険特別会計</t>
  </si>
  <si>
    <t>後期高齢者医療特別会計</t>
  </si>
  <si>
    <t>駐車場事業特別会計</t>
  </si>
  <si>
    <t>その他会計（赤字）</t>
  </si>
  <si>
    <t>その他会計（黒字）</t>
  </si>
  <si>
    <t>R02</t>
    <phoneticPr fontId="5"/>
  </si>
  <si>
    <t>R03</t>
    <phoneticPr fontId="5"/>
  </si>
  <si>
    <t>R04</t>
    <phoneticPr fontId="5"/>
  </si>
  <si>
    <t>R05</t>
    <phoneticPr fontId="5"/>
  </si>
  <si>
    <t>R06</t>
    <phoneticPr fontId="5"/>
  </si>
  <si>
    <t>都市計画事業基金</t>
    <rPh sb="0" eb="2">
      <t>トシ</t>
    </rPh>
    <rPh sb="2" eb="4">
      <t>ケイカク</t>
    </rPh>
    <rPh sb="4" eb="6">
      <t>ジギョウ</t>
    </rPh>
    <rPh sb="6" eb="8">
      <t>キキン</t>
    </rPh>
    <phoneticPr fontId="5"/>
  </si>
  <si>
    <t>みどり基金</t>
    <rPh sb="3" eb="5">
      <t>キキン</t>
    </rPh>
    <phoneticPr fontId="5"/>
  </si>
  <si>
    <t>地域福祉基金</t>
    <phoneticPr fontId="5"/>
  </si>
  <si>
    <t>-</t>
    <phoneticPr fontId="2"/>
  </si>
  <si>
    <t>柳泉園組合</t>
  </si>
  <si>
    <t>東京たま広域資源循環組合</t>
  </si>
  <si>
    <t>東京市町村総合事務組合（一般会計）</t>
  </si>
  <si>
    <t>東京市町村総合事務組合（東京都市町村民交通災害共済事業特別会計）</t>
  </si>
  <si>
    <t>多摩六都科学館組合</t>
  </si>
  <si>
    <t>昭和病院企業団</t>
  </si>
  <si>
    <t>東京都後期高齢者医療広域連合（一般会計）</t>
  </si>
  <si>
    <t>東京都後期高齢者医療広域連合（後期高齢者医療特別会計）</t>
  </si>
  <si>
    <t>〇</t>
    <phoneticPr fontId="38"/>
  </si>
  <si>
    <t>西東京市土地開発公社</t>
    <phoneticPr fontId="38"/>
  </si>
  <si>
    <t>-</t>
    <phoneticPr fontId="2"/>
  </si>
  <si>
    <t>-</t>
    <phoneticPr fontId="2"/>
  </si>
  <si>
    <t>庁舎整備基金</t>
    <phoneticPr fontId="5"/>
  </si>
  <si>
    <t>まちづくり整備基金</t>
    <rPh sb="5" eb="7">
      <t>セイビ</t>
    </rPh>
    <rPh sb="7" eb="9">
      <t>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</si>
</sst>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39221</c:v>
                </c:pt>
                <c:pt idx="1">
                  <c:v>38566</c:v>
                </c:pt>
                <c:pt idx="2">
                  <c:v>35156</c:v>
                </c:pt>
                <c:pt idx="3">
                  <c:v>37029</c:v>
                </c:pt>
                <c:pt idx="4">
                  <c:v>44805</c:v>
                </c:pt>
              </c:numCache>
            </c:numRef>
          </c:val>
          <c:smooth val="0"/>
          <c:extLst>
            <c:ext xmlns:c16="http://schemas.microsoft.com/office/drawing/2014/chart" uri="{C3380CC4-5D6E-409C-BE32-E72D297353CC}">
              <c16:uniqueId val="{00000000-635F-4A75-8291-6903945614C7}"/>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32384</c:v>
                </c:pt>
                <c:pt idx="1">
                  <c:v>19295</c:v>
                </c:pt>
                <c:pt idx="2">
                  <c:v>24571</c:v>
                </c:pt>
                <c:pt idx="3">
                  <c:v>22456</c:v>
                </c:pt>
                <c:pt idx="4">
                  <c:v>13416</c:v>
                </c:pt>
              </c:numCache>
            </c:numRef>
          </c:val>
          <c:smooth val="0"/>
          <c:extLst>
            <c:ext xmlns:c16="http://schemas.microsoft.com/office/drawing/2014/chart" uri="{C3380CC4-5D6E-409C-BE32-E72D297353CC}">
              <c16:uniqueId val="{00000001-635F-4A75-8291-6903945614C7}"/>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55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4.68</c:v>
                </c:pt>
                <c:pt idx="1">
                  <c:v>9.07</c:v>
                </c:pt>
                <c:pt idx="2">
                  <c:v>7.6</c:v>
                </c:pt>
                <c:pt idx="3">
                  <c:v>6.74</c:v>
                </c:pt>
                <c:pt idx="4">
                  <c:v>5.92</c:v>
                </c:pt>
              </c:numCache>
            </c:numRef>
          </c:val>
          <c:extLst>
            <c:ext xmlns:c16="http://schemas.microsoft.com/office/drawing/2014/chart" uri="{C3380CC4-5D6E-409C-BE32-E72D297353CC}">
              <c16:uniqueId val="{00000000-06A5-4C79-BD0C-FC48316C391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8.4700000000000006</c:v>
                </c:pt>
                <c:pt idx="1">
                  <c:v>9.31</c:v>
                </c:pt>
                <c:pt idx="2">
                  <c:v>10.8</c:v>
                </c:pt>
                <c:pt idx="3">
                  <c:v>10.07</c:v>
                </c:pt>
                <c:pt idx="4">
                  <c:v>8.69</c:v>
                </c:pt>
              </c:numCache>
            </c:numRef>
          </c:val>
          <c:extLst>
            <c:ext xmlns:c16="http://schemas.microsoft.com/office/drawing/2014/chart" uri="{C3380CC4-5D6E-409C-BE32-E72D297353CC}">
              <c16:uniqueId val="{00000001-06A5-4C79-BD0C-FC48316C3917}"/>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2</c:v>
                </c:pt>
                <c:pt idx="1">
                  <c:v>5.92</c:v>
                </c:pt>
                <c:pt idx="2">
                  <c:v>-0.43</c:v>
                </c:pt>
                <c:pt idx="3">
                  <c:v>-1.1299999999999999</c:v>
                </c:pt>
                <c:pt idx="4">
                  <c:v>-1.99</c:v>
                </c:pt>
              </c:numCache>
            </c:numRef>
          </c:val>
          <c:smooth val="0"/>
          <c:extLst>
            <c:ext xmlns:c16="http://schemas.microsoft.com/office/drawing/2014/chart" uri="{C3380CC4-5D6E-409C-BE32-E72D297353CC}">
              <c16:uniqueId val="{00000002-06A5-4C79-BD0C-FC48316C3917}"/>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C286-47DA-BD97-FFD71CF74DA8}"/>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C286-47DA-BD97-FFD71CF74DA8}"/>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C286-47DA-BD97-FFD71CF74DA8}"/>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C286-47DA-BD97-FFD71CF74DA8}"/>
            </c:ext>
          </c:extLst>
        </c:ser>
        <c:ser>
          <c:idx val="4"/>
          <c:order val="4"/>
          <c:tx>
            <c:strRef>
              <c:f>データシート!$A$31</c:f>
              <c:strCache>
                <c:ptCount val="1"/>
                <c:pt idx="0">
                  <c:v>駐車場事業特別会計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0.04</c:v>
                </c:pt>
                <c:pt idx="2">
                  <c:v>#N/A</c:v>
                </c:pt>
                <c:pt idx="3">
                  <c:v>0.02</c:v>
                </c:pt>
                <c:pt idx="4">
                  <c:v>#N/A</c:v>
                </c:pt>
                <c:pt idx="5">
                  <c:v>0.01</c:v>
                </c:pt>
                <c:pt idx="6">
                  <c:v>#N/A</c:v>
                </c:pt>
                <c:pt idx="7">
                  <c:v>0.02</c:v>
                </c:pt>
                <c:pt idx="8">
                  <c:v>#N/A</c:v>
                </c:pt>
                <c:pt idx="9">
                  <c:v>0.02</c:v>
                </c:pt>
              </c:numCache>
            </c:numRef>
          </c:val>
          <c:extLst>
            <c:ext xmlns:c16="http://schemas.microsoft.com/office/drawing/2014/chart" uri="{C3380CC4-5D6E-409C-BE32-E72D297353CC}">
              <c16:uniqueId val="{00000004-C286-47DA-BD97-FFD71CF74DA8}"/>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0.05</c:v>
                </c:pt>
                <c:pt idx="2">
                  <c:v>#N/A</c:v>
                </c:pt>
                <c:pt idx="3">
                  <c:v>0.06</c:v>
                </c:pt>
                <c:pt idx="4">
                  <c:v>#N/A</c:v>
                </c:pt>
                <c:pt idx="5">
                  <c:v>0.09</c:v>
                </c:pt>
                <c:pt idx="6">
                  <c:v>#N/A</c:v>
                </c:pt>
                <c:pt idx="7">
                  <c:v>0.1</c:v>
                </c:pt>
                <c:pt idx="8">
                  <c:v>#N/A</c:v>
                </c:pt>
                <c:pt idx="9">
                  <c:v>0.18</c:v>
                </c:pt>
              </c:numCache>
            </c:numRef>
          </c:val>
          <c:extLst>
            <c:ext xmlns:c16="http://schemas.microsoft.com/office/drawing/2014/chart" uri="{C3380CC4-5D6E-409C-BE32-E72D297353CC}">
              <c16:uniqueId val="{00000005-C286-47DA-BD97-FFD71CF74DA8}"/>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1.61</c:v>
                </c:pt>
                <c:pt idx="2">
                  <c:v>#N/A</c:v>
                </c:pt>
                <c:pt idx="3">
                  <c:v>1.65</c:v>
                </c:pt>
                <c:pt idx="4">
                  <c:v>#N/A</c:v>
                </c:pt>
                <c:pt idx="5">
                  <c:v>1.26</c:v>
                </c:pt>
                <c:pt idx="6">
                  <c:v>#N/A</c:v>
                </c:pt>
                <c:pt idx="7">
                  <c:v>0.79</c:v>
                </c:pt>
                <c:pt idx="8">
                  <c:v>#N/A</c:v>
                </c:pt>
                <c:pt idx="9">
                  <c:v>0.53</c:v>
                </c:pt>
              </c:numCache>
            </c:numRef>
          </c:val>
          <c:extLst>
            <c:ext xmlns:c16="http://schemas.microsoft.com/office/drawing/2014/chart" uri="{C3380CC4-5D6E-409C-BE32-E72D297353CC}">
              <c16:uniqueId val="{00000006-C286-47DA-BD97-FFD71CF74DA8}"/>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0.69</c:v>
                </c:pt>
                <c:pt idx="2">
                  <c:v>#N/A</c:v>
                </c:pt>
                <c:pt idx="3">
                  <c:v>0.89</c:v>
                </c:pt>
                <c:pt idx="4">
                  <c:v>#N/A</c:v>
                </c:pt>
                <c:pt idx="5">
                  <c:v>0.64</c:v>
                </c:pt>
                <c:pt idx="6">
                  <c:v>#N/A</c:v>
                </c:pt>
                <c:pt idx="7">
                  <c:v>0.54</c:v>
                </c:pt>
                <c:pt idx="8">
                  <c:v>#N/A</c:v>
                </c:pt>
                <c:pt idx="9">
                  <c:v>0.69</c:v>
                </c:pt>
              </c:numCache>
            </c:numRef>
          </c:val>
          <c:extLst>
            <c:ext xmlns:c16="http://schemas.microsoft.com/office/drawing/2014/chart" uri="{C3380CC4-5D6E-409C-BE32-E72D297353CC}">
              <c16:uniqueId val="{00000007-C286-47DA-BD97-FFD71CF74DA8}"/>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1.21</c:v>
                </c:pt>
                <c:pt idx="2">
                  <c:v>#N/A</c:v>
                </c:pt>
                <c:pt idx="3">
                  <c:v>1.5</c:v>
                </c:pt>
                <c:pt idx="4">
                  <c:v>#N/A</c:v>
                </c:pt>
                <c:pt idx="5">
                  <c:v>1.97</c:v>
                </c:pt>
                <c:pt idx="6">
                  <c:v>#N/A</c:v>
                </c:pt>
                <c:pt idx="7">
                  <c:v>2.57</c:v>
                </c:pt>
                <c:pt idx="8">
                  <c:v>#N/A</c:v>
                </c:pt>
                <c:pt idx="9">
                  <c:v>3.15</c:v>
                </c:pt>
              </c:numCache>
            </c:numRef>
          </c:val>
          <c:extLst>
            <c:ext xmlns:c16="http://schemas.microsoft.com/office/drawing/2014/chart" uri="{C3380CC4-5D6E-409C-BE32-E72D297353CC}">
              <c16:uniqueId val="{00000008-C286-47DA-BD97-FFD71CF74DA8}"/>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4.68</c:v>
                </c:pt>
                <c:pt idx="2">
                  <c:v>#N/A</c:v>
                </c:pt>
                <c:pt idx="3">
                  <c:v>9.07</c:v>
                </c:pt>
                <c:pt idx="4">
                  <c:v>#N/A</c:v>
                </c:pt>
                <c:pt idx="5">
                  <c:v>7.59</c:v>
                </c:pt>
                <c:pt idx="6">
                  <c:v>#N/A</c:v>
                </c:pt>
                <c:pt idx="7">
                  <c:v>6.74</c:v>
                </c:pt>
                <c:pt idx="8">
                  <c:v>#N/A</c:v>
                </c:pt>
                <c:pt idx="9">
                  <c:v>5.92</c:v>
                </c:pt>
              </c:numCache>
            </c:numRef>
          </c:val>
          <c:extLst>
            <c:ext xmlns:c16="http://schemas.microsoft.com/office/drawing/2014/chart" uri="{C3380CC4-5D6E-409C-BE32-E72D297353CC}">
              <c16:uniqueId val="{00000009-C286-47DA-BD97-FFD71CF74DA8}"/>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4433</c:v>
                </c:pt>
                <c:pt idx="5">
                  <c:v>3880</c:v>
                </c:pt>
                <c:pt idx="8">
                  <c:v>3802</c:v>
                </c:pt>
                <c:pt idx="11">
                  <c:v>3751</c:v>
                </c:pt>
                <c:pt idx="14">
                  <c:v>3645</c:v>
                </c:pt>
              </c:numCache>
            </c:numRef>
          </c:val>
          <c:extLst>
            <c:ext xmlns:c16="http://schemas.microsoft.com/office/drawing/2014/chart" uri="{C3380CC4-5D6E-409C-BE32-E72D297353CC}">
              <c16:uniqueId val="{00000000-1279-45AD-808E-05CA88E4620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1279-45AD-808E-05CA88E4620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1279-45AD-808E-05CA88E4620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74</c:v>
                </c:pt>
                <c:pt idx="3">
                  <c:v>40</c:v>
                </c:pt>
                <c:pt idx="6">
                  <c:v>27</c:v>
                </c:pt>
                <c:pt idx="9">
                  <c:v>21</c:v>
                </c:pt>
                <c:pt idx="12">
                  <c:v>20</c:v>
                </c:pt>
              </c:numCache>
            </c:numRef>
          </c:val>
          <c:extLst>
            <c:ext xmlns:c16="http://schemas.microsoft.com/office/drawing/2014/chart" uri="{C3380CC4-5D6E-409C-BE32-E72D297353CC}">
              <c16:uniqueId val="{00000003-1279-45AD-808E-05CA88E4620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95</c:v>
                </c:pt>
                <c:pt idx="3">
                  <c:v>60</c:v>
                </c:pt>
                <c:pt idx="6">
                  <c:v>64</c:v>
                </c:pt>
                <c:pt idx="9">
                  <c:v>60</c:v>
                </c:pt>
                <c:pt idx="12">
                  <c:v>84</c:v>
                </c:pt>
              </c:numCache>
            </c:numRef>
          </c:val>
          <c:extLst>
            <c:ext xmlns:c16="http://schemas.microsoft.com/office/drawing/2014/chart" uri="{C3380CC4-5D6E-409C-BE32-E72D297353CC}">
              <c16:uniqueId val="{00000004-1279-45AD-808E-05CA88E4620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279-45AD-808E-05CA88E4620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1279-45AD-808E-05CA88E4620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5068</c:v>
                </c:pt>
                <c:pt idx="3">
                  <c:v>4744</c:v>
                </c:pt>
                <c:pt idx="6">
                  <c:v>4764</c:v>
                </c:pt>
                <c:pt idx="9">
                  <c:v>4715</c:v>
                </c:pt>
                <c:pt idx="12">
                  <c:v>4690</c:v>
                </c:pt>
              </c:numCache>
            </c:numRef>
          </c:val>
          <c:extLst>
            <c:ext xmlns:c16="http://schemas.microsoft.com/office/drawing/2014/chart" uri="{C3380CC4-5D6E-409C-BE32-E72D297353CC}">
              <c16:uniqueId val="{00000007-1279-45AD-808E-05CA88E4620F}"/>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804</c:v>
                </c:pt>
                <c:pt idx="2">
                  <c:v>#N/A</c:v>
                </c:pt>
                <c:pt idx="3">
                  <c:v>#N/A</c:v>
                </c:pt>
                <c:pt idx="4">
                  <c:v>964</c:v>
                </c:pt>
                <c:pt idx="5">
                  <c:v>#N/A</c:v>
                </c:pt>
                <c:pt idx="6">
                  <c:v>#N/A</c:v>
                </c:pt>
                <c:pt idx="7">
                  <c:v>1053</c:v>
                </c:pt>
                <c:pt idx="8">
                  <c:v>#N/A</c:v>
                </c:pt>
                <c:pt idx="9">
                  <c:v>#N/A</c:v>
                </c:pt>
                <c:pt idx="10">
                  <c:v>1045</c:v>
                </c:pt>
                <c:pt idx="11">
                  <c:v>#N/A</c:v>
                </c:pt>
                <c:pt idx="12">
                  <c:v>#N/A</c:v>
                </c:pt>
                <c:pt idx="13">
                  <c:v>1149</c:v>
                </c:pt>
                <c:pt idx="14">
                  <c:v>#N/A</c:v>
                </c:pt>
              </c:numCache>
            </c:numRef>
          </c:val>
          <c:smooth val="0"/>
          <c:extLst>
            <c:ext xmlns:c16="http://schemas.microsoft.com/office/drawing/2014/chart" uri="{C3380CC4-5D6E-409C-BE32-E72D297353CC}">
              <c16:uniqueId val="{00000008-1279-45AD-808E-05CA88E4620F}"/>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38052</c:v>
                </c:pt>
                <c:pt idx="5">
                  <c:v>37667</c:v>
                </c:pt>
                <c:pt idx="8">
                  <c:v>35516</c:v>
                </c:pt>
                <c:pt idx="11">
                  <c:v>33018</c:v>
                </c:pt>
                <c:pt idx="14">
                  <c:v>29866</c:v>
                </c:pt>
              </c:numCache>
            </c:numRef>
          </c:val>
          <c:extLst>
            <c:ext xmlns:c16="http://schemas.microsoft.com/office/drawing/2014/chart" uri="{C3380CC4-5D6E-409C-BE32-E72D297353CC}">
              <c16:uniqueId val="{00000000-585D-4E79-B598-631171B021E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6574</c:v>
                </c:pt>
                <c:pt idx="5">
                  <c:v>5844</c:v>
                </c:pt>
                <c:pt idx="8">
                  <c:v>5690</c:v>
                </c:pt>
                <c:pt idx="11">
                  <c:v>5346</c:v>
                </c:pt>
                <c:pt idx="14">
                  <c:v>5018</c:v>
                </c:pt>
              </c:numCache>
            </c:numRef>
          </c:val>
          <c:extLst>
            <c:ext xmlns:c16="http://schemas.microsoft.com/office/drawing/2014/chart" uri="{C3380CC4-5D6E-409C-BE32-E72D297353CC}">
              <c16:uniqueId val="{00000001-585D-4E79-B598-631171B021E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11416</c:v>
                </c:pt>
                <c:pt idx="5">
                  <c:v>13777</c:v>
                </c:pt>
                <c:pt idx="8">
                  <c:v>16390</c:v>
                </c:pt>
                <c:pt idx="11">
                  <c:v>17285</c:v>
                </c:pt>
                <c:pt idx="14">
                  <c:v>18460</c:v>
                </c:pt>
              </c:numCache>
            </c:numRef>
          </c:val>
          <c:extLst>
            <c:ext xmlns:c16="http://schemas.microsoft.com/office/drawing/2014/chart" uri="{C3380CC4-5D6E-409C-BE32-E72D297353CC}">
              <c16:uniqueId val="{00000002-585D-4E79-B598-631171B021E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585D-4E79-B598-631171B021E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585D-4E79-B598-631171B021E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85D-4E79-B598-631171B021E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6644</c:v>
                </c:pt>
                <c:pt idx="3">
                  <c:v>6672</c:v>
                </c:pt>
                <c:pt idx="6">
                  <c:v>6591</c:v>
                </c:pt>
                <c:pt idx="9">
                  <c:v>6770</c:v>
                </c:pt>
                <c:pt idx="12">
                  <c:v>6737</c:v>
                </c:pt>
              </c:numCache>
            </c:numRef>
          </c:val>
          <c:extLst>
            <c:ext xmlns:c16="http://schemas.microsoft.com/office/drawing/2014/chart" uri="{C3380CC4-5D6E-409C-BE32-E72D297353CC}">
              <c16:uniqueId val="{00000006-585D-4E79-B598-631171B021E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318</c:v>
                </c:pt>
                <c:pt idx="3">
                  <c:v>259</c:v>
                </c:pt>
                <c:pt idx="6">
                  <c:v>225</c:v>
                </c:pt>
                <c:pt idx="9">
                  <c:v>199</c:v>
                </c:pt>
                <c:pt idx="12">
                  <c:v>174</c:v>
                </c:pt>
              </c:numCache>
            </c:numRef>
          </c:val>
          <c:extLst>
            <c:ext xmlns:c16="http://schemas.microsoft.com/office/drawing/2014/chart" uri="{C3380CC4-5D6E-409C-BE32-E72D297353CC}">
              <c16:uniqueId val="{00000007-585D-4E79-B598-631171B021E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881</c:v>
                </c:pt>
                <c:pt idx="3">
                  <c:v>653</c:v>
                </c:pt>
                <c:pt idx="6">
                  <c:v>727</c:v>
                </c:pt>
                <c:pt idx="9">
                  <c:v>716</c:v>
                </c:pt>
                <c:pt idx="12">
                  <c:v>880</c:v>
                </c:pt>
              </c:numCache>
            </c:numRef>
          </c:val>
          <c:extLst>
            <c:ext xmlns:c16="http://schemas.microsoft.com/office/drawing/2014/chart" uri="{C3380CC4-5D6E-409C-BE32-E72D297353CC}">
              <c16:uniqueId val="{00000008-585D-4E79-B598-631171B021E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508</c:v>
                </c:pt>
                <c:pt idx="12">
                  <c:v>603</c:v>
                </c:pt>
              </c:numCache>
            </c:numRef>
          </c:val>
          <c:extLst>
            <c:ext xmlns:c16="http://schemas.microsoft.com/office/drawing/2014/chart" uri="{C3380CC4-5D6E-409C-BE32-E72D297353CC}">
              <c16:uniqueId val="{00000009-585D-4E79-B598-631171B021E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55268</c:v>
                </c:pt>
                <c:pt idx="3">
                  <c:v>53052</c:v>
                </c:pt>
                <c:pt idx="6">
                  <c:v>49505</c:v>
                </c:pt>
                <c:pt idx="9">
                  <c:v>45630</c:v>
                </c:pt>
                <c:pt idx="12">
                  <c:v>41744</c:v>
                </c:pt>
              </c:numCache>
            </c:numRef>
          </c:val>
          <c:extLst>
            <c:ext xmlns:c16="http://schemas.microsoft.com/office/drawing/2014/chart" uri="{C3380CC4-5D6E-409C-BE32-E72D297353CC}">
              <c16:uniqueId val="{0000000A-585D-4E79-B598-631171B021E3}"/>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7069</c:v>
                </c:pt>
                <c:pt idx="2">
                  <c:v>#N/A</c:v>
                </c:pt>
                <c:pt idx="3">
                  <c:v>#N/A</c:v>
                </c:pt>
                <c:pt idx="4">
                  <c:v>3347</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585D-4E79-B598-631171B021E3}"/>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4432</c:v>
                </c:pt>
                <c:pt idx="1">
                  <c:v>4238</c:v>
                </c:pt>
                <c:pt idx="2">
                  <c:v>3703</c:v>
                </c:pt>
              </c:numCache>
            </c:numRef>
          </c:val>
          <c:extLst>
            <c:ext xmlns:c16="http://schemas.microsoft.com/office/drawing/2014/chart" uri="{C3380CC4-5D6E-409C-BE32-E72D297353CC}">
              <c16:uniqueId val="{00000000-2AA6-4C76-B178-9E419825EDE1}"/>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2AA6-4C76-B178-9E419825EDE1}"/>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10274</c:v>
                </c:pt>
                <c:pt idx="1">
                  <c:v>11470</c:v>
                </c:pt>
                <c:pt idx="2">
                  <c:v>13077</c:v>
                </c:pt>
              </c:numCache>
            </c:numRef>
          </c:val>
          <c:extLst>
            <c:ext xmlns:c16="http://schemas.microsoft.com/office/drawing/2014/chart" uri="{C3380CC4-5D6E-409C-BE32-E72D297353CC}">
              <c16:uniqueId val="{00000002-2AA6-4C76-B178-9E419825EDE1}"/>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東京都西東京市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a:t>
          </a:r>
          <a:r>
            <a:rPr kumimoji="1" lang="en-US" altLang="ja-JP"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a:t>
          </a: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元利償還等</a:t>
          </a:r>
          <a:r>
            <a:rPr kumimoji="1" lang="en-US" altLang="ja-JP"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(A)｣</a:t>
          </a: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のうち、</a:t>
          </a:r>
          <a:r>
            <a:rPr kumimoji="1" lang="en-US" altLang="ja-JP"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a:t>
          </a: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元利償還金</a:t>
          </a:r>
          <a:r>
            <a:rPr kumimoji="1" lang="en-US" altLang="ja-JP"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a:t>
          </a: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は、臨時財政対策債の償還が進んでいることにより、減少した。また、</a:t>
          </a:r>
          <a:r>
            <a:rPr kumimoji="1" lang="en-US" altLang="ja-JP"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a:t>
          </a: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組合等が起こした地方債の元利償還金に対する負担金等</a:t>
          </a:r>
          <a:r>
            <a:rPr kumimoji="1" lang="en-US" altLang="ja-JP"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a:t>
          </a: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も、一部事務組合が起こした廃棄物処理に係る地方債が減少していることから、減少している。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一方で、そこから差し引く</a:t>
          </a:r>
          <a:r>
            <a:rPr kumimoji="1" lang="en-US" altLang="ja-JP"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a:t>
          </a: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算入公債費等</a:t>
          </a:r>
          <a:r>
            <a:rPr kumimoji="1" lang="en-US" altLang="ja-JP"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(B)｣</a:t>
          </a: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についても、都市計画事業関係の地方債の償還が進んだことによる減や、基準財政需要額に算入される地方債の償還が進んだこと等により減少した。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a:t>
          </a:r>
          <a:r>
            <a:rPr kumimoji="1" lang="en-US" altLang="ja-JP"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a:t>
          </a: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元利償還等</a:t>
          </a:r>
          <a:r>
            <a:rPr kumimoji="1" lang="en-US" altLang="ja-JP"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(A)｣</a:t>
          </a: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の減少幅が、</a:t>
          </a:r>
          <a:r>
            <a:rPr kumimoji="1" lang="en-US" altLang="ja-JP"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a:t>
          </a: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算入公債費等</a:t>
          </a:r>
          <a:r>
            <a:rPr kumimoji="1" lang="en-US" altLang="ja-JP"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(B)｣</a:t>
          </a: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の減少幅を下回ったため、全体として前年度比１億</a:t>
          </a:r>
          <a:r>
            <a:rPr kumimoji="1" lang="en-US" altLang="ja-JP"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400</a:t>
          </a: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万円の増加となった。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今後も後年度負担を十分考慮した地方債の借入に努めることにより、元利償還金の抑制を図る。</a:t>
          </a:r>
        </a:p>
        <a:p>
          <a:endParaRPr lang="ja-JP" altLang="ja-JP" sz="1400">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満期一括償還地方債は利用していない。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東京都西東京市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将来負担額</a:t>
          </a:r>
          <a:r>
            <a:rPr kumimoji="1" lang="en-US" altLang="ja-JP" sz="1400">
              <a:latin typeface="ＭＳ ゴシック" pitchFamily="49" charset="-128"/>
              <a:ea typeface="ＭＳ ゴシック" pitchFamily="49" charset="-128"/>
            </a:rPr>
            <a:t>(A)｣</a:t>
          </a:r>
          <a:r>
            <a:rPr kumimoji="1" lang="ja-JP" altLang="en-US" sz="1400">
              <a:latin typeface="ＭＳ ゴシック" pitchFamily="49" charset="-128"/>
              <a:ea typeface="ＭＳ ゴシック" pitchFamily="49" charset="-128"/>
            </a:rPr>
            <a:t>は、</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一般会計等に係る地方債の現在高</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が、教育債や臨時財政対策債の影響により減となったほか、「退職手当負担見込額」の減などにより、減少となった。</a:t>
          </a:r>
        </a:p>
        <a:p>
          <a:r>
            <a:rPr kumimoji="1" lang="ja-JP" altLang="en-US" sz="1400">
              <a:latin typeface="ＭＳ ゴシック" pitchFamily="49" charset="-128"/>
              <a:ea typeface="ＭＳ ゴシック" pitchFamily="49" charset="-128"/>
            </a:rPr>
            <a:t>　一方、「充当可能財源等</a:t>
          </a:r>
          <a:r>
            <a:rPr kumimoji="1" lang="en-US" altLang="ja-JP" sz="1400">
              <a:latin typeface="ＭＳ ゴシック" pitchFamily="49" charset="-128"/>
              <a:ea typeface="ＭＳ ゴシック" pitchFamily="49" charset="-128"/>
            </a:rPr>
            <a:t>B</a:t>
          </a:r>
          <a:r>
            <a:rPr kumimoji="1" lang="ja-JP" altLang="en-US" sz="1400">
              <a:latin typeface="ＭＳ ゴシック" pitchFamily="49" charset="-128"/>
              <a:ea typeface="ＭＳ ゴシック" pitchFamily="49" charset="-128"/>
            </a:rPr>
            <a:t>」は、「充当可能基金」の増加よりも、「充当可能特定歳入」「基準財政需要額算入見込額」の減少が大きかったため、減となった。</a:t>
          </a:r>
        </a:p>
        <a:p>
          <a:r>
            <a:rPr kumimoji="1" lang="ja-JP" altLang="en-US" sz="1400">
              <a:latin typeface="ＭＳ ゴシック" pitchFamily="49" charset="-128"/>
              <a:ea typeface="ＭＳ ゴシック" pitchFamily="49" charset="-128"/>
            </a:rPr>
            <a:t>　このため、</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将来負担額</a:t>
          </a:r>
          <a:r>
            <a:rPr kumimoji="1" lang="en-US" altLang="ja-JP" sz="1400">
              <a:latin typeface="ＭＳ ゴシック" pitchFamily="49" charset="-128"/>
              <a:ea typeface="ＭＳ ゴシック" pitchFamily="49" charset="-128"/>
            </a:rPr>
            <a:t>(A)｣</a:t>
          </a:r>
          <a:r>
            <a:rPr kumimoji="1" lang="ja-JP" altLang="en-US" sz="1400">
              <a:latin typeface="ＭＳ ゴシック" pitchFamily="49" charset="-128"/>
              <a:ea typeface="ＭＳ ゴシック" pitchFamily="49" charset="-128"/>
            </a:rPr>
            <a:t>の減が、「充当可能財源等</a:t>
          </a:r>
          <a:r>
            <a:rPr kumimoji="1" lang="en-US" altLang="ja-JP" sz="1400">
              <a:latin typeface="ＭＳ ゴシック" pitchFamily="49" charset="-128"/>
              <a:ea typeface="ＭＳ ゴシック" pitchFamily="49" charset="-128"/>
            </a:rPr>
            <a:t>B</a:t>
          </a:r>
          <a:r>
            <a:rPr kumimoji="1" lang="ja-JP" altLang="en-US" sz="1400">
              <a:latin typeface="ＭＳ ゴシック" pitchFamily="49" charset="-128"/>
              <a:ea typeface="ＭＳ ゴシック" pitchFamily="49" charset="-128"/>
            </a:rPr>
            <a:t>」の減より大きかったため、将来負担比率（分子）は、前年度比</a:t>
          </a:r>
          <a:r>
            <a:rPr kumimoji="1" lang="en-US" altLang="ja-JP" sz="1400">
              <a:latin typeface="ＭＳ ゴシック" pitchFamily="49" charset="-128"/>
              <a:ea typeface="ＭＳ ゴシック" pitchFamily="49" charset="-128"/>
            </a:rPr>
            <a:t>13</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8,000</a:t>
          </a:r>
          <a:r>
            <a:rPr kumimoji="1" lang="ja-JP" altLang="en-US" sz="1400">
              <a:latin typeface="ＭＳ ゴシック" pitchFamily="49" charset="-128"/>
              <a:ea typeface="ＭＳ ゴシック" pitchFamily="49" charset="-128"/>
            </a:rPr>
            <a:t>万円・約</a:t>
          </a:r>
          <a:r>
            <a:rPr kumimoji="1" lang="en-US" altLang="ja-JP" sz="1400">
              <a:latin typeface="ＭＳ ゴシック" pitchFamily="49" charset="-128"/>
              <a:ea typeface="ＭＳ ゴシック" pitchFamily="49" charset="-128"/>
            </a:rPr>
            <a:t>75.6</a:t>
          </a:r>
          <a:r>
            <a:rPr kumimoji="1" lang="ja-JP" altLang="en-US" sz="1400">
              <a:latin typeface="ＭＳ ゴシック" pitchFamily="49" charset="-128"/>
              <a:ea typeface="ＭＳ ゴシック" pitchFamily="49" charset="-128"/>
            </a:rPr>
            <a:t>％減少となった。</a:t>
          </a:r>
        </a:p>
        <a:p>
          <a:r>
            <a:rPr kumimoji="1" lang="ja-JP" altLang="en-US" sz="1400">
              <a:latin typeface="ＭＳ ゴシック" pitchFamily="49" charset="-128"/>
              <a:ea typeface="ＭＳ ゴシック" pitchFamily="49" charset="-128"/>
            </a:rPr>
            <a:t>　今後も、後年度負担を十分考慮した地方債の借入に努める。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東京都西東京市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・年度間の財源の調整を図り、本市の財政の効率的執行を図るため、財政調整基金を取り崩したことから財政調整基金残高が減少した。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特定目的基金の主な増減理由として、都市計画事業基金は、都市計画税の収入が都市計画事業費を上回った分を積み立てたため、基金残高は増加した。一方で、まちづくり整備基金及び地域福祉基金は、基金の目的に即した事業への活用を行い、取崩し額が積立額を上回ったため、基金残高は減少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・財政調整基金は、安定した財政運営を行うために、残高の回復と当初予算の段階からの繰入抑制を図り、基金残高の確保に努める。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・特定目的基金については、それぞれの基金の設置の趣旨に則して、確実かつ効率的な運用を行いつつ、優先的に取り組む事業への活用を図るなど、適正な管理・運営に努める。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・都市計画事業基金：都市計画に係る事業の推進</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・みどり基金：緑の保護、育成、緑地の確保等の緑地事業の推進</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・まちづくり整備基金：公用又は公共用に供する施設及びその用地の整備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・庁舎整備基金：市の庁舎及びその用地の整備推進</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・地域福祉基金：総合的な地域福祉の推進</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・都市計画事業基金：都市計画税の収入が都市計画事業費を上回った分を積み立てたため、基金残高は増加した。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・みどり基金：人にやさしいまちづくり条例に基づく寄附金を積み立てたため、基金残高は増加した。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・まちづくり整備基金：</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ふるさと納税による指定寄附金等を積み立てた一方、小学校教室等転用改修工事等へ活用したため、基金残高は減少した。</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・庁舎整備基金：決算剰余金からの積立てにより、基金残高は増加した。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・地域福祉基金：特別会計繰出金の抑制分などから積立を行った一方で、総合的な地域福祉の推進を図るため取り崩したことにより、基金残高は減少した。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・都市計画事業基金：都市計画事業を推進するため、計画的な活用を図っていく。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・みどり基金：緑の保護、育成、緑地の確保等を図るべく、引き続き残高の確保に努める。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・まちづくり整備基金：土地の売払収入が大きな財源となることから、公共施設の適正配置を進めることで、基金残高の回復を図りたい。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・庁舎整備基金：庁舎統合方針に基づく積立を行っており、引き続き残高の確保に努める。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・地域福祉基金：総合的な地域福祉の推進を図るべく、引き続き残高の確保に努める。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・年度間の財源を調整し、財政の効率的執行を図るため、補正予算を合わせ、</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万円の取崩しを予算計上したが、目標を踏まえた財政運営に努め、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億円の取崩しを留保した結果、令和６年度末残高は、標準財政規模の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％となる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・財政調整基金残高は、第５次行財政改革大綱の評価指標の一つとして設定している標準財政規模の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という目標値を維持できていない。今後、安定した財政運営を行うためにも、財政調整基金残高の確保は重要であり、当初予算の段階から財政調整基金の繰入の抑制を図ることで残高の確保に努めつつ、評価指標における目標の達成を目指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該当なし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該当なし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東京都西東京市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206,245
200,005
15.75
86,952,070
84,286,540
2,522,847
42,604,792
41,743,987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令和６年度の基準財政需要額は、公債費における臨時財政対策債や減税補てん債などが減となったものの、再算定により給与改定費が創設されたほか、包括算定経費（人口）などが増となったことから全体では増となった。一方で、基準財政収入額は、市民税所得割、地方消費税交付金などが減となったものの、地方特例交付金における定額減税減収補てん特例交付金が創設されたほか、固定資産税（償却資産）などが増となったことにより、全体では増となっ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この結果、財政力指数は、</a:t>
          </a:r>
          <a:r>
            <a:rPr kumimoji="1" lang="en-US" altLang="ja-JP" sz="1100">
              <a:latin typeface="ＭＳ Ｐゴシック" panose="020B0600070205080204" pitchFamily="50" charset="-128"/>
              <a:ea typeface="ＭＳ Ｐゴシック" panose="020B0600070205080204" pitchFamily="50" charset="-128"/>
            </a:rPr>
            <a:t>0.89</a:t>
          </a:r>
          <a:r>
            <a:rPr kumimoji="1" lang="ja-JP" altLang="en-US" sz="1100">
              <a:latin typeface="ＭＳ Ｐゴシック" panose="020B0600070205080204" pitchFamily="50" charset="-128"/>
              <a:ea typeface="ＭＳ Ｐゴシック" panose="020B0600070205080204" pitchFamily="50" charset="-128"/>
            </a:rPr>
            <a:t>となり、前年度比</a:t>
          </a:r>
          <a:r>
            <a:rPr kumimoji="1" lang="en-US" altLang="ja-JP" sz="1100">
              <a:latin typeface="ＭＳ Ｐゴシック" panose="020B0600070205080204" pitchFamily="50" charset="-128"/>
              <a:ea typeface="ＭＳ Ｐゴシック" panose="020B0600070205080204" pitchFamily="50" charset="-128"/>
            </a:rPr>
            <a:t>0.01</a:t>
          </a:r>
          <a:r>
            <a:rPr kumimoji="1" lang="ja-JP" altLang="en-US" sz="1100">
              <a:latin typeface="ＭＳ Ｐゴシック" panose="020B0600070205080204" pitchFamily="50" charset="-128"/>
              <a:ea typeface="ＭＳ Ｐゴシック" panose="020B0600070205080204" pitchFamily="50" charset="-128"/>
            </a:rPr>
            <a:t>ポイントの増となった。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引き続き、市税収入を確保するために、徴収率向上対策等の取り組みを通じて、財政基盤の強化に努める。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86078</xdr:rowOff>
    </xdr:from>
    <xdr:to>
      <xdr:col>23</xdr:col>
      <xdr:colOff>133350</xdr:colOff>
      <xdr:row>44</xdr:row>
      <xdr:rowOff>44450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086828"/>
          <a:ext cx="0" cy="15014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1005</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830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86078</xdr:rowOff>
    </xdr:from>
    <xdr:to>
      <xdr:col>24</xdr:col>
      <xdr:colOff>12700</xdr:colOff>
      <xdr:row>35</xdr:row>
      <xdr:rowOff>86078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086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140405</xdr:rowOff>
    </xdr:from>
    <xdr:to>
      <xdr:col>23</xdr:col>
      <xdr:colOff>133350</xdr:colOff>
      <xdr:row>40</xdr:row>
      <xdr:rowOff>153811</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flipV="1">
          <a:off x="4114800" y="6998405"/>
          <a:ext cx="8382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39</xdr:row>
      <xdr:rowOff>79322</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7658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62795</xdr:rowOff>
    </xdr:from>
    <xdr:to>
      <xdr:col>23</xdr:col>
      <xdr:colOff>184150</xdr:colOff>
      <xdr:row>40</xdr:row>
      <xdr:rowOff>164395</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153811</xdr:rowOff>
    </xdr:from>
    <xdr:to>
      <xdr:col>19</xdr:col>
      <xdr:colOff>133350</xdr:colOff>
      <xdr:row>40</xdr:row>
      <xdr:rowOff>153811</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01181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76200</xdr:rowOff>
    </xdr:from>
    <xdr:to>
      <xdr:col>19</xdr:col>
      <xdr:colOff>184150</xdr:colOff>
      <xdr:row>41</xdr:row>
      <xdr:rowOff>6350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16527</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70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140405</xdr:rowOff>
    </xdr:from>
    <xdr:to>
      <xdr:col>15</xdr:col>
      <xdr:colOff>82550</xdr:colOff>
      <xdr:row>40</xdr:row>
      <xdr:rowOff>153811</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6998405"/>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62795</xdr:rowOff>
    </xdr:from>
    <xdr:to>
      <xdr:col>15</xdr:col>
      <xdr:colOff>133350</xdr:colOff>
      <xdr:row>40</xdr:row>
      <xdr:rowOff>164395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3122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689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127000</xdr:rowOff>
    </xdr:from>
    <xdr:to>
      <xdr:col>11</xdr:col>
      <xdr:colOff>31750</xdr:colOff>
      <xdr:row>40</xdr:row>
      <xdr:rowOff>140405</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6985000"/>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49389</xdr:rowOff>
    </xdr:from>
    <xdr:to>
      <xdr:col>11</xdr:col>
      <xdr:colOff>82550</xdr:colOff>
      <xdr:row>40</xdr:row>
      <xdr:rowOff>150989</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6907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161166</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676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62795</xdr:rowOff>
    </xdr:from>
    <xdr:to>
      <xdr:col>7</xdr:col>
      <xdr:colOff>31750</xdr:colOff>
      <xdr:row>40</xdr:row>
      <xdr:rowOff>164395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3122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689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89605</xdr:rowOff>
    </xdr:from>
    <xdr:to>
      <xdr:col>23</xdr:col>
      <xdr:colOff>184150</xdr:colOff>
      <xdr:row>41</xdr:row>
      <xdr:rowOff>19755</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947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61682</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919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103011</xdr:rowOff>
    </xdr:from>
    <xdr:to>
      <xdr:col>19</xdr:col>
      <xdr:colOff>184150</xdr:colOff>
      <xdr:row>41</xdr:row>
      <xdr:rowOff>33161</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961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17938</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0473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103011</xdr:rowOff>
    </xdr:from>
    <xdr:to>
      <xdr:col>15</xdr:col>
      <xdr:colOff>133350</xdr:colOff>
      <xdr:row>41</xdr:row>
      <xdr:rowOff>33161</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961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17938</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047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89605</xdr:rowOff>
    </xdr:from>
    <xdr:to>
      <xdr:col>11</xdr:col>
      <xdr:colOff>82550</xdr:colOff>
      <xdr:row>41</xdr:row>
      <xdr:rowOff>19755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947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4532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033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76200</xdr:rowOff>
    </xdr:from>
    <xdr:to>
      <xdr:col>7</xdr:col>
      <xdr:colOff>31750</xdr:colOff>
      <xdr:row>41</xdr:row>
      <xdr:rowOff>6350</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162577</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a:t>
          </a:r>
          <a:r>
            <a:rPr kumimoji="1" lang="ja-JP" altLang="en-US" sz="1051">
              <a:latin typeface="ＭＳ Ｐゴシック" panose="020B0600070205080204" pitchFamily="50" charset="-128"/>
              <a:ea typeface="ＭＳ Ｐゴシック" panose="020B0600070205080204" pitchFamily="50" charset="-128"/>
            </a:rPr>
            <a:t>令和６年度の経常収支比率は、前年度に比べて</a:t>
          </a:r>
          <a:r>
            <a:rPr kumimoji="1" lang="en-US" altLang="ja-JP" sz="1051">
              <a:latin typeface="ＭＳ Ｐゴシック" panose="020B0600070205080204" pitchFamily="50" charset="-128"/>
              <a:ea typeface="ＭＳ Ｐゴシック" panose="020B0600070205080204" pitchFamily="50" charset="-128"/>
            </a:rPr>
            <a:t>2.2</a:t>
          </a:r>
          <a:r>
            <a:rPr kumimoji="1" lang="ja-JP" altLang="en-US" sz="1051">
              <a:latin typeface="ＭＳ Ｐゴシック" panose="020B0600070205080204" pitchFamily="50" charset="-128"/>
              <a:ea typeface="ＭＳ Ｐゴシック" panose="020B0600070205080204" pitchFamily="50" charset="-128"/>
            </a:rPr>
            <a:t>ポイントの増となった。</a:t>
          </a:r>
        </a:p>
        <a:p>
          <a:r>
            <a:rPr kumimoji="1" lang="ja-JP" altLang="en-US" sz="1051">
              <a:latin typeface="ＭＳ Ｐゴシック" panose="020B0600070205080204" pitchFamily="50" charset="-128"/>
              <a:ea typeface="ＭＳ Ｐゴシック" panose="020B0600070205080204" pitchFamily="50" charset="-128"/>
            </a:rPr>
            <a:t>  分子にあたる経常経費充当一般財源等は、公債費などが減となったものの、人件費や物件費等の増などにより、対前年度比</a:t>
          </a:r>
          <a:r>
            <a:rPr kumimoji="1" lang="en-US" altLang="ja-JP" sz="1051">
              <a:latin typeface="ＭＳ Ｐゴシック" panose="020B0600070205080204" pitchFamily="50" charset="-128"/>
              <a:ea typeface="ＭＳ Ｐゴシック" panose="020B0600070205080204" pitchFamily="50" charset="-128"/>
            </a:rPr>
            <a:t>5.6</a:t>
          </a:r>
          <a:r>
            <a:rPr kumimoji="1" lang="ja-JP" altLang="en-US" sz="1051">
              <a:latin typeface="ＭＳ Ｐゴシック" panose="020B0600070205080204" pitchFamily="50" charset="-128"/>
              <a:ea typeface="ＭＳ Ｐゴシック" panose="020B0600070205080204" pitchFamily="50" charset="-128"/>
            </a:rPr>
            <a:t>％の増となった。</a:t>
          </a:r>
        </a:p>
        <a:p>
          <a:r>
            <a:rPr kumimoji="1" lang="ja-JP" altLang="en-US" sz="1051">
              <a:latin typeface="ＭＳ Ｐゴシック" panose="020B0600070205080204" pitchFamily="50" charset="-128"/>
              <a:ea typeface="ＭＳ Ｐゴシック" panose="020B0600070205080204" pitchFamily="50" charset="-128"/>
            </a:rPr>
            <a:t>　 一方で、分母にあたる歳入の経常一般財源等は、前年度に引き続き、臨時財政対策債の全額借入れ抑制を実施したことや、市税や普通交付税の減などがあったものの、株式等譲渡所得割交付金や地方消費税交付金などの税連動交付金などの増により、対前年度比</a:t>
          </a:r>
          <a:r>
            <a:rPr kumimoji="1" lang="en-US" altLang="ja-JP" sz="1051">
              <a:latin typeface="ＭＳ Ｐゴシック" panose="020B0600070205080204" pitchFamily="50" charset="-128"/>
              <a:ea typeface="ＭＳ Ｐゴシック" panose="020B0600070205080204" pitchFamily="50" charset="-128"/>
            </a:rPr>
            <a:t>3.2</a:t>
          </a:r>
          <a:r>
            <a:rPr kumimoji="1" lang="ja-JP" altLang="en-US" sz="1051">
              <a:latin typeface="ＭＳ Ｐゴシック" panose="020B0600070205080204" pitchFamily="50" charset="-128"/>
              <a:ea typeface="ＭＳ Ｐゴシック" panose="020B0600070205080204" pitchFamily="50" charset="-128"/>
            </a:rPr>
            <a:t>％増となった。分子の増加が分母の増加を上回ったため、比率は前年度から上昇した。</a:t>
          </a:r>
        </a:p>
        <a:p>
          <a:r>
            <a:rPr kumimoji="1" lang="ja-JP" altLang="en-US" sz="1051">
              <a:latin typeface="ＭＳ Ｐゴシック" panose="020B0600070205080204" pitchFamily="50" charset="-128"/>
              <a:ea typeface="ＭＳ Ｐゴシック" panose="020B0600070205080204" pitchFamily="50" charset="-128"/>
            </a:rPr>
            <a:t>　 類似団体との比較では、</a:t>
          </a:r>
          <a:r>
            <a:rPr kumimoji="1" lang="en-US" altLang="ja-JP" sz="1051">
              <a:latin typeface="ＭＳ Ｐゴシック" panose="020B0600070205080204" pitchFamily="50" charset="-128"/>
              <a:ea typeface="ＭＳ Ｐゴシック" panose="020B0600070205080204" pitchFamily="50" charset="-128"/>
            </a:rPr>
            <a:t>2.7</a:t>
          </a:r>
          <a:r>
            <a:rPr kumimoji="1" lang="ja-JP" altLang="en-US" sz="1051">
              <a:latin typeface="ＭＳ Ｐゴシック" panose="020B0600070205080204" pitchFamily="50" charset="-128"/>
              <a:ea typeface="ＭＳ Ｐゴシック" panose="020B0600070205080204" pitchFamily="50" charset="-128"/>
            </a:rPr>
            <a:t>ポイント上回る結果となっていることから、第５次行財政改革大綱に基づき、安定的な自主財源の確保を図りながら、経常経費の削減、公共施設の適正配置・有効活用などの取組を進め、経常収支比率の改善に努め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1270</xdr:rowOff>
    </xdr:from>
    <xdr:to>
      <xdr:col>23</xdr:col>
      <xdr:colOff>133350</xdr:colOff>
      <xdr:row>66</xdr:row>
      <xdr:rowOff>140462</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10288270"/>
          <a:ext cx="0" cy="11678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112539</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428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140462</xdr:rowOff>
    </xdr:from>
    <xdr:to>
      <xdr:col>24</xdr:col>
      <xdr:colOff>12700</xdr:colOff>
      <xdr:row>66</xdr:row>
      <xdr:rowOff>140462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456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87647</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10031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1270</xdr:rowOff>
    </xdr:from>
    <xdr:to>
      <xdr:col>24</xdr:col>
      <xdr:colOff>12700</xdr:colOff>
      <xdr:row>60</xdr:row>
      <xdr:rowOff>1270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0288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51308</xdr:rowOff>
    </xdr:from>
    <xdr:to>
      <xdr:col>23</xdr:col>
      <xdr:colOff>133350</xdr:colOff>
      <xdr:row>65</xdr:row>
      <xdr:rowOff>157480</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114800" y="11195558"/>
          <a:ext cx="8382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164355</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9657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147828</xdr:rowOff>
    </xdr:from>
    <xdr:to>
      <xdr:col>23</xdr:col>
      <xdr:colOff>184150</xdr:colOff>
      <xdr:row>65</xdr:row>
      <xdr:rowOff>77978</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112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41656</xdr:rowOff>
    </xdr:from>
    <xdr:to>
      <xdr:col>19</xdr:col>
      <xdr:colOff>133350</xdr:colOff>
      <xdr:row>65</xdr:row>
      <xdr:rowOff>51308</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3225800" y="11185906"/>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133350</xdr:rowOff>
    </xdr:from>
    <xdr:to>
      <xdr:col>19</xdr:col>
      <xdr:colOff>184150</xdr:colOff>
      <xdr:row>65</xdr:row>
      <xdr:rowOff>63500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110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73677</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0875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39370</xdr:rowOff>
    </xdr:from>
    <xdr:to>
      <xdr:col>15</xdr:col>
      <xdr:colOff>82550</xdr:colOff>
      <xdr:row>65</xdr:row>
      <xdr:rowOff>41656</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2336800" y="11012170"/>
          <a:ext cx="889000" cy="17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99568</xdr:rowOff>
    </xdr:from>
    <xdr:to>
      <xdr:col>15</xdr:col>
      <xdr:colOff>133350</xdr:colOff>
      <xdr:row>65</xdr:row>
      <xdr:rowOff>29718</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1072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39895</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0841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39370</xdr:rowOff>
    </xdr:from>
    <xdr:to>
      <xdr:col>11</xdr:col>
      <xdr:colOff>31750</xdr:colOff>
      <xdr:row>65</xdr:row>
      <xdr:rowOff>85090</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1447800" y="11012170"/>
          <a:ext cx="889000" cy="2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155194</xdr:rowOff>
    </xdr:from>
    <xdr:to>
      <xdr:col>11</xdr:col>
      <xdr:colOff>82550</xdr:colOff>
      <xdr:row>64</xdr:row>
      <xdr:rowOff>85344</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0956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95521</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0725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508</xdr:rowOff>
    </xdr:from>
    <xdr:to>
      <xdr:col>7</xdr:col>
      <xdr:colOff>31750</xdr:colOff>
      <xdr:row>65</xdr:row>
      <xdr:rowOff>102108</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1144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112285</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0913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106680</xdr:rowOff>
    </xdr:from>
    <xdr:to>
      <xdr:col>23</xdr:col>
      <xdr:colOff>184150</xdr:colOff>
      <xdr:row>66</xdr:row>
      <xdr:rowOff>36830</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125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78757</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1223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508</xdr:rowOff>
    </xdr:from>
    <xdr:to>
      <xdr:col>19</xdr:col>
      <xdr:colOff>184150</xdr:colOff>
      <xdr:row>65</xdr:row>
      <xdr:rowOff>102108</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1144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86885</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12311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162306</xdr:rowOff>
    </xdr:from>
    <xdr:to>
      <xdr:col>15</xdr:col>
      <xdr:colOff>133350</xdr:colOff>
      <xdr:row>65</xdr:row>
      <xdr:rowOff>92456</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1135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77233</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12214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160020</xdr:rowOff>
    </xdr:from>
    <xdr:to>
      <xdr:col>11</xdr:col>
      <xdr:colOff>82550</xdr:colOff>
      <xdr:row>64</xdr:row>
      <xdr:rowOff>90170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096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74947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104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34290</xdr:rowOff>
    </xdr:from>
    <xdr:to>
      <xdr:col>7</xdr:col>
      <xdr:colOff>31750</xdr:colOff>
      <xdr:row>65</xdr:row>
      <xdr:rowOff>135890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117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120667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126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[124,839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人口１人当たり人件費・物件費等決算額は、</a:t>
          </a:r>
          <a:r>
            <a:rPr kumimoji="1" lang="en-US" altLang="ja-JP" sz="1200">
              <a:latin typeface="ＭＳ Ｐゴシック" panose="020B0600070205080204" pitchFamily="50" charset="-128"/>
              <a:ea typeface="ＭＳ Ｐゴシック" panose="020B0600070205080204" pitchFamily="50" charset="-128"/>
            </a:rPr>
            <a:t>124,839</a:t>
          </a:r>
          <a:r>
            <a:rPr kumimoji="1" lang="ja-JP" altLang="en-US" sz="1200">
              <a:latin typeface="ＭＳ Ｐゴシック" panose="020B0600070205080204" pitchFamily="50" charset="-128"/>
              <a:ea typeface="ＭＳ Ｐゴシック" panose="020B0600070205080204" pitchFamily="50" charset="-128"/>
            </a:rPr>
            <a:t>円となり、前年度比</a:t>
          </a:r>
          <a:r>
            <a:rPr kumimoji="1" lang="en-US" altLang="ja-JP" sz="1200">
              <a:latin typeface="ＭＳ Ｐゴシック" panose="020B0600070205080204" pitchFamily="50" charset="-128"/>
              <a:ea typeface="ＭＳ Ｐゴシック" panose="020B0600070205080204" pitchFamily="50" charset="-128"/>
            </a:rPr>
            <a:t>3,173</a:t>
          </a:r>
          <a:r>
            <a:rPr kumimoji="1" lang="ja-JP" altLang="en-US" sz="1200">
              <a:latin typeface="ＭＳ Ｐゴシック" panose="020B0600070205080204" pitchFamily="50" charset="-128"/>
              <a:ea typeface="ＭＳ Ｐゴシック" panose="020B0600070205080204" pitchFamily="50" charset="-128"/>
            </a:rPr>
            <a:t>円・</a:t>
          </a:r>
          <a:r>
            <a:rPr kumimoji="1" lang="en-US" altLang="ja-JP" sz="1200">
              <a:latin typeface="ＭＳ Ｐゴシック" panose="020B0600070205080204" pitchFamily="50" charset="-128"/>
              <a:ea typeface="ＭＳ Ｐゴシック" panose="020B0600070205080204" pitchFamily="50" charset="-128"/>
            </a:rPr>
            <a:t>2.6</a:t>
          </a:r>
          <a:r>
            <a:rPr kumimoji="1" lang="ja-JP" altLang="en-US" sz="1200">
              <a:latin typeface="ＭＳ Ｐゴシック" panose="020B0600070205080204" pitchFamily="50" charset="-128"/>
              <a:ea typeface="ＭＳ Ｐゴシック" panose="020B0600070205080204" pitchFamily="50" charset="-128"/>
            </a:rPr>
            <a:t>％の増となり、類似団体平均を</a:t>
          </a:r>
          <a:r>
            <a:rPr kumimoji="1" lang="en-US" altLang="ja-JP" sz="1200">
              <a:latin typeface="ＭＳ Ｐゴシック" panose="020B0600070205080204" pitchFamily="50" charset="-128"/>
              <a:ea typeface="ＭＳ Ｐゴシック" panose="020B0600070205080204" pitchFamily="50" charset="-128"/>
            </a:rPr>
            <a:t>12,729</a:t>
          </a:r>
          <a:r>
            <a:rPr kumimoji="1" lang="ja-JP" altLang="en-US" sz="1200">
              <a:latin typeface="ＭＳ Ｐゴシック" panose="020B0600070205080204" pitchFamily="50" charset="-128"/>
              <a:ea typeface="ＭＳ Ｐゴシック" panose="020B0600070205080204" pitchFamily="50" charset="-128"/>
            </a:rPr>
            <a:t>円下回る結果となった。</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要因としては人件費について、期末勤勉手当が増加したことなどにより増となったためである。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物件費に占める委託料の割合は都内</a:t>
          </a:r>
          <a:r>
            <a:rPr kumimoji="1" lang="en-US" altLang="ja-JP" sz="1200">
              <a:latin typeface="ＭＳ Ｐゴシック" panose="020B0600070205080204" pitchFamily="50" charset="-128"/>
              <a:ea typeface="ＭＳ Ｐゴシック" panose="020B0600070205080204" pitchFamily="50" charset="-128"/>
            </a:rPr>
            <a:t>26</a:t>
          </a:r>
          <a:r>
            <a:rPr kumimoji="1" lang="ja-JP" altLang="en-US" sz="1200">
              <a:latin typeface="ＭＳ Ｐゴシック" panose="020B0600070205080204" pitchFamily="50" charset="-128"/>
              <a:ea typeface="ＭＳ Ｐゴシック" panose="020B0600070205080204" pitchFamily="50" charset="-128"/>
            </a:rPr>
            <a:t>市より高い水準にあり、行財政改革により民間委託化を推進してきたことも影響していることから、公共施設の適正配置や有効活用を推進し、施設維持管理コストの抑制を図るなどし、引き続き、経費の圧縮に努める。</a:t>
          </a:r>
        </a:p>
        <a:p>
          <a:endParaRPr kumimoji="1" lang="ja-JP" altLang="en-US"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47031</xdr:rowOff>
    </xdr:from>
    <xdr:to>
      <xdr:col>23</xdr:col>
      <xdr:colOff>133350</xdr:colOff>
      <xdr:row>89</xdr:row>
      <xdr:rowOff>84489</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34481"/>
          <a:ext cx="0" cy="14090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56566</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315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84489</xdr:rowOff>
    </xdr:from>
    <xdr:to>
      <xdr:col>24</xdr:col>
      <xdr:colOff>12700</xdr:colOff>
      <xdr:row>89</xdr:row>
      <xdr:rowOff>84489</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343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133408</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677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47031</xdr:rowOff>
    </xdr:from>
    <xdr:to>
      <xdr:col>24</xdr:col>
      <xdr:colOff>12700</xdr:colOff>
      <xdr:row>81</xdr:row>
      <xdr:rowOff>47031</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34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166267</xdr:rowOff>
    </xdr:from>
    <xdr:to>
      <xdr:col>23</xdr:col>
      <xdr:colOff>133350</xdr:colOff>
      <xdr:row>83</xdr:row>
      <xdr:rowOff>37353</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225167"/>
          <a:ext cx="838200" cy="42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129269</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3596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157192</xdr:rowOff>
    </xdr:from>
    <xdr:to>
      <xdr:col>23</xdr:col>
      <xdr:colOff>184150</xdr:colOff>
      <xdr:row>84</xdr:row>
      <xdr:rowOff>87342</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387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166267</xdr:rowOff>
    </xdr:from>
    <xdr:to>
      <xdr:col>19</xdr:col>
      <xdr:colOff>133350</xdr:colOff>
      <xdr:row>83</xdr:row>
      <xdr:rowOff>48037</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3225800" y="14225167"/>
          <a:ext cx="889000" cy="53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60537</xdr:rowOff>
    </xdr:from>
    <xdr:to>
      <xdr:col>19</xdr:col>
      <xdr:colOff>184150</xdr:colOff>
      <xdr:row>83</xdr:row>
      <xdr:rowOff>162137</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290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146914</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3772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136922</xdr:rowOff>
    </xdr:from>
    <xdr:to>
      <xdr:col>15</xdr:col>
      <xdr:colOff>82550</xdr:colOff>
      <xdr:row>83</xdr:row>
      <xdr:rowOff>48037</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4195822"/>
          <a:ext cx="889000" cy="82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81209</xdr:rowOff>
    </xdr:from>
    <xdr:to>
      <xdr:col>15</xdr:col>
      <xdr:colOff>133350</xdr:colOff>
      <xdr:row>84</xdr:row>
      <xdr:rowOff>11359</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31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167586</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397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11085</xdr:rowOff>
    </xdr:from>
    <xdr:to>
      <xdr:col>11</xdr:col>
      <xdr:colOff>31750</xdr:colOff>
      <xdr:row>82</xdr:row>
      <xdr:rowOff>136922</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069985"/>
          <a:ext cx="889000" cy="125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26073</xdr:rowOff>
    </xdr:from>
    <xdr:to>
      <xdr:col>11</xdr:col>
      <xdr:colOff>82550</xdr:colOff>
      <xdr:row>83</xdr:row>
      <xdr:rowOff>127673</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25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112450</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342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68669</xdr:rowOff>
    </xdr:from>
    <xdr:to>
      <xdr:col>7</xdr:col>
      <xdr:colOff>31750</xdr:colOff>
      <xdr:row>82</xdr:row>
      <xdr:rowOff>170269</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127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155046</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4213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158003</xdr:rowOff>
    </xdr:from>
    <xdr:to>
      <xdr:col>23</xdr:col>
      <xdr:colOff>184150</xdr:colOff>
      <xdr:row>83</xdr:row>
      <xdr:rowOff>88153</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216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3080</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40619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115467</xdr:rowOff>
    </xdr:from>
    <xdr:to>
      <xdr:col>19</xdr:col>
      <xdr:colOff>184150</xdr:colOff>
      <xdr:row>83</xdr:row>
      <xdr:rowOff>45617</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174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55794</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9432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168687</xdr:rowOff>
    </xdr:from>
    <xdr:to>
      <xdr:col>15</xdr:col>
      <xdr:colOff>133350</xdr:colOff>
      <xdr:row>83</xdr:row>
      <xdr:rowOff>98837</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227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109014</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9964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86122</xdr:rowOff>
    </xdr:from>
    <xdr:to>
      <xdr:col>11</xdr:col>
      <xdr:colOff>82550</xdr:colOff>
      <xdr:row>83</xdr:row>
      <xdr:rowOff>16272</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4145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26449</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913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131735</xdr:rowOff>
    </xdr:from>
    <xdr:to>
      <xdr:col>7</xdr:col>
      <xdr:colOff>31750</xdr:colOff>
      <xdr:row>82</xdr:row>
      <xdr:rowOff>61885</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4019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72062</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788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東京都人事委員会勧告を踏まえ、給与制度の見直しを実施してきた結果、ラスパイレス指数は</a:t>
          </a:r>
          <a:r>
            <a:rPr kumimoji="1" lang="en-US" altLang="ja-JP" sz="1300">
              <a:latin typeface="ＭＳ Ｐゴシック" panose="020B0600070205080204" pitchFamily="50" charset="-128"/>
              <a:ea typeface="ＭＳ Ｐゴシック" panose="020B0600070205080204" pitchFamily="50" charset="-128"/>
            </a:rPr>
            <a:t>99.6</a:t>
          </a:r>
          <a:r>
            <a:rPr kumimoji="1" lang="ja-JP" altLang="en-US" sz="1300">
              <a:latin typeface="ＭＳ Ｐゴシック" panose="020B0600070205080204" pitchFamily="50" charset="-128"/>
              <a:ea typeface="ＭＳ Ｐゴシック" panose="020B0600070205080204" pitchFamily="50" charset="-128"/>
            </a:rPr>
            <a:t>で、類似団体平均を</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ポイント下回る結果となった。</a:t>
          </a:r>
        </a:p>
        <a:p>
          <a:r>
            <a:rPr kumimoji="1" lang="ja-JP" altLang="en-US" sz="1300">
              <a:latin typeface="ＭＳ Ｐゴシック" panose="020B0600070205080204" pitchFamily="50" charset="-128"/>
              <a:ea typeface="ＭＳ Ｐゴシック" panose="020B0600070205080204" pitchFamily="50" charset="-128"/>
            </a:rPr>
            <a:t>　今後も東京都や他自治体の動向を踏まえ、給与に関する諸課題を解消し、適正化に努める。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53975</xdr:rowOff>
    </xdr:from>
    <xdr:to>
      <xdr:col>81</xdr:col>
      <xdr:colOff>44450</xdr:colOff>
      <xdr:row>88</xdr:row>
      <xdr:rowOff>80434</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941425"/>
          <a:ext cx="0" cy="12266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52511</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140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80434</xdr:rowOff>
    </xdr:from>
    <xdr:to>
      <xdr:col>81</xdr:col>
      <xdr:colOff>133350</xdr:colOff>
      <xdr:row>88</xdr:row>
      <xdr:rowOff>80434</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168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140352</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684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53975</xdr:rowOff>
    </xdr:from>
    <xdr:to>
      <xdr:col>81</xdr:col>
      <xdr:colOff>133350</xdr:colOff>
      <xdr:row>81</xdr:row>
      <xdr:rowOff>53975</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941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22225</xdr:rowOff>
    </xdr:from>
    <xdr:to>
      <xdr:col>81</xdr:col>
      <xdr:colOff>44450</xdr:colOff>
      <xdr:row>84</xdr:row>
      <xdr:rowOff>122766</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179800" y="14424025"/>
          <a:ext cx="838200" cy="10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64152</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4659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92075</xdr:rowOff>
    </xdr:from>
    <xdr:to>
      <xdr:col>81</xdr:col>
      <xdr:colOff>95250</xdr:colOff>
      <xdr:row>85</xdr:row>
      <xdr:rowOff>22225</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49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133350</xdr:rowOff>
    </xdr:from>
    <xdr:to>
      <xdr:col>77</xdr:col>
      <xdr:colOff>44450</xdr:colOff>
      <xdr:row>84</xdr:row>
      <xdr:rowOff>22225</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5290800" y="14363700"/>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92075</xdr:rowOff>
    </xdr:from>
    <xdr:to>
      <xdr:col>77</xdr:col>
      <xdr:colOff>95250</xdr:colOff>
      <xdr:row>85</xdr:row>
      <xdr:rowOff>22225</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49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7002</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5802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133350</xdr:rowOff>
    </xdr:from>
    <xdr:to>
      <xdr:col>72</xdr:col>
      <xdr:colOff>203200</xdr:colOff>
      <xdr:row>84</xdr:row>
      <xdr:rowOff>102659</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4401800" y="14363700"/>
          <a:ext cx="889000" cy="140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112184</xdr:rowOff>
    </xdr:from>
    <xdr:to>
      <xdr:col>73</xdr:col>
      <xdr:colOff>44450</xdr:colOff>
      <xdr:row>85</xdr:row>
      <xdr:rowOff>42334</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51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27111</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600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153459</xdr:rowOff>
    </xdr:from>
    <xdr:to>
      <xdr:col>68</xdr:col>
      <xdr:colOff>152400</xdr:colOff>
      <xdr:row>84</xdr:row>
      <xdr:rowOff>102659</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3512800" y="14383809"/>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132291</xdr:rowOff>
    </xdr:from>
    <xdr:to>
      <xdr:col>68</xdr:col>
      <xdr:colOff>203200</xdr:colOff>
      <xdr:row>85</xdr:row>
      <xdr:rowOff>62441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534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47218</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620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152400</xdr:rowOff>
    </xdr:from>
    <xdr:to>
      <xdr:col>64</xdr:col>
      <xdr:colOff>152400</xdr:colOff>
      <xdr:row>85</xdr:row>
      <xdr:rowOff>82550</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67327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6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71966</xdr:rowOff>
    </xdr:from>
    <xdr:to>
      <xdr:col>81</xdr:col>
      <xdr:colOff>95250</xdr:colOff>
      <xdr:row>85</xdr:row>
      <xdr:rowOff>2116</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447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88493</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4318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142875</xdr:rowOff>
    </xdr:from>
    <xdr:to>
      <xdr:col>77</xdr:col>
      <xdr:colOff>95250</xdr:colOff>
      <xdr:row>84</xdr:row>
      <xdr:rowOff>73025</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4373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83202</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41421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82550</xdr:rowOff>
    </xdr:from>
    <xdr:to>
      <xdr:col>73</xdr:col>
      <xdr:colOff>44450</xdr:colOff>
      <xdr:row>84</xdr:row>
      <xdr:rowOff>12700</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22877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51859</xdr:rowOff>
    </xdr:from>
    <xdr:to>
      <xdr:col>68</xdr:col>
      <xdr:colOff>203200</xdr:colOff>
      <xdr:row>84</xdr:row>
      <xdr:rowOff>153459</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4453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163636</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4222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102659</xdr:rowOff>
    </xdr:from>
    <xdr:to>
      <xdr:col>64</xdr:col>
      <xdr:colOff>152400</xdr:colOff>
      <xdr:row>84</xdr:row>
      <xdr:rowOff>32809</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4333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42986</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4101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令和６年度の人口千人当たりの職員数は</a:t>
          </a:r>
          <a:r>
            <a:rPr kumimoji="1" lang="en-US" altLang="ja-JP" sz="1300">
              <a:latin typeface="ＭＳ Ｐゴシック" panose="020B0600070205080204" pitchFamily="50" charset="-128"/>
              <a:ea typeface="ＭＳ Ｐゴシック" panose="020B0600070205080204" pitchFamily="50" charset="-128"/>
            </a:rPr>
            <a:t>4.81</a:t>
          </a:r>
          <a:r>
            <a:rPr kumimoji="1" lang="ja-JP" altLang="en-US" sz="1300">
              <a:latin typeface="ＭＳ Ｐゴシック" panose="020B0600070205080204" pitchFamily="50" charset="-128"/>
              <a:ea typeface="ＭＳ Ｐゴシック" panose="020B0600070205080204" pitchFamily="50" charset="-128"/>
            </a:rPr>
            <a:t>人。前年度比</a:t>
          </a:r>
          <a:r>
            <a:rPr kumimoji="1" lang="en-US" altLang="ja-JP" sz="1300">
              <a:latin typeface="ＭＳ Ｐゴシック" panose="020B0600070205080204" pitchFamily="50" charset="-128"/>
              <a:ea typeface="ＭＳ Ｐゴシック" panose="020B0600070205080204" pitchFamily="50" charset="-128"/>
            </a:rPr>
            <a:t>0.05</a:t>
          </a:r>
          <a:r>
            <a:rPr kumimoji="1" lang="ja-JP" altLang="en-US" sz="1300">
              <a:latin typeface="ＭＳ Ｐゴシック" panose="020B0600070205080204" pitchFamily="50" charset="-128"/>
              <a:ea typeface="ＭＳ Ｐゴシック" panose="020B0600070205080204" pitchFamily="50" charset="-128"/>
            </a:rPr>
            <a:t>人の増となり類似団体平均との比較では</a:t>
          </a:r>
          <a:r>
            <a:rPr kumimoji="1" lang="en-US" altLang="ja-JP" sz="1300">
              <a:latin typeface="ＭＳ Ｐゴシック" panose="020B0600070205080204" pitchFamily="50" charset="-128"/>
              <a:ea typeface="ＭＳ Ｐゴシック" panose="020B0600070205080204" pitchFamily="50" charset="-128"/>
            </a:rPr>
            <a:t>1.33</a:t>
          </a:r>
          <a:r>
            <a:rPr kumimoji="1" lang="ja-JP" altLang="en-US" sz="1300">
              <a:latin typeface="ＭＳ Ｐゴシック" panose="020B0600070205080204" pitchFamily="50" charset="-128"/>
              <a:ea typeface="ＭＳ Ｐゴシック" panose="020B0600070205080204" pitchFamily="50" charset="-128"/>
            </a:rPr>
            <a:t>人下回る結果となった。</a:t>
          </a:r>
        </a:p>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年の合併に伴い人員削減を図った結果、平成</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年度以降、合併当初の削減指針を上回る</a:t>
          </a:r>
          <a:r>
            <a:rPr kumimoji="1" lang="en-US" altLang="ja-JP" sz="1300">
              <a:latin typeface="ＭＳ Ｐゴシック" panose="020B0600070205080204" pitchFamily="50" charset="-128"/>
              <a:ea typeface="ＭＳ Ｐゴシック" panose="020B0600070205080204" pitchFamily="50" charset="-128"/>
            </a:rPr>
            <a:t>300</a:t>
          </a:r>
          <a:r>
            <a:rPr kumimoji="1" lang="ja-JP" altLang="en-US" sz="1300">
              <a:latin typeface="ＭＳ Ｐゴシック" panose="020B0600070205080204" pitchFamily="50" charset="-128"/>
              <a:ea typeface="ＭＳ Ｐゴシック" panose="020B0600070205080204" pitchFamily="50" charset="-128"/>
            </a:rPr>
            <a:t>人以上の削減を行っているところである。今後も定員適正化計画に基づき適正な職員管理を行うとともに、効率的な行政運営に努める。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68</xdr:row>
      <xdr:rowOff>41275</xdr:rowOff>
    </xdr:from>
    <xdr:to>
      <xdr:col>85</xdr:col>
      <xdr:colOff>95250</xdr:colOff>
      <xdr:row>68</xdr:row>
      <xdr:rowOff>41275</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69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70502</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55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123825</xdr:rowOff>
    </xdr:from>
    <xdr:to>
      <xdr:col>85</xdr:col>
      <xdr:colOff>95250</xdr:colOff>
      <xdr:row>64</xdr:row>
      <xdr:rowOff>123825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09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153052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95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34925</xdr:rowOff>
    </xdr:from>
    <xdr:to>
      <xdr:col>85</xdr:col>
      <xdr:colOff>95250</xdr:colOff>
      <xdr:row>61</xdr:row>
      <xdr:rowOff>34925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49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64152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35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117475</xdr:rowOff>
    </xdr:from>
    <xdr:to>
      <xdr:col>85</xdr:col>
      <xdr:colOff>95250</xdr:colOff>
      <xdr:row>57</xdr:row>
      <xdr:rowOff>117475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89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56</xdr:row>
      <xdr:rowOff>146702</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74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127000</xdr:rowOff>
    </xdr:from>
    <xdr:to>
      <xdr:col>81</xdr:col>
      <xdr:colOff>44450</xdr:colOff>
      <xdr:row>67</xdr:row>
      <xdr:rowOff>22701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071100"/>
          <a:ext cx="0" cy="143875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166228</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481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22701</xdr:rowOff>
    </xdr:from>
    <xdr:to>
      <xdr:col>81</xdr:col>
      <xdr:colOff>133350</xdr:colOff>
      <xdr:row>67</xdr:row>
      <xdr:rowOff>22701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509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41927</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81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127000</xdr:rowOff>
    </xdr:from>
    <xdr:to>
      <xdr:col>81</xdr:col>
      <xdr:colOff>133350</xdr:colOff>
      <xdr:row>58</xdr:row>
      <xdr:rowOff>127000</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07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3810</xdr:rowOff>
    </xdr:from>
    <xdr:to>
      <xdr:col>81</xdr:col>
      <xdr:colOff>44450</xdr:colOff>
      <xdr:row>59</xdr:row>
      <xdr:rowOff>18891</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119360"/>
          <a:ext cx="838200" cy="15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169880</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45688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26353</xdr:rowOff>
    </xdr:from>
    <xdr:to>
      <xdr:col>81</xdr:col>
      <xdr:colOff>95250</xdr:colOff>
      <xdr:row>61</xdr:row>
      <xdr:rowOff>127953</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484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58</xdr:row>
      <xdr:rowOff>133032</xdr:rowOff>
    </xdr:from>
    <xdr:to>
      <xdr:col>77</xdr:col>
      <xdr:colOff>44450</xdr:colOff>
      <xdr:row>59</xdr:row>
      <xdr:rowOff>3810</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077132"/>
          <a:ext cx="889000" cy="42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11271</xdr:rowOff>
    </xdr:from>
    <xdr:to>
      <xdr:col>77</xdr:col>
      <xdr:colOff>95250</xdr:colOff>
      <xdr:row>61</xdr:row>
      <xdr:rowOff>112871</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469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97648</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5560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58</xdr:row>
      <xdr:rowOff>133032</xdr:rowOff>
    </xdr:from>
    <xdr:to>
      <xdr:col>72</xdr:col>
      <xdr:colOff>203200</xdr:colOff>
      <xdr:row>58</xdr:row>
      <xdr:rowOff>139065</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flipV="1">
          <a:off x="14401800" y="10077132"/>
          <a:ext cx="8890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2222</xdr:rowOff>
    </xdr:from>
    <xdr:to>
      <xdr:col>73</xdr:col>
      <xdr:colOff>44450</xdr:colOff>
      <xdr:row>61</xdr:row>
      <xdr:rowOff>103822</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460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88599</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547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58</xdr:row>
      <xdr:rowOff>136049</xdr:rowOff>
    </xdr:from>
    <xdr:to>
      <xdr:col>68</xdr:col>
      <xdr:colOff>152400</xdr:colOff>
      <xdr:row>58</xdr:row>
      <xdr:rowOff>139065</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0080149"/>
          <a:ext cx="889000" cy="3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164624</xdr:rowOff>
    </xdr:from>
    <xdr:to>
      <xdr:col>68</xdr:col>
      <xdr:colOff>203200</xdr:colOff>
      <xdr:row>61</xdr:row>
      <xdr:rowOff>94774</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451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79551</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538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167640</xdr:rowOff>
    </xdr:from>
    <xdr:to>
      <xdr:col>64</xdr:col>
      <xdr:colOff>152400</xdr:colOff>
      <xdr:row>61</xdr:row>
      <xdr:rowOff>97790</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45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82567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54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139541</xdr:rowOff>
    </xdr:from>
    <xdr:to>
      <xdr:col>81</xdr:col>
      <xdr:colOff>95250</xdr:colOff>
      <xdr:row>59</xdr:row>
      <xdr:rowOff>69691</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083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60818</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004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124460</xdr:rowOff>
    </xdr:from>
    <xdr:to>
      <xdr:col>77</xdr:col>
      <xdr:colOff>95250</xdr:colOff>
      <xdr:row>59</xdr:row>
      <xdr:rowOff>54610</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068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64787</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9837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82232</xdr:rowOff>
    </xdr:from>
    <xdr:to>
      <xdr:col>73</xdr:col>
      <xdr:colOff>44450</xdr:colOff>
      <xdr:row>59</xdr:row>
      <xdr:rowOff>12382</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026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22559</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9795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88265</xdr:rowOff>
    </xdr:from>
    <xdr:to>
      <xdr:col>68</xdr:col>
      <xdr:colOff>203200</xdr:colOff>
      <xdr:row>59</xdr:row>
      <xdr:rowOff>18415</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032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28592</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9801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85249</xdr:rowOff>
    </xdr:from>
    <xdr:to>
      <xdr:col>64</xdr:col>
      <xdr:colOff>152400</xdr:colOff>
      <xdr:row>59</xdr:row>
      <xdr:rowOff>15399</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029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25576</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97982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実質公債費比率は</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％、前年度比</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ポイントの増となったものの、類似団体平均を</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ポイント下回る結果となった。</a:t>
          </a:r>
        </a:p>
        <a:p>
          <a:r>
            <a:rPr kumimoji="1" lang="ja-JP" altLang="en-US" sz="1300">
              <a:latin typeface="ＭＳ Ｐゴシック" panose="020B0600070205080204" pitchFamily="50" charset="-128"/>
              <a:ea typeface="ＭＳ Ｐゴシック" panose="020B0600070205080204" pitchFamily="50" charset="-128"/>
            </a:rPr>
            <a:t>　令和６年度は、地方債の償還が進んだことで分子が減となったことなどにより、単年度の実質公債費比率が、前年度から</a:t>
          </a:r>
          <a:r>
            <a:rPr kumimoji="1" lang="en-US" altLang="ja-JP" sz="1300">
              <a:latin typeface="ＭＳ Ｐゴシック" panose="020B0600070205080204" pitchFamily="50" charset="-128"/>
              <a:ea typeface="ＭＳ Ｐゴシック" panose="020B0600070205080204" pitchFamily="50" charset="-128"/>
            </a:rPr>
            <a:t>0.21</a:t>
          </a:r>
          <a:r>
            <a:rPr kumimoji="1" lang="ja-JP" altLang="en-US" sz="1300">
              <a:latin typeface="ＭＳ Ｐゴシック" panose="020B0600070205080204" pitchFamily="50" charset="-128"/>
              <a:ea typeface="ＭＳ Ｐゴシック" panose="020B0600070205080204" pitchFamily="50" charset="-128"/>
            </a:rPr>
            <a:t>ポイント増加し</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％となった。令和４年度からの３か年平均では、令和３年度（単年度の比率は</a:t>
          </a:r>
          <a:r>
            <a:rPr kumimoji="1" lang="en-US" altLang="ja-JP" sz="1300">
              <a:latin typeface="ＭＳ Ｐゴシック" panose="020B0600070205080204" pitchFamily="50" charset="-128"/>
              <a:ea typeface="ＭＳ Ｐゴシック" panose="020B0600070205080204" pitchFamily="50" charset="-128"/>
            </a:rPr>
            <a:t>2.48</a:t>
          </a:r>
          <a:r>
            <a:rPr kumimoji="1" lang="ja-JP" altLang="en-US" sz="1300">
              <a:latin typeface="ＭＳ Ｐゴシック" panose="020B0600070205080204" pitchFamily="50" charset="-128"/>
              <a:ea typeface="ＭＳ Ｐゴシック" panose="020B0600070205080204" pitchFamily="50" charset="-128"/>
            </a:rPr>
            <a:t>）が３か年平均対象外となったことにより、</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％に増加した。</a:t>
          </a:r>
        </a:p>
        <a:p>
          <a:r>
            <a:rPr kumimoji="1" lang="ja-JP" altLang="en-US" sz="1300">
              <a:latin typeface="ＭＳ Ｐゴシック" panose="020B0600070205080204" pitchFamily="50" charset="-128"/>
              <a:ea typeface="ＭＳ Ｐゴシック" panose="020B0600070205080204" pitchFamily="50" charset="-128"/>
            </a:rPr>
            <a:t>　今後も、引き続き、臨時財政対策債の借入抑制に努めるなど公債費管理を徹底し、実質公債費比率の抑制に努める。</a:t>
          </a: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157843</xdr:rowOff>
    </xdr:from>
    <xdr:to>
      <xdr:col>81</xdr:col>
      <xdr:colOff>44450</xdr:colOff>
      <xdr:row>45</xdr:row>
      <xdr:rowOff>120045</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330043"/>
          <a:ext cx="0" cy="15052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92122</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807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120045</xdr:rowOff>
    </xdr:from>
    <xdr:to>
      <xdr:col>81</xdr:col>
      <xdr:colOff>133350</xdr:colOff>
      <xdr:row>45</xdr:row>
      <xdr:rowOff>120045</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835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72770</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607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157843</xdr:rowOff>
    </xdr:from>
    <xdr:to>
      <xdr:col>81</xdr:col>
      <xdr:colOff>133350</xdr:colOff>
      <xdr:row>36</xdr:row>
      <xdr:rowOff>157843</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33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80131</xdr:rowOff>
    </xdr:from>
    <xdr:to>
      <xdr:col>81</xdr:col>
      <xdr:colOff>44450</xdr:colOff>
      <xdr:row>39</xdr:row>
      <xdr:rowOff>91622</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179800" y="6766681"/>
          <a:ext cx="8382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139294</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8258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167217</xdr:rowOff>
    </xdr:from>
    <xdr:to>
      <xdr:col>81</xdr:col>
      <xdr:colOff>95250</xdr:colOff>
      <xdr:row>40</xdr:row>
      <xdr:rowOff>97367</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85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57150</xdr:rowOff>
    </xdr:from>
    <xdr:to>
      <xdr:col>77</xdr:col>
      <xdr:colOff>44450</xdr:colOff>
      <xdr:row>39</xdr:row>
      <xdr:rowOff>80131</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5290800" y="6743700"/>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155726</xdr:rowOff>
    </xdr:from>
    <xdr:to>
      <xdr:col>77</xdr:col>
      <xdr:colOff>95250</xdr:colOff>
      <xdr:row>40</xdr:row>
      <xdr:rowOff>85876</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842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70653</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9286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45659</xdr:rowOff>
    </xdr:from>
    <xdr:to>
      <xdr:col>72</xdr:col>
      <xdr:colOff>203200</xdr:colOff>
      <xdr:row>39</xdr:row>
      <xdr:rowOff>57150</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4401800" y="6732209"/>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144235</xdr:rowOff>
    </xdr:from>
    <xdr:to>
      <xdr:col>73</xdr:col>
      <xdr:colOff>44450</xdr:colOff>
      <xdr:row>40</xdr:row>
      <xdr:rowOff>74385</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59162</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22678</xdr:rowOff>
    </xdr:from>
    <xdr:to>
      <xdr:col>68</xdr:col>
      <xdr:colOff>152400</xdr:colOff>
      <xdr:row>39</xdr:row>
      <xdr:rowOff>45659</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3512800" y="6709228"/>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144235</xdr:rowOff>
    </xdr:from>
    <xdr:to>
      <xdr:col>68</xdr:col>
      <xdr:colOff>203200</xdr:colOff>
      <xdr:row>40</xdr:row>
      <xdr:rowOff>74385</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59162</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121255</xdr:rowOff>
    </xdr:from>
    <xdr:to>
      <xdr:col>64</xdr:col>
      <xdr:colOff>152400</xdr:colOff>
      <xdr:row>40</xdr:row>
      <xdr:rowOff>51405</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807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36182</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894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40822</xdr:rowOff>
    </xdr:from>
    <xdr:to>
      <xdr:col>81</xdr:col>
      <xdr:colOff>95250</xdr:colOff>
      <xdr:row>39</xdr:row>
      <xdr:rowOff>142422</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727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57349</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572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29331</xdr:rowOff>
    </xdr:from>
    <xdr:to>
      <xdr:col>77</xdr:col>
      <xdr:colOff>95250</xdr:colOff>
      <xdr:row>39</xdr:row>
      <xdr:rowOff>130931</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715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141108</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4847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6350</xdr:rowOff>
    </xdr:from>
    <xdr:to>
      <xdr:col>73</xdr:col>
      <xdr:colOff>44450</xdr:colOff>
      <xdr:row>39</xdr:row>
      <xdr:rowOff>107950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118127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166309</xdr:rowOff>
    </xdr:from>
    <xdr:to>
      <xdr:col>68</xdr:col>
      <xdr:colOff>203200</xdr:colOff>
      <xdr:row>39</xdr:row>
      <xdr:rowOff>96459</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681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106636</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450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143328</xdr:rowOff>
    </xdr:from>
    <xdr:to>
      <xdr:col>64</xdr:col>
      <xdr:colOff>152400</xdr:colOff>
      <xdr:row>39</xdr:row>
      <xdr:rowOff>73478</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658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83655</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42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将来負担比率は、充当可能財源等が将来負担額を超過したため、比率は</a:t>
          </a:r>
          <a:r>
            <a:rPr kumimoji="1" lang="en-US" altLang="ja-JP" sz="1300">
              <a:latin typeface="ＭＳ Ｐゴシック" panose="020B0600070205080204" pitchFamily="50" charset="-128"/>
              <a:ea typeface="ＭＳ Ｐゴシック" panose="020B0600070205080204" pitchFamily="50" charset="-128"/>
            </a:rPr>
            <a:t>0.0</a:t>
          </a:r>
          <a:r>
            <a:rPr kumimoji="1" lang="ja-JP" altLang="en-US" sz="1300">
              <a:latin typeface="ＭＳ Ｐゴシック" panose="020B0600070205080204" pitchFamily="50" charset="-128"/>
              <a:ea typeface="ＭＳ Ｐゴシック" panose="020B0600070205080204" pitchFamily="50" charset="-128"/>
            </a:rPr>
            <a:t>％、前年度と同水準となり、類似団体平均を</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％下回る結果となった。</a:t>
          </a:r>
        </a:p>
        <a:p>
          <a:r>
            <a:rPr kumimoji="1" lang="ja-JP" altLang="en-US" sz="1300">
              <a:latin typeface="ＭＳ Ｐゴシック" panose="020B0600070205080204" pitchFamily="50" charset="-128"/>
              <a:ea typeface="ＭＳ Ｐゴシック" panose="020B0600070205080204" pitchFamily="50" charset="-128"/>
            </a:rPr>
            <a:t>　今後も公債費管理を徹底し、より一層行財政改革を推進することで財源の確保と基金残高の回復を図り、財政の健全化に努める。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80464</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313214"/>
          <a:ext cx="0" cy="1539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52541</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824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80464</xdr:rowOff>
    </xdr:from>
    <xdr:to>
      <xdr:col>81</xdr:col>
      <xdr:colOff>133350</xdr:colOff>
      <xdr:row>22</xdr:row>
      <xdr:rowOff>80464</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852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101600</xdr:colOff>
      <xdr:row>14</xdr:row>
      <xdr:rowOff>61141</xdr:rowOff>
    </xdr:from>
    <xdr:to>
      <xdr:col>68</xdr:col>
      <xdr:colOff>152400</xdr:colOff>
      <xdr:row>15</xdr:row>
      <xdr:rowOff>77561</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3512800" y="2461441"/>
          <a:ext cx="889000" cy="187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36665</xdr:rowOff>
    </xdr:from>
    <xdr:ext cx="762000" cy="259045"/>
    <xdr:sp macro="" textlink="">
      <xdr:nvSpPr>
        <xdr:cNvPr id="450" name="将来負担の状況平均値テキスト">
          <a:extLst>
            <a:ext uri="{FF2B5EF4-FFF2-40B4-BE49-F238E27FC236}">
              <a16:creationId xmlns:a16="http://schemas.microsoft.com/office/drawing/2014/main" id="{00000000-0008-0000-0300-0000C2010000}"/>
            </a:ext>
          </a:extLst>
        </xdr:cNvPr>
        <xdr:cNvSpPr txBox="1"/>
      </xdr:nvSpPr>
      <xdr:spPr>
        <a:xfrm>
          <a:off x="17106900" y="22655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64588</xdr:rowOff>
    </xdr:from>
    <xdr:to>
      <xdr:col>81</xdr:col>
      <xdr:colOff>95250</xdr:colOff>
      <xdr:row>13</xdr:row>
      <xdr:rowOff>166188</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967200" y="2293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35288</xdr:rowOff>
    </xdr:from>
    <xdr:to>
      <xdr:col>73</xdr:col>
      <xdr:colOff>44450</xdr:colOff>
      <xdr:row>13</xdr:row>
      <xdr:rowOff>136888</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5240000" y="2264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147065</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4909800" y="2033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119743</xdr:rowOff>
    </xdr:from>
    <xdr:to>
      <xdr:col>68</xdr:col>
      <xdr:colOff>203200</xdr:colOff>
      <xdr:row>14</xdr:row>
      <xdr:rowOff>49893</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4351000" y="2348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60070</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020800" y="2117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155938</xdr:rowOff>
    </xdr:from>
    <xdr:to>
      <xdr:col>64</xdr:col>
      <xdr:colOff>152400</xdr:colOff>
      <xdr:row>14</xdr:row>
      <xdr:rowOff>86088</xdr:rowOff>
    </xdr:to>
    <xdr:sp macro="" textlink="">
      <xdr:nvSpPr>
        <xdr:cNvPr id="458" name="フローチャート: 判断 457">
          <a:extLst>
            <a:ext uri="{FF2B5EF4-FFF2-40B4-BE49-F238E27FC236}">
              <a16:creationId xmlns:a16="http://schemas.microsoft.com/office/drawing/2014/main" id="{00000000-0008-0000-0300-0000CA010000}"/>
            </a:ext>
          </a:extLst>
        </xdr:cNvPr>
        <xdr:cNvSpPr/>
      </xdr:nvSpPr>
      <xdr:spPr>
        <a:xfrm>
          <a:off x="13462000" y="2384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96265</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131800" y="2153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10341</xdr:rowOff>
    </xdr:from>
    <xdr:to>
      <xdr:col>68</xdr:col>
      <xdr:colOff>203200</xdr:colOff>
      <xdr:row>14</xdr:row>
      <xdr:rowOff>111941</xdr:rowOff>
    </xdr:to>
    <xdr:sp macro="" textlink="">
      <xdr:nvSpPr>
        <xdr:cNvPr id="465" name="楕円 464">
          <a:extLst>
            <a:ext uri="{FF2B5EF4-FFF2-40B4-BE49-F238E27FC236}">
              <a16:creationId xmlns:a16="http://schemas.microsoft.com/office/drawing/2014/main" id="{00000000-0008-0000-0300-0000D1010000}"/>
            </a:ext>
          </a:extLst>
        </xdr:cNvPr>
        <xdr:cNvSpPr/>
      </xdr:nvSpPr>
      <xdr:spPr>
        <a:xfrm>
          <a:off x="14351000" y="2410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96718</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4020800" y="24970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26761</xdr:rowOff>
    </xdr:from>
    <xdr:to>
      <xdr:col>64</xdr:col>
      <xdr:colOff>152400</xdr:colOff>
      <xdr:row>15</xdr:row>
      <xdr:rowOff>128361</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3462000" y="2598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113138</xdr:rowOff>
    </xdr:from>
    <xdr:ext cx="7620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3131800" y="2684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東京都西東京市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206,245
200,005
15.75
86,952,070
84,286,540
2,522,847
42,604,792
41,743,987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人件費の経常収支比率は</a:t>
          </a:r>
          <a:r>
            <a:rPr kumimoji="1" lang="en-US" altLang="ja-JP" sz="1200">
              <a:latin typeface="ＭＳ Ｐゴシック" panose="020B0600070205080204" pitchFamily="50" charset="-128"/>
              <a:ea typeface="ＭＳ Ｐゴシック" panose="020B0600070205080204" pitchFamily="50" charset="-128"/>
            </a:rPr>
            <a:t>24.3</a:t>
          </a:r>
          <a:r>
            <a:rPr kumimoji="1" lang="ja-JP" altLang="en-US" sz="1200">
              <a:latin typeface="ＭＳ Ｐゴシック" panose="020B0600070205080204" pitchFamily="50" charset="-128"/>
              <a:ea typeface="ＭＳ Ｐゴシック" panose="020B0600070205080204" pitchFamily="50" charset="-128"/>
            </a:rPr>
            <a:t>％、前年度比</a:t>
          </a:r>
          <a:r>
            <a:rPr kumimoji="1" lang="en-US" altLang="ja-JP" sz="1200">
              <a:latin typeface="ＭＳ Ｐゴシック" panose="020B0600070205080204" pitchFamily="50" charset="-128"/>
              <a:ea typeface="ＭＳ Ｐゴシック" panose="020B0600070205080204" pitchFamily="50" charset="-128"/>
            </a:rPr>
            <a:t>1.6</a:t>
          </a:r>
          <a:r>
            <a:rPr kumimoji="1" lang="ja-JP" altLang="en-US" sz="1200">
              <a:latin typeface="ＭＳ Ｐゴシック" panose="020B0600070205080204" pitchFamily="50" charset="-128"/>
              <a:ea typeface="ＭＳ Ｐゴシック" panose="020B0600070205080204" pitchFamily="50" charset="-128"/>
            </a:rPr>
            <a:t>ポイントの増となったものの、類似団体平均を</a:t>
          </a:r>
          <a:r>
            <a:rPr kumimoji="1" lang="en-US" altLang="ja-JP" sz="1200">
              <a:latin typeface="ＭＳ Ｐゴシック" panose="020B0600070205080204" pitchFamily="50" charset="-128"/>
              <a:ea typeface="ＭＳ Ｐゴシック" panose="020B0600070205080204" pitchFamily="50" charset="-128"/>
            </a:rPr>
            <a:t>1.0</a:t>
          </a:r>
          <a:r>
            <a:rPr kumimoji="1" lang="ja-JP" altLang="en-US" sz="1200">
              <a:latin typeface="ＭＳ Ｐゴシック" panose="020B0600070205080204" pitchFamily="50" charset="-128"/>
              <a:ea typeface="ＭＳ Ｐゴシック" panose="020B0600070205080204" pitchFamily="50" charset="-128"/>
            </a:rPr>
            <a:t>ポイント下回る結果となった。</a:t>
          </a:r>
        </a:p>
        <a:p>
          <a:r>
            <a:rPr kumimoji="1" lang="ja-JP" altLang="en-US" sz="1200">
              <a:latin typeface="ＭＳ Ｐゴシック" panose="020B0600070205080204" pitchFamily="50" charset="-128"/>
              <a:ea typeface="ＭＳ Ｐゴシック" panose="020B0600070205080204" pitchFamily="50" charset="-128"/>
            </a:rPr>
            <a:t>　これは、分母である歳入の経常一般財源等が、地方特例交付金、株式等譲渡所得割交付金などの増により増となったものの、退職手当や期末勤勉手当などが増となったことによるものである。</a:t>
          </a:r>
        </a:p>
        <a:p>
          <a:r>
            <a:rPr kumimoji="1" lang="ja-JP" altLang="en-US" sz="1200">
              <a:latin typeface="ＭＳ Ｐゴシック" panose="020B0600070205080204" pitchFamily="50" charset="-128"/>
              <a:ea typeface="ＭＳ Ｐゴシック" panose="020B0600070205080204" pitchFamily="50" charset="-128"/>
            </a:rPr>
            <a:t>　人件費のうち大きな割合を占めている職員給については、今後も定員適正化計画に基づき適正な職員管理を行っていく。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12700</xdr:rowOff>
    </xdr:from>
    <xdr:to>
      <xdr:col>24</xdr:col>
      <xdr:colOff>25400</xdr:colOff>
      <xdr:row>41</xdr:row>
      <xdr:rowOff>37193</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499100"/>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9270</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7038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37193</xdr:rowOff>
    </xdr:from>
    <xdr:to>
      <xdr:col>24</xdr:col>
      <xdr:colOff>114300</xdr:colOff>
      <xdr:row>41</xdr:row>
      <xdr:rowOff>37193</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066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99077</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24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12700</xdr:rowOff>
    </xdr:from>
    <xdr:to>
      <xdr:col>24</xdr:col>
      <xdr:colOff>114300</xdr:colOff>
      <xdr:row>32</xdr:row>
      <xdr:rowOff>12700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499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107950</xdr:rowOff>
    </xdr:from>
    <xdr:to>
      <xdr:col>24</xdr:col>
      <xdr:colOff>25400</xdr:colOff>
      <xdr:row>36</xdr:row>
      <xdr:rowOff>110672</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a:off x="3987800" y="6108700"/>
          <a:ext cx="838200" cy="174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140805</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3130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168728</xdr:rowOff>
    </xdr:from>
    <xdr:to>
      <xdr:col>24</xdr:col>
      <xdr:colOff>76200</xdr:colOff>
      <xdr:row>37</xdr:row>
      <xdr:rowOff>98878</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34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107950</xdr:rowOff>
    </xdr:from>
    <xdr:to>
      <xdr:col>19</xdr:col>
      <xdr:colOff>187325</xdr:colOff>
      <xdr:row>36</xdr:row>
      <xdr:rowOff>12700</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flipV="1">
          <a:off x="3098800" y="61087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70757</xdr:rowOff>
    </xdr:from>
    <xdr:to>
      <xdr:col>20</xdr:col>
      <xdr:colOff>38100</xdr:colOff>
      <xdr:row>37</xdr:row>
      <xdr:rowOff>907</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157134</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63293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75293</xdr:rowOff>
    </xdr:from>
    <xdr:to>
      <xdr:col>15</xdr:col>
      <xdr:colOff>98425</xdr:colOff>
      <xdr:row>36</xdr:row>
      <xdr:rowOff>12700</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a:off x="2209800" y="6076043"/>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146957</xdr:rowOff>
    </xdr:from>
    <xdr:to>
      <xdr:col>15</xdr:col>
      <xdr:colOff>149225</xdr:colOff>
      <xdr:row>37</xdr:row>
      <xdr:rowOff>77107</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319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61884</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640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75293</xdr:rowOff>
    </xdr:from>
    <xdr:to>
      <xdr:col>11</xdr:col>
      <xdr:colOff>9525</xdr:colOff>
      <xdr:row>36</xdr:row>
      <xdr:rowOff>12700</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flipV="1">
          <a:off x="1320800" y="6076043"/>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114300</xdr:rowOff>
    </xdr:from>
    <xdr:to>
      <xdr:col>11</xdr:col>
      <xdr:colOff>60325</xdr:colOff>
      <xdr:row>37</xdr:row>
      <xdr:rowOff>44450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29227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84364</xdr:rowOff>
    </xdr:from>
    <xdr:to>
      <xdr:col>6</xdr:col>
      <xdr:colOff>171450</xdr:colOff>
      <xdr:row>38</xdr:row>
      <xdr:rowOff>14514</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428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170742</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6514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59872</xdr:rowOff>
    </xdr:from>
    <xdr:to>
      <xdr:col>24</xdr:col>
      <xdr:colOff>76200</xdr:colOff>
      <xdr:row>36</xdr:row>
      <xdr:rowOff>161472</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232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76399</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07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57150</xdr:rowOff>
    </xdr:from>
    <xdr:to>
      <xdr:col>20</xdr:col>
      <xdr:colOff>38100</xdr:colOff>
      <xdr:row>35</xdr:row>
      <xdr:rowOff>158750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05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168927</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5826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133350</xdr:rowOff>
    </xdr:from>
    <xdr:to>
      <xdr:col>15</xdr:col>
      <xdr:colOff>149225</xdr:colOff>
      <xdr:row>36</xdr:row>
      <xdr:rowOff>63500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73677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24493</xdr:rowOff>
    </xdr:from>
    <xdr:to>
      <xdr:col>11</xdr:col>
      <xdr:colOff>60325</xdr:colOff>
      <xdr:row>35</xdr:row>
      <xdr:rowOff>126093</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02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136270</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5794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133350</xdr:rowOff>
    </xdr:from>
    <xdr:to>
      <xdr:col>6</xdr:col>
      <xdr:colOff>171450</xdr:colOff>
      <xdr:row>36</xdr:row>
      <xdr:rowOff>63500</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73677</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物件費の経常収支比率は</a:t>
          </a:r>
          <a:r>
            <a:rPr kumimoji="1" lang="en-US" altLang="ja-JP" sz="1100">
              <a:latin typeface="ＭＳ Ｐゴシック" panose="020B0600070205080204" pitchFamily="50" charset="-128"/>
              <a:ea typeface="ＭＳ Ｐゴシック" panose="020B0600070205080204" pitchFamily="50" charset="-128"/>
            </a:rPr>
            <a:t>21.3</a:t>
          </a:r>
          <a:r>
            <a:rPr kumimoji="1" lang="ja-JP" altLang="en-US" sz="1100">
              <a:latin typeface="ＭＳ Ｐゴシック" panose="020B0600070205080204" pitchFamily="50" charset="-128"/>
              <a:ea typeface="ＭＳ Ｐゴシック" panose="020B0600070205080204" pitchFamily="50" charset="-128"/>
            </a:rPr>
            <a:t>％、前年度比</a:t>
          </a:r>
          <a:r>
            <a:rPr kumimoji="1" lang="en-US" altLang="ja-JP" sz="1100">
              <a:latin typeface="ＭＳ Ｐゴシック" panose="020B0600070205080204" pitchFamily="50" charset="-128"/>
              <a:ea typeface="ＭＳ Ｐゴシック" panose="020B0600070205080204" pitchFamily="50" charset="-128"/>
            </a:rPr>
            <a:t>0.7</a:t>
          </a:r>
          <a:r>
            <a:rPr kumimoji="1" lang="ja-JP" altLang="en-US" sz="1100">
              <a:latin typeface="ＭＳ Ｐゴシック" panose="020B0600070205080204" pitchFamily="50" charset="-128"/>
              <a:ea typeface="ＭＳ Ｐゴシック" panose="020B0600070205080204" pitchFamily="50" charset="-128"/>
            </a:rPr>
            <a:t>ポイントの増となり、類似団体平均を</a:t>
          </a:r>
          <a:r>
            <a:rPr kumimoji="1" lang="en-US" altLang="ja-JP" sz="1100">
              <a:latin typeface="ＭＳ Ｐゴシック" panose="020B0600070205080204" pitchFamily="50" charset="-128"/>
              <a:ea typeface="ＭＳ Ｐゴシック" panose="020B0600070205080204" pitchFamily="50" charset="-128"/>
            </a:rPr>
            <a:t>1.8</a:t>
          </a:r>
          <a:r>
            <a:rPr kumimoji="1" lang="ja-JP" altLang="en-US" sz="1100">
              <a:latin typeface="ＭＳ Ｐゴシック" panose="020B0600070205080204" pitchFamily="50" charset="-128"/>
              <a:ea typeface="ＭＳ Ｐゴシック" panose="020B0600070205080204" pitchFamily="50" charset="-128"/>
            </a:rPr>
            <a:t>ポイント上回る結果となった。</a:t>
          </a:r>
        </a:p>
        <a:p>
          <a:r>
            <a:rPr kumimoji="1" lang="ja-JP" altLang="en-US" sz="1100">
              <a:latin typeface="ＭＳ Ｐゴシック" panose="020B0600070205080204" pitchFamily="50" charset="-128"/>
              <a:ea typeface="ＭＳ Ｐゴシック" panose="020B0600070205080204" pitchFamily="50" charset="-128"/>
            </a:rPr>
            <a:t>　これは、分母である歳入の経常一般財源等が地方特例交付金、株式等譲渡所得割交付金などにより増となったものの、予防接種事業などの増により増となったことによるものである。</a:t>
          </a:r>
        </a:p>
        <a:p>
          <a:r>
            <a:rPr kumimoji="1" lang="ja-JP" altLang="en-US" sz="1100">
              <a:latin typeface="ＭＳ Ｐゴシック" panose="020B0600070205080204" pitchFamily="50" charset="-128"/>
              <a:ea typeface="ＭＳ Ｐゴシック" panose="020B0600070205080204" pitchFamily="50" charset="-128"/>
            </a:rPr>
            <a:t>　合併市である本市の特徴として施設数が多いため、維持管理経費が増加し、物件費の増加にもつながっていることから、公共施設の量と質の最適化を図ることなどで、これらの維持管理経費の抑制に努める。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62230</xdr:rowOff>
    </xdr:from>
    <xdr:to>
      <xdr:col>82</xdr:col>
      <xdr:colOff>107950</xdr:colOff>
      <xdr:row>20</xdr:row>
      <xdr:rowOff>88900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91080"/>
          <a:ext cx="0" cy="1226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60977</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48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88900</xdr:rowOff>
    </xdr:from>
    <xdr:to>
      <xdr:col>82</xdr:col>
      <xdr:colOff>196850</xdr:colOff>
      <xdr:row>20</xdr:row>
      <xdr:rowOff>88900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517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148607</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2034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62230</xdr:rowOff>
    </xdr:from>
    <xdr:to>
      <xdr:col>82</xdr:col>
      <xdr:colOff>196850</xdr:colOff>
      <xdr:row>13</xdr:row>
      <xdr:rowOff>62230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91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115570</xdr:rowOff>
    </xdr:from>
    <xdr:to>
      <xdr:col>82</xdr:col>
      <xdr:colOff>107950</xdr:colOff>
      <xdr:row>17</xdr:row>
      <xdr:rowOff>168910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303022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168927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740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152400</xdr:rowOff>
    </xdr:from>
    <xdr:to>
      <xdr:col>82</xdr:col>
      <xdr:colOff>158750</xdr:colOff>
      <xdr:row>17</xdr:row>
      <xdr:rowOff>82550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92710</xdr:rowOff>
    </xdr:from>
    <xdr:to>
      <xdr:col>78</xdr:col>
      <xdr:colOff>69850</xdr:colOff>
      <xdr:row>17</xdr:row>
      <xdr:rowOff>115570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30073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129540</xdr:rowOff>
    </xdr:from>
    <xdr:to>
      <xdr:col>78</xdr:col>
      <xdr:colOff>120650</xdr:colOff>
      <xdr:row>17</xdr:row>
      <xdr:rowOff>59690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87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69867</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641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134620</xdr:rowOff>
    </xdr:from>
    <xdr:to>
      <xdr:col>73</xdr:col>
      <xdr:colOff>180975</xdr:colOff>
      <xdr:row>17</xdr:row>
      <xdr:rowOff>92710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893800" y="287782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91440</xdr:rowOff>
    </xdr:from>
    <xdr:to>
      <xdr:col>74</xdr:col>
      <xdr:colOff>31750</xdr:colOff>
      <xdr:row>17</xdr:row>
      <xdr:rowOff>21590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83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31767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60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134620</xdr:rowOff>
    </xdr:from>
    <xdr:to>
      <xdr:col>69</xdr:col>
      <xdr:colOff>92075</xdr:colOff>
      <xdr:row>17</xdr:row>
      <xdr:rowOff>39370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flipV="1">
          <a:off x="13004800" y="287782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0</xdr:rowOff>
    </xdr:from>
    <xdr:to>
      <xdr:col>69</xdr:col>
      <xdr:colOff>142875</xdr:colOff>
      <xdr:row>16</xdr:row>
      <xdr:rowOff>101600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74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111777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51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7620</xdr:rowOff>
    </xdr:from>
    <xdr:to>
      <xdr:col>65</xdr:col>
      <xdr:colOff>53975</xdr:colOff>
      <xdr:row>16</xdr:row>
      <xdr:rowOff>109220</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119397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51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118110</xdr:rowOff>
    </xdr:from>
    <xdr:to>
      <xdr:col>82</xdr:col>
      <xdr:colOff>158750</xdr:colOff>
      <xdr:row>18</xdr:row>
      <xdr:rowOff>48260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3032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90187</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300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64770</xdr:rowOff>
    </xdr:from>
    <xdr:to>
      <xdr:col>78</xdr:col>
      <xdr:colOff>120650</xdr:colOff>
      <xdr:row>17</xdr:row>
      <xdr:rowOff>166370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97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151147</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3065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41910</xdr:rowOff>
    </xdr:from>
    <xdr:to>
      <xdr:col>74</xdr:col>
      <xdr:colOff>31750</xdr:colOff>
      <xdr:row>17</xdr:row>
      <xdr:rowOff>143510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956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128287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304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83820</xdr:rowOff>
    </xdr:from>
    <xdr:to>
      <xdr:col>69</xdr:col>
      <xdr:colOff>142875</xdr:colOff>
      <xdr:row>17</xdr:row>
      <xdr:rowOff>13970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82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170197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91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160020</xdr:rowOff>
    </xdr:from>
    <xdr:to>
      <xdr:col>65</xdr:col>
      <xdr:colOff>53975</xdr:colOff>
      <xdr:row>17</xdr:row>
      <xdr:rowOff>90170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903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74947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98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扶助費の経常収支比率は</a:t>
          </a:r>
          <a:r>
            <a:rPr kumimoji="1" lang="en-US" altLang="ja-JP" sz="1200">
              <a:latin typeface="ＭＳ Ｐゴシック" panose="020B0600070205080204" pitchFamily="50" charset="-128"/>
              <a:ea typeface="ＭＳ Ｐゴシック" panose="020B0600070205080204" pitchFamily="50" charset="-128"/>
            </a:rPr>
            <a:t>13.8</a:t>
          </a:r>
          <a:r>
            <a:rPr kumimoji="1" lang="ja-JP" altLang="en-US" sz="1200">
              <a:latin typeface="ＭＳ Ｐゴシック" panose="020B0600070205080204" pitchFamily="50" charset="-128"/>
              <a:ea typeface="ＭＳ Ｐゴシック" panose="020B0600070205080204" pitchFamily="50" charset="-128"/>
            </a:rPr>
            <a:t>％、前年度比</a:t>
          </a:r>
          <a:r>
            <a:rPr kumimoji="1" lang="en-US" altLang="ja-JP" sz="1200">
              <a:latin typeface="ＭＳ Ｐゴシック" panose="020B0600070205080204" pitchFamily="50" charset="-128"/>
              <a:ea typeface="ＭＳ Ｐゴシック" panose="020B0600070205080204" pitchFamily="50" charset="-128"/>
            </a:rPr>
            <a:t>0.3</a:t>
          </a:r>
          <a:r>
            <a:rPr kumimoji="1" lang="ja-JP" altLang="en-US" sz="1200">
              <a:latin typeface="ＭＳ Ｐゴシック" panose="020B0600070205080204" pitchFamily="50" charset="-128"/>
              <a:ea typeface="ＭＳ Ｐゴシック" panose="020B0600070205080204" pitchFamily="50" charset="-128"/>
            </a:rPr>
            <a:t>ポイントの減となり、類似体平均を</a:t>
          </a:r>
          <a:r>
            <a:rPr kumimoji="1" lang="en-US" altLang="ja-JP" sz="1200">
              <a:latin typeface="ＭＳ Ｐゴシック" panose="020B0600070205080204" pitchFamily="50" charset="-128"/>
              <a:ea typeface="ＭＳ Ｐゴシック" panose="020B0600070205080204" pitchFamily="50" charset="-128"/>
            </a:rPr>
            <a:t>1.2</a:t>
          </a:r>
          <a:r>
            <a:rPr kumimoji="1" lang="ja-JP" altLang="en-US" sz="1200">
              <a:latin typeface="ＭＳ Ｐゴシック" panose="020B0600070205080204" pitchFamily="50" charset="-128"/>
              <a:ea typeface="ＭＳ Ｐゴシック" panose="020B0600070205080204" pitchFamily="50" charset="-128"/>
            </a:rPr>
            <a:t>ポイント下回る結果となった。</a:t>
          </a:r>
        </a:p>
        <a:p>
          <a:r>
            <a:rPr kumimoji="1" lang="ja-JP" altLang="en-US" sz="1200">
              <a:latin typeface="ＭＳ Ｐゴシック" panose="020B0600070205080204" pitchFamily="50" charset="-128"/>
              <a:ea typeface="ＭＳ Ｐゴシック" panose="020B0600070205080204" pitchFamily="50" charset="-128"/>
            </a:rPr>
            <a:t>　これは、保育関係や障害関係の経費などが増となったものの、分母である歳入の経常一般財源等が、地方特例交付金、株式等譲渡所得割交付金などの増により増となったことによるものである。　　　</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今後も、社会保障関係経費は増加する傾向が続くものと考えられることから、引き続き、特定財源の確保等に努める。</a:t>
          </a: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xdr:rowOff>
    </xdr:from>
    <xdr:to>
      <xdr:col>24</xdr:col>
      <xdr:colOff>25400</xdr:colOff>
      <xdr:row>60</xdr:row>
      <xdr:rowOff>159657</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8928100"/>
          <a:ext cx="0" cy="15185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131734</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418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159657</xdr:rowOff>
    </xdr:from>
    <xdr:to>
      <xdr:col>24</xdr:col>
      <xdr:colOff>114300</xdr:colOff>
      <xdr:row>60</xdr:row>
      <xdr:rowOff>159657</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446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99077</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867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xdr:rowOff>
    </xdr:from>
    <xdr:to>
      <xdr:col>24</xdr:col>
      <xdr:colOff>114300</xdr:colOff>
      <xdr:row>52</xdr:row>
      <xdr:rowOff>12700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8928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45357</xdr:rowOff>
    </xdr:from>
    <xdr:to>
      <xdr:col>24</xdr:col>
      <xdr:colOff>25400</xdr:colOff>
      <xdr:row>56</xdr:row>
      <xdr:rowOff>94343</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3987800" y="9646557"/>
          <a:ext cx="8382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162577</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763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29028</xdr:rowOff>
    </xdr:from>
    <xdr:to>
      <xdr:col>19</xdr:col>
      <xdr:colOff>187325</xdr:colOff>
      <xdr:row>56</xdr:row>
      <xdr:rowOff>94343</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3098800" y="9630228"/>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35378</xdr:rowOff>
    </xdr:from>
    <xdr:to>
      <xdr:col>20</xdr:col>
      <xdr:colOff>38100</xdr:colOff>
      <xdr:row>57</xdr:row>
      <xdr:rowOff>136978</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980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121755</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9894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135165</xdr:rowOff>
    </xdr:from>
    <xdr:to>
      <xdr:col>15</xdr:col>
      <xdr:colOff>98425</xdr:colOff>
      <xdr:row>56</xdr:row>
      <xdr:rowOff>29028</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a:off x="2209800" y="9564915"/>
          <a:ext cx="8890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76200</xdr:rowOff>
    </xdr:from>
    <xdr:to>
      <xdr:col>15</xdr:col>
      <xdr:colOff>149225</xdr:colOff>
      <xdr:row>57</xdr:row>
      <xdr:rowOff>6350</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162577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135165</xdr:rowOff>
    </xdr:from>
    <xdr:to>
      <xdr:col>11</xdr:col>
      <xdr:colOff>9525</xdr:colOff>
      <xdr:row>56</xdr:row>
      <xdr:rowOff>61685</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flipV="1">
          <a:off x="1320800" y="9564915"/>
          <a:ext cx="889000" cy="97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10885</xdr:rowOff>
    </xdr:from>
    <xdr:to>
      <xdr:col>11</xdr:col>
      <xdr:colOff>60325</xdr:colOff>
      <xdr:row>56</xdr:row>
      <xdr:rowOff>112485</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961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97262</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969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108857</xdr:rowOff>
    </xdr:from>
    <xdr:to>
      <xdr:col>6</xdr:col>
      <xdr:colOff>171450</xdr:colOff>
      <xdr:row>57</xdr:row>
      <xdr:rowOff>39007</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9710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23784</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9796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166007</xdr:rowOff>
    </xdr:from>
    <xdr:to>
      <xdr:col>24</xdr:col>
      <xdr:colOff>76200</xdr:colOff>
      <xdr:row>56</xdr:row>
      <xdr:rowOff>96157</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9595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11084</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9440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43543</xdr:rowOff>
    </xdr:from>
    <xdr:to>
      <xdr:col>20</xdr:col>
      <xdr:colOff>38100</xdr:colOff>
      <xdr:row>56</xdr:row>
      <xdr:rowOff>145143</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9644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155320</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94136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149678</xdr:rowOff>
    </xdr:from>
    <xdr:to>
      <xdr:col>15</xdr:col>
      <xdr:colOff>149225</xdr:colOff>
      <xdr:row>56</xdr:row>
      <xdr:rowOff>79828</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9579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90005</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9348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84365</xdr:rowOff>
    </xdr:from>
    <xdr:to>
      <xdr:col>11</xdr:col>
      <xdr:colOff>60325</xdr:colOff>
      <xdr:row>56</xdr:row>
      <xdr:rowOff>14515</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9514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24692</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9282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10885</xdr:rowOff>
    </xdr:from>
    <xdr:to>
      <xdr:col>6</xdr:col>
      <xdr:colOff>171450</xdr:colOff>
      <xdr:row>56</xdr:row>
      <xdr:rowOff>112485</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961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122662</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938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その他の経常収支比率は</a:t>
          </a:r>
          <a:r>
            <a:rPr kumimoji="1" lang="en-US" altLang="ja-JP" sz="1100">
              <a:latin typeface="ＭＳ Ｐゴシック" panose="020B0600070205080204" pitchFamily="50" charset="-128"/>
              <a:ea typeface="ＭＳ Ｐゴシック" panose="020B0600070205080204" pitchFamily="50" charset="-128"/>
            </a:rPr>
            <a:t>12.9</a:t>
          </a:r>
          <a:r>
            <a:rPr kumimoji="1" lang="ja-JP" altLang="en-US" sz="1100">
              <a:latin typeface="ＭＳ Ｐゴシック" panose="020B0600070205080204" pitchFamily="50" charset="-128"/>
              <a:ea typeface="ＭＳ Ｐゴシック" panose="020B0600070205080204" pitchFamily="50" charset="-128"/>
            </a:rPr>
            <a:t>％、前年度比</a:t>
          </a:r>
          <a:r>
            <a:rPr kumimoji="1" lang="en-US" altLang="ja-JP" sz="1100">
              <a:latin typeface="ＭＳ Ｐゴシック" panose="020B0600070205080204" pitchFamily="50" charset="-128"/>
              <a:ea typeface="ＭＳ Ｐゴシック" panose="020B0600070205080204" pitchFamily="50" charset="-128"/>
            </a:rPr>
            <a:t>0.3</a:t>
          </a:r>
          <a:r>
            <a:rPr kumimoji="1" lang="ja-JP" altLang="en-US" sz="1100">
              <a:latin typeface="ＭＳ Ｐゴシック" panose="020B0600070205080204" pitchFamily="50" charset="-128"/>
              <a:ea typeface="ＭＳ Ｐゴシック" panose="020B0600070205080204" pitchFamily="50" charset="-128"/>
            </a:rPr>
            <a:t>ポイントの減となったものの、類似団体平均を</a:t>
          </a:r>
          <a:r>
            <a:rPr kumimoji="1" lang="en-US" altLang="ja-JP" sz="1100">
              <a:latin typeface="ＭＳ Ｐゴシック" panose="020B0600070205080204" pitchFamily="50" charset="-128"/>
              <a:ea typeface="ＭＳ Ｐゴシック" panose="020B0600070205080204" pitchFamily="50" charset="-128"/>
            </a:rPr>
            <a:t>0.3</a:t>
          </a:r>
          <a:r>
            <a:rPr kumimoji="1" lang="ja-JP" altLang="en-US" sz="1100">
              <a:latin typeface="ＭＳ Ｐゴシック" panose="020B0600070205080204" pitchFamily="50" charset="-128"/>
              <a:ea typeface="ＭＳ Ｐゴシック" panose="020B0600070205080204" pitchFamily="50" charset="-128"/>
            </a:rPr>
            <a:t>ポイント上回る結果となった。</a:t>
          </a:r>
        </a:p>
        <a:p>
          <a:r>
            <a:rPr kumimoji="1" lang="ja-JP" altLang="en-US" sz="1100">
              <a:latin typeface="ＭＳ Ｐゴシック" panose="020B0600070205080204" pitchFamily="50" charset="-128"/>
              <a:ea typeface="ＭＳ Ｐゴシック" panose="020B0600070205080204" pitchFamily="50" charset="-128"/>
            </a:rPr>
            <a:t>　</a:t>
          </a:r>
          <a:r>
            <a:rPr kumimoji="1" lang="en-US" altLang="ja-JP" sz="1100">
              <a:latin typeface="ＭＳ Ｐゴシック" panose="020B0600070205080204" pitchFamily="50" charset="-128"/>
              <a:ea typeface="ＭＳ Ｐゴシック" panose="020B0600070205080204" pitchFamily="50" charset="-128"/>
            </a:rPr>
            <a:t>12.9</a:t>
          </a:r>
          <a:r>
            <a:rPr kumimoji="1" lang="ja-JP" altLang="en-US" sz="1100">
              <a:latin typeface="ＭＳ Ｐゴシック" panose="020B0600070205080204" pitchFamily="50" charset="-128"/>
              <a:ea typeface="ＭＳ Ｐゴシック" panose="020B0600070205080204" pitchFamily="50" charset="-128"/>
            </a:rPr>
            <a:t>％のうち</a:t>
          </a:r>
          <a:r>
            <a:rPr kumimoji="1" lang="en-US" altLang="ja-JP" sz="1100">
              <a:latin typeface="ＭＳ Ｐゴシック" panose="020B0600070205080204" pitchFamily="50" charset="-128"/>
              <a:ea typeface="ＭＳ Ｐゴシック" panose="020B0600070205080204" pitchFamily="50" charset="-128"/>
            </a:rPr>
            <a:t>12.1</a:t>
          </a:r>
          <a:r>
            <a:rPr kumimoji="1" lang="ja-JP" altLang="en-US" sz="1100">
              <a:latin typeface="ＭＳ Ｐゴシック" panose="020B0600070205080204" pitchFamily="50" charset="-128"/>
              <a:ea typeface="ＭＳ Ｐゴシック" panose="020B0600070205080204" pitchFamily="50" charset="-128"/>
            </a:rPr>
            <a:t>％と大きな割合を占める繰出金は、介護保険特別会計への繰出金で引き続き、増加傾向にある。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また、国民健康保険特別会計などに対する財源補てん的な繰出金も増加していることから、これらも加味した</a:t>
          </a:r>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実質経常収支比率</a:t>
          </a:r>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を第５次行財政改革大綱の評価指標の一つとして引き続き設定し、特別会計の健全化に取り組む</a:t>
          </a:r>
          <a:r>
            <a:rPr kumimoji="1" lang="ja-JP" altLang="en-US" sz="1200">
              <a:latin typeface="ＭＳ Ｐゴシック" panose="020B0600070205080204" pitchFamily="50" charset="-128"/>
              <a:ea typeface="ＭＳ Ｐゴシック" panose="020B0600070205080204" pitchFamily="50" charset="-128"/>
            </a:rPr>
            <a:t>。</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9" name="その他グラフ枠">
          <a:extLst>
            <a:ext uri="{FF2B5EF4-FFF2-40B4-BE49-F238E27FC236}">
              <a16:creationId xmlns:a16="http://schemas.microsoft.com/office/drawing/2014/main" id="{00000000-0008-0000-0400-0000F9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156935</xdr:rowOff>
    </xdr:from>
    <xdr:to>
      <xdr:col>82</xdr:col>
      <xdr:colOff>107950</xdr:colOff>
      <xdr:row>61</xdr:row>
      <xdr:rowOff>15422</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6510000" y="9243785"/>
          <a:ext cx="0" cy="12300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158949</xdr:rowOff>
    </xdr:from>
    <xdr:ext cx="762000" cy="259045"/>
    <xdr:sp macro="" textlink="">
      <xdr:nvSpPr>
        <xdr:cNvPr id="251" name="その他最小値テキスト">
          <a:extLst>
            <a:ext uri="{FF2B5EF4-FFF2-40B4-BE49-F238E27FC236}">
              <a16:creationId xmlns:a16="http://schemas.microsoft.com/office/drawing/2014/main" id="{00000000-0008-0000-0400-0000FB000000}"/>
            </a:ext>
          </a:extLst>
        </xdr:cNvPr>
        <xdr:cNvSpPr txBox="1"/>
      </xdr:nvSpPr>
      <xdr:spPr>
        <a:xfrm>
          <a:off x="16598900" y="1044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15422</xdr:rowOff>
    </xdr:from>
    <xdr:to>
      <xdr:col>82</xdr:col>
      <xdr:colOff>196850</xdr:colOff>
      <xdr:row>61</xdr:row>
      <xdr:rowOff>15422</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10473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71862</xdr:rowOff>
    </xdr:from>
    <xdr:ext cx="762000" cy="259045"/>
    <xdr:sp macro="" textlink="">
      <xdr:nvSpPr>
        <xdr:cNvPr id="253" name="その他最大値テキスト">
          <a:extLst>
            <a:ext uri="{FF2B5EF4-FFF2-40B4-BE49-F238E27FC236}">
              <a16:creationId xmlns:a16="http://schemas.microsoft.com/office/drawing/2014/main" id="{00000000-0008-0000-0400-0000FD000000}"/>
            </a:ext>
          </a:extLst>
        </xdr:cNvPr>
        <xdr:cNvSpPr txBox="1"/>
      </xdr:nvSpPr>
      <xdr:spPr>
        <a:xfrm>
          <a:off x="16598900" y="8987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156935</xdr:rowOff>
    </xdr:from>
    <xdr:to>
      <xdr:col>82</xdr:col>
      <xdr:colOff>196850</xdr:colOff>
      <xdr:row>53</xdr:row>
      <xdr:rowOff>156935</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6421100" y="9243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159657</xdr:rowOff>
    </xdr:from>
    <xdr:to>
      <xdr:col>82</xdr:col>
      <xdr:colOff>107950</xdr:colOff>
      <xdr:row>59</xdr:row>
      <xdr:rowOff>20865</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5671800" y="10103757"/>
          <a:ext cx="8382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92727</xdr:rowOff>
    </xdr:from>
    <xdr:ext cx="762000" cy="259045"/>
    <xdr:sp macro="" textlink="">
      <xdr:nvSpPr>
        <xdr:cNvPr id="256" name="その他平均値テキスト">
          <a:extLst>
            <a:ext uri="{FF2B5EF4-FFF2-40B4-BE49-F238E27FC236}">
              <a16:creationId xmlns:a16="http://schemas.microsoft.com/office/drawing/2014/main" id="{00000000-0008-0000-0400-000000010000}"/>
            </a:ext>
          </a:extLst>
        </xdr:cNvPr>
        <xdr:cNvSpPr txBox="1"/>
      </xdr:nvSpPr>
      <xdr:spPr>
        <a:xfrm>
          <a:off x="16598900" y="9865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76200</xdr:rowOff>
    </xdr:from>
    <xdr:to>
      <xdr:col>82</xdr:col>
      <xdr:colOff>158750</xdr:colOff>
      <xdr:row>59</xdr:row>
      <xdr:rowOff>6350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64592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116115</xdr:rowOff>
    </xdr:from>
    <xdr:to>
      <xdr:col>78</xdr:col>
      <xdr:colOff>69850</xdr:colOff>
      <xdr:row>59</xdr:row>
      <xdr:rowOff>20865</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a:off x="14782800" y="10060215"/>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87085</xdr:rowOff>
    </xdr:from>
    <xdr:to>
      <xdr:col>78</xdr:col>
      <xdr:colOff>120650</xdr:colOff>
      <xdr:row>59</xdr:row>
      <xdr:rowOff>17235</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5621000" y="10031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27412</xdr:rowOff>
    </xdr:from>
    <xdr:ext cx="7366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290800" y="98000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105228</xdr:rowOff>
    </xdr:from>
    <xdr:to>
      <xdr:col>73</xdr:col>
      <xdr:colOff>180975</xdr:colOff>
      <xdr:row>58</xdr:row>
      <xdr:rowOff>116115</xdr:rowOff>
    </xdr:to>
    <xdr:cxnSp macro="">
      <xdr:nvCxnSpPr>
        <xdr:cNvPr id="261" name="直線コネクタ 260">
          <a:extLst>
            <a:ext uri="{FF2B5EF4-FFF2-40B4-BE49-F238E27FC236}">
              <a16:creationId xmlns:a16="http://schemas.microsoft.com/office/drawing/2014/main" id="{00000000-0008-0000-0400-000005010000}"/>
            </a:ext>
          </a:extLst>
        </xdr:cNvPr>
        <xdr:cNvCxnSpPr/>
      </xdr:nvCxnSpPr>
      <xdr:spPr>
        <a:xfrm>
          <a:off x="13893800" y="10049328"/>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65315</xdr:rowOff>
    </xdr:from>
    <xdr:to>
      <xdr:col>74</xdr:col>
      <xdr:colOff>31750</xdr:colOff>
      <xdr:row>58</xdr:row>
      <xdr:rowOff>166915</xdr:rowOff>
    </xdr:to>
    <xdr:sp macro="" textlink="">
      <xdr:nvSpPr>
        <xdr:cNvPr id="262" name="フローチャート: 判断 261">
          <a:extLst>
            <a:ext uri="{FF2B5EF4-FFF2-40B4-BE49-F238E27FC236}">
              <a16:creationId xmlns:a16="http://schemas.microsoft.com/office/drawing/2014/main" id="{00000000-0008-0000-0400-000006010000}"/>
            </a:ext>
          </a:extLst>
        </xdr:cNvPr>
        <xdr:cNvSpPr/>
      </xdr:nvSpPr>
      <xdr:spPr>
        <a:xfrm>
          <a:off x="14732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5642</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401800" y="9778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105228</xdr:rowOff>
    </xdr:from>
    <xdr:to>
      <xdr:col>69</xdr:col>
      <xdr:colOff>92075</xdr:colOff>
      <xdr:row>58</xdr:row>
      <xdr:rowOff>148772</xdr:rowOff>
    </xdr:to>
    <xdr:cxnSp macro="">
      <xdr:nvCxnSpPr>
        <xdr:cNvPr id="264" name="直線コネクタ 263">
          <a:extLst>
            <a:ext uri="{FF2B5EF4-FFF2-40B4-BE49-F238E27FC236}">
              <a16:creationId xmlns:a16="http://schemas.microsoft.com/office/drawing/2014/main" id="{00000000-0008-0000-0400-000008010000}"/>
            </a:ext>
          </a:extLst>
        </xdr:cNvPr>
        <xdr:cNvCxnSpPr/>
      </xdr:nvCxnSpPr>
      <xdr:spPr>
        <a:xfrm flipV="1">
          <a:off x="13004800" y="10049328"/>
          <a:ext cx="889000" cy="43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21772</xdr:rowOff>
    </xdr:from>
    <xdr:to>
      <xdr:col>69</xdr:col>
      <xdr:colOff>142875</xdr:colOff>
      <xdr:row>58</xdr:row>
      <xdr:rowOff>123372</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3843000" y="9965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133549</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512800" y="9734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130628</xdr:rowOff>
    </xdr:from>
    <xdr:to>
      <xdr:col>65</xdr:col>
      <xdr:colOff>53975</xdr:colOff>
      <xdr:row>59</xdr:row>
      <xdr:rowOff>60778</xdr:rowOff>
    </xdr:to>
    <xdr:sp macro="" textlink="">
      <xdr:nvSpPr>
        <xdr:cNvPr id="267" name="フローチャート: 判断 266">
          <a:extLst>
            <a:ext uri="{FF2B5EF4-FFF2-40B4-BE49-F238E27FC236}">
              <a16:creationId xmlns:a16="http://schemas.microsoft.com/office/drawing/2014/main" id="{00000000-0008-0000-0400-00000B010000}"/>
            </a:ext>
          </a:extLst>
        </xdr:cNvPr>
        <xdr:cNvSpPr/>
      </xdr:nvSpPr>
      <xdr:spPr>
        <a:xfrm>
          <a:off x="12954000" y="10074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45555</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2623800" y="10161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108857</xdr:rowOff>
    </xdr:from>
    <xdr:to>
      <xdr:col>82</xdr:col>
      <xdr:colOff>158750</xdr:colOff>
      <xdr:row>59</xdr:row>
      <xdr:rowOff>39007</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6459200" y="1005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80934</xdr:rowOff>
    </xdr:from>
    <xdr:ext cx="762000" cy="259045"/>
    <xdr:sp macro="" textlink="">
      <xdr:nvSpPr>
        <xdr:cNvPr id="275" name="その他該当値テキスト">
          <a:extLst>
            <a:ext uri="{FF2B5EF4-FFF2-40B4-BE49-F238E27FC236}">
              <a16:creationId xmlns:a16="http://schemas.microsoft.com/office/drawing/2014/main" id="{00000000-0008-0000-0400-000013010000}"/>
            </a:ext>
          </a:extLst>
        </xdr:cNvPr>
        <xdr:cNvSpPr txBox="1"/>
      </xdr:nvSpPr>
      <xdr:spPr>
        <a:xfrm>
          <a:off x="16598900" y="1002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141515</xdr:rowOff>
    </xdr:from>
    <xdr:to>
      <xdr:col>78</xdr:col>
      <xdr:colOff>120650</xdr:colOff>
      <xdr:row>59</xdr:row>
      <xdr:rowOff>71665</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5621000" y="1008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56442</xdr:rowOff>
    </xdr:from>
    <xdr:ext cx="7366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5290800" y="101719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65315</xdr:rowOff>
    </xdr:from>
    <xdr:to>
      <xdr:col>74</xdr:col>
      <xdr:colOff>31750</xdr:colOff>
      <xdr:row>58</xdr:row>
      <xdr:rowOff>166915</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4732000" y="10009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151692</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4401800" y="1009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54428</xdr:rowOff>
    </xdr:from>
    <xdr:to>
      <xdr:col>69</xdr:col>
      <xdr:colOff>142875</xdr:colOff>
      <xdr:row>58</xdr:row>
      <xdr:rowOff>156028</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3843000" y="9998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140805</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3512800" y="10084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97972</xdr:rowOff>
    </xdr:from>
    <xdr:to>
      <xdr:col>65</xdr:col>
      <xdr:colOff>53975</xdr:colOff>
      <xdr:row>59</xdr:row>
      <xdr:rowOff>28122</xdr:rowOff>
    </xdr:to>
    <xdr:sp macro="" textlink="">
      <xdr:nvSpPr>
        <xdr:cNvPr id="282" name="楕円 281">
          <a:extLst>
            <a:ext uri="{FF2B5EF4-FFF2-40B4-BE49-F238E27FC236}">
              <a16:creationId xmlns:a16="http://schemas.microsoft.com/office/drawing/2014/main" id="{00000000-0008-0000-0400-00001A010000}"/>
            </a:ext>
          </a:extLst>
        </xdr:cNvPr>
        <xdr:cNvSpPr/>
      </xdr:nvSpPr>
      <xdr:spPr>
        <a:xfrm>
          <a:off x="12954000" y="10042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38299</xdr:rowOff>
    </xdr:from>
    <xdr:ext cx="762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2623800" y="981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補助費等の経常収支比率は</a:t>
          </a:r>
          <a:r>
            <a:rPr kumimoji="1" lang="en-US" altLang="ja-JP" sz="1100">
              <a:latin typeface="ＭＳ Ｐゴシック" panose="020B0600070205080204" pitchFamily="50" charset="-128"/>
              <a:ea typeface="ＭＳ Ｐゴシック" panose="020B0600070205080204" pitchFamily="50" charset="-128"/>
            </a:rPr>
            <a:t>12.8</a:t>
          </a:r>
          <a:r>
            <a:rPr kumimoji="1" lang="ja-JP" altLang="en-US" sz="1100">
              <a:latin typeface="ＭＳ Ｐゴシック" panose="020B0600070205080204" pitchFamily="50" charset="-128"/>
              <a:ea typeface="ＭＳ Ｐゴシック" panose="020B0600070205080204" pitchFamily="50" charset="-128"/>
            </a:rPr>
            <a:t>％、前年度比</a:t>
          </a:r>
          <a:r>
            <a:rPr kumimoji="1" lang="en-US" altLang="ja-JP" sz="1100">
              <a:latin typeface="ＭＳ Ｐゴシック" panose="020B0600070205080204" pitchFamily="50" charset="-128"/>
              <a:ea typeface="ＭＳ Ｐゴシック" panose="020B0600070205080204" pitchFamily="50" charset="-128"/>
            </a:rPr>
            <a:t>0.9</a:t>
          </a:r>
          <a:r>
            <a:rPr kumimoji="1" lang="ja-JP" altLang="en-US" sz="1100">
              <a:latin typeface="ＭＳ Ｐゴシック" panose="020B0600070205080204" pitchFamily="50" charset="-128"/>
              <a:ea typeface="ＭＳ Ｐゴシック" panose="020B0600070205080204" pitchFamily="50" charset="-128"/>
            </a:rPr>
            <a:t>ポイントの増となり、類似団体平均を</a:t>
          </a:r>
          <a:r>
            <a:rPr kumimoji="1" lang="en-US" altLang="ja-JP" sz="1100">
              <a:latin typeface="ＭＳ Ｐゴシック" panose="020B0600070205080204" pitchFamily="50" charset="-128"/>
              <a:ea typeface="ＭＳ Ｐゴシック" panose="020B0600070205080204" pitchFamily="50" charset="-128"/>
            </a:rPr>
            <a:t>3.5</a:t>
          </a:r>
          <a:r>
            <a:rPr kumimoji="1" lang="ja-JP" altLang="en-US" sz="1100">
              <a:latin typeface="ＭＳ Ｐゴシック" panose="020B0600070205080204" pitchFamily="50" charset="-128"/>
              <a:ea typeface="ＭＳ Ｐゴシック" panose="020B0600070205080204" pitchFamily="50" charset="-128"/>
            </a:rPr>
            <a:t>ポイント上回る結果となった。</a:t>
          </a:r>
        </a:p>
        <a:p>
          <a:r>
            <a:rPr kumimoji="1" lang="ja-JP" altLang="en-US" sz="1100">
              <a:latin typeface="ＭＳ Ｐゴシック" panose="020B0600070205080204" pitchFamily="50" charset="-128"/>
              <a:ea typeface="ＭＳ Ｐゴシック" panose="020B0600070205080204" pitchFamily="50" charset="-128"/>
            </a:rPr>
            <a:t>　これは、分母である歳入の経常一般財源等が地方特例交付金、株式等譲渡所得割交付金などにより増となったものの、小・中学校における給食食材購入費補助金などの増により増となったことによるものである。</a:t>
          </a:r>
        </a:p>
        <a:p>
          <a:r>
            <a:rPr kumimoji="1" lang="ja-JP" altLang="en-US" sz="1100">
              <a:latin typeface="ＭＳ Ｐゴシック" panose="020B0600070205080204" pitchFamily="50" charset="-128"/>
              <a:ea typeface="ＭＳ Ｐゴシック" panose="020B0600070205080204" pitchFamily="50" charset="-128"/>
            </a:rPr>
            <a:t>　また、民間事業者等に対する補助金も増加傾向にあり、第５次行財政改革大綱に基づき、財政支援団体への財政支出の見直しなどに取り組む。</a:t>
          </a:r>
        </a:p>
      </xdr:txBody>
    </xdr:sp>
    <xdr:clientData/>
  </xdr:twoCellAnchor>
  <xdr:oneCellAnchor>
    <xdr:from>
      <xdr:col>62</xdr:col>
      <xdr:colOff>6350</xdr:colOff>
      <xdr:row>29</xdr:row>
      <xdr:rowOff>107950</xdr:rowOff>
    </xdr:from>
    <xdr:ext cx="298543" cy="225703"/>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12" name="補助費等グラフ枠">
          <a:extLst>
            <a:ext uri="{FF2B5EF4-FFF2-40B4-BE49-F238E27FC236}">
              <a16:creationId xmlns:a16="http://schemas.microsoft.com/office/drawing/2014/main" id="{00000000-0008-0000-0400-000038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26307</xdr:rowOff>
    </xdr:from>
    <xdr:to>
      <xdr:col>82</xdr:col>
      <xdr:colOff>107950</xdr:colOff>
      <xdr:row>41</xdr:row>
      <xdr:rowOff>156935</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6510000" y="5684157"/>
          <a:ext cx="0" cy="15022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129012</xdr:rowOff>
    </xdr:from>
    <xdr:ext cx="762000" cy="259045"/>
    <xdr:sp macro="" textlink="">
      <xdr:nvSpPr>
        <xdr:cNvPr id="314" name="補助費等最小値テキスト">
          <a:extLst>
            <a:ext uri="{FF2B5EF4-FFF2-40B4-BE49-F238E27FC236}">
              <a16:creationId xmlns:a16="http://schemas.microsoft.com/office/drawing/2014/main" id="{00000000-0008-0000-0400-00003A010000}"/>
            </a:ext>
          </a:extLst>
        </xdr:cNvPr>
        <xdr:cNvSpPr txBox="1"/>
      </xdr:nvSpPr>
      <xdr:spPr>
        <a:xfrm>
          <a:off x="16598900" y="715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156935</xdr:rowOff>
    </xdr:from>
    <xdr:to>
      <xdr:col>82</xdr:col>
      <xdr:colOff>196850</xdr:colOff>
      <xdr:row>41</xdr:row>
      <xdr:rowOff>156935</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6421100" y="7186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112684</xdr:rowOff>
    </xdr:from>
    <xdr:ext cx="762000" cy="259045"/>
    <xdr:sp macro="" textlink="">
      <xdr:nvSpPr>
        <xdr:cNvPr id="316" name="補助費等最大値テキスト">
          <a:extLst>
            <a:ext uri="{FF2B5EF4-FFF2-40B4-BE49-F238E27FC236}">
              <a16:creationId xmlns:a16="http://schemas.microsoft.com/office/drawing/2014/main" id="{00000000-0008-0000-0400-00003C010000}"/>
            </a:ext>
          </a:extLst>
        </xdr:cNvPr>
        <xdr:cNvSpPr txBox="1"/>
      </xdr:nvSpPr>
      <xdr:spPr>
        <a:xfrm>
          <a:off x="16598900" y="5427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26307</xdr:rowOff>
    </xdr:from>
    <xdr:to>
      <xdr:col>82</xdr:col>
      <xdr:colOff>196850</xdr:colOff>
      <xdr:row>33</xdr:row>
      <xdr:rowOff>26307</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6421100" y="5684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50800</xdr:rowOff>
    </xdr:from>
    <xdr:to>
      <xdr:col>82</xdr:col>
      <xdr:colOff>107950</xdr:colOff>
      <xdr:row>38</xdr:row>
      <xdr:rowOff>148772</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a:off x="15671800" y="6565900"/>
          <a:ext cx="8382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76399</xdr:rowOff>
    </xdr:from>
    <xdr:ext cx="762000" cy="259045"/>
    <xdr:sp macro="" textlink="">
      <xdr:nvSpPr>
        <xdr:cNvPr id="319" name="補助費等平均値テキスト">
          <a:extLst>
            <a:ext uri="{FF2B5EF4-FFF2-40B4-BE49-F238E27FC236}">
              <a16:creationId xmlns:a16="http://schemas.microsoft.com/office/drawing/2014/main" id="{00000000-0008-0000-0400-00003F010000}"/>
            </a:ext>
          </a:extLst>
        </xdr:cNvPr>
        <xdr:cNvSpPr txBox="1"/>
      </xdr:nvSpPr>
      <xdr:spPr>
        <a:xfrm>
          <a:off x="16598900" y="6077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59872</xdr:rowOff>
    </xdr:from>
    <xdr:to>
      <xdr:col>82</xdr:col>
      <xdr:colOff>158750</xdr:colOff>
      <xdr:row>36</xdr:row>
      <xdr:rowOff>161472</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64592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50800</xdr:rowOff>
    </xdr:from>
    <xdr:to>
      <xdr:col>78</xdr:col>
      <xdr:colOff>69850</xdr:colOff>
      <xdr:row>38</xdr:row>
      <xdr:rowOff>72572</xdr:rowOff>
    </xdr:to>
    <xdr:cxnSp macro="">
      <xdr:nvCxnSpPr>
        <xdr:cNvPr id="321" name="直線コネクタ 320">
          <a:extLst>
            <a:ext uri="{FF2B5EF4-FFF2-40B4-BE49-F238E27FC236}">
              <a16:creationId xmlns:a16="http://schemas.microsoft.com/office/drawing/2014/main" id="{00000000-0008-0000-0400-000041010000}"/>
            </a:ext>
          </a:extLst>
        </xdr:cNvPr>
        <xdr:cNvCxnSpPr/>
      </xdr:nvCxnSpPr>
      <xdr:spPr>
        <a:xfrm flipV="1">
          <a:off x="14782800" y="6565900"/>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70757</xdr:rowOff>
    </xdr:from>
    <xdr:to>
      <xdr:col>78</xdr:col>
      <xdr:colOff>120650</xdr:colOff>
      <xdr:row>37</xdr:row>
      <xdr:rowOff>907</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56210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11084</xdr:rowOff>
    </xdr:from>
    <xdr:ext cx="7366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290800" y="6011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50800</xdr:rowOff>
    </xdr:from>
    <xdr:to>
      <xdr:col>73</xdr:col>
      <xdr:colOff>180975</xdr:colOff>
      <xdr:row>38</xdr:row>
      <xdr:rowOff>72572</xdr:rowOff>
    </xdr:to>
    <xdr:cxnSp macro="">
      <xdr:nvCxnSpPr>
        <xdr:cNvPr id="324" name="直線コネクタ 323">
          <a:extLst>
            <a:ext uri="{FF2B5EF4-FFF2-40B4-BE49-F238E27FC236}">
              <a16:creationId xmlns:a16="http://schemas.microsoft.com/office/drawing/2014/main" id="{00000000-0008-0000-0400-000044010000}"/>
            </a:ext>
          </a:extLst>
        </xdr:cNvPr>
        <xdr:cNvCxnSpPr/>
      </xdr:nvCxnSpPr>
      <xdr:spPr>
        <a:xfrm>
          <a:off x="13893800" y="6565900"/>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70757</xdr:rowOff>
    </xdr:from>
    <xdr:to>
      <xdr:col>74</xdr:col>
      <xdr:colOff>31750</xdr:colOff>
      <xdr:row>37</xdr:row>
      <xdr:rowOff>907</xdr:rowOff>
    </xdr:to>
    <xdr:sp macro="" textlink="">
      <xdr:nvSpPr>
        <xdr:cNvPr id="325" name="フローチャート: 判断 324">
          <a:extLst>
            <a:ext uri="{FF2B5EF4-FFF2-40B4-BE49-F238E27FC236}">
              <a16:creationId xmlns:a16="http://schemas.microsoft.com/office/drawing/2014/main" id="{00000000-0008-0000-0400-000045010000}"/>
            </a:ext>
          </a:extLst>
        </xdr:cNvPr>
        <xdr:cNvSpPr/>
      </xdr:nvSpPr>
      <xdr:spPr>
        <a:xfrm>
          <a:off x="147320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11084</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401800" y="6011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50800</xdr:rowOff>
    </xdr:from>
    <xdr:to>
      <xdr:col>69</xdr:col>
      <xdr:colOff>92075</xdr:colOff>
      <xdr:row>38</xdr:row>
      <xdr:rowOff>61685</xdr:rowOff>
    </xdr:to>
    <xdr:cxnSp macro="">
      <xdr:nvCxnSpPr>
        <xdr:cNvPr id="327" name="直線コネクタ 326">
          <a:extLst>
            <a:ext uri="{FF2B5EF4-FFF2-40B4-BE49-F238E27FC236}">
              <a16:creationId xmlns:a16="http://schemas.microsoft.com/office/drawing/2014/main" id="{00000000-0008-0000-0400-000047010000}"/>
            </a:ext>
          </a:extLst>
        </xdr:cNvPr>
        <xdr:cNvCxnSpPr/>
      </xdr:nvCxnSpPr>
      <xdr:spPr>
        <a:xfrm flipV="1">
          <a:off x="13004800" y="6565900"/>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59872</xdr:rowOff>
    </xdr:from>
    <xdr:to>
      <xdr:col>69</xdr:col>
      <xdr:colOff>142875</xdr:colOff>
      <xdr:row>36</xdr:row>
      <xdr:rowOff>161472</xdr:rowOff>
    </xdr:to>
    <xdr:sp macro="" textlink="">
      <xdr:nvSpPr>
        <xdr:cNvPr id="328" name="フローチャート: 判断 327">
          <a:extLst>
            <a:ext uri="{FF2B5EF4-FFF2-40B4-BE49-F238E27FC236}">
              <a16:creationId xmlns:a16="http://schemas.microsoft.com/office/drawing/2014/main" id="{00000000-0008-0000-0400-000048010000}"/>
            </a:ext>
          </a:extLst>
        </xdr:cNvPr>
        <xdr:cNvSpPr/>
      </xdr:nvSpPr>
      <xdr:spPr>
        <a:xfrm>
          <a:off x="138430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199</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3512800" y="600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81643</xdr:rowOff>
    </xdr:from>
    <xdr:to>
      <xdr:col>65</xdr:col>
      <xdr:colOff>53975</xdr:colOff>
      <xdr:row>37</xdr:row>
      <xdr:rowOff>11793</xdr:rowOff>
    </xdr:to>
    <xdr:sp macro="" textlink="">
      <xdr:nvSpPr>
        <xdr:cNvPr id="330" name="フローチャート: 判断 329">
          <a:extLst>
            <a:ext uri="{FF2B5EF4-FFF2-40B4-BE49-F238E27FC236}">
              <a16:creationId xmlns:a16="http://schemas.microsoft.com/office/drawing/2014/main" id="{00000000-0008-0000-0400-00004A010000}"/>
            </a:ext>
          </a:extLst>
        </xdr:cNvPr>
        <xdr:cNvSpPr/>
      </xdr:nvSpPr>
      <xdr:spPr>
        <a:xfrm>
          <a:off x="12954000" y="6253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21970</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2623800" y="6022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97972</xdr:rowOff>
    </xdr:from>
    <xdr:to>
      <xdr:col>82</xdr:col>
      <xdr:colOff>158750</xdr:colOff>
      <xdr:row>39</xdr:row>
      <xdr:rowOff>28122</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6459200" y="6613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70049</xdr:rowOff>
    </xdr:from>
    <xdr:ext cx="762000" cy="259045"/>
    <xdr:sp macro="" textlink="">
      <xdr:nvSpPr>
        <xdr:cNvPr id="338" name="補助費等該当値テキスト">
          <a:extLst>
            <a:ext uri="{FF2B5EF4-FFF2-40B4-BE49-F238E27FC236}">
              <a16:creationId xmlns:a16="http://schemas.microsoft.com/office/drawing/2014/main" id="{00000000-0008-0000-0400-000052010000}"/>
            </a:ext>
          </a:extLst>
        </xdr:cNvPr>
        <xdr:cNvSpPr txBox="1"/>
      </xdr:nvSpPr>
      <xdr:spPr>
        <a:xfrm>
          <a:off x="16598900" y="6585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0</xdr:rowOff>
    </xdr:from>
    <xdr:to>
      <xdr:col>78</xdr:col>
      <xdr:colOff>120650</xdr:colOff>
      <xdr:row>38</xdr:row>
      <xdr:rowOff>101600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5621000" y="651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86377</xdr:rowOff>
    </xdr:from>
    <xdr:ext cx="7366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5290800" y="6601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21772</xdr:rowOff>
    </xdr:from>
    <xdr:to>
      <xdr:col>74</xdr:col>
      <xdr:colOff>31750</xdr:colOff>
      <xdr:row>38</xdr:row>
      <xdr:rowOff>123372</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4732000" y="6536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108149</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4401800" y="6623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0</xdr:rowOff>
    </xdr:from>
    <xdr:to>
      <xdr:col>69</xdr:col>
      <xdr:colOff>142875</xdr:colOff>
      <xdr:row>38</xdr:row>
      <xdr:rowOff>101600</xdr:rowOff>
    </xdr:to>
    <xdr:sp macro="" textlink="">
      <xdr:nvSpPr>
        <xdr:cNvPr id="343" name="楕円 342">
          <a:extLst>
            <a:ext uri="{FF2B5EF4-FFF2-40B4-BE49-F238E27FC236}">
              <a16:creationId xmlns:a16="http://schemas.microsoft.com/office/drawing/2014/main" id="{00000000-0008-0000-0400-000057010000}"/>
            </a:ext>
          </a:extLst>
        </xdr:cNvPr>
        <xdr:cNvSpPr/>
      </xdr:nvSpPr>
      <xdr:spPr>
        <a:xfrm>
          <a:off x="13843000" y="651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86377</xdr:rowOff>
    </xdr:from>
    <xdr:ext cx="762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135128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10885</xdr:rowOff>
    </xdr:from>
    <xdr:to>
      <xdr:col>65</xdr:col>
      <xdr:colOff>53975</xdr:colOff>
      <xdr:row>38</xdr:row>
      <xdr:rowOff>112485</xdr:rowOff>
    </xdr:to>
    <xdr:sp macro="" textlink="">
      <xdr:nvSpPr>
        <xdr:cNvPr id="345" name="楕円 344">
          <a:extLst>
            <a:ext uri="{FF2B5EF4-FFF2-40B4-BE49-F238E27FC236}">
              <a16:creationId xmlns:a16="http://schemas.microsoft.com/office/drawing/2014/main" id="{00000000-0008-0000-0400-000059010000}"/>
            </a:ext>
          </a:extLst>
        </xdr:cNvPr>
        <xdr:cNvSpPr/>
      </xdr:nvSpPr>
      <xdr:spPr>
        <a:xfrm>
          <a:off x="12954000" y="6525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97262</xdr:rowOff>
    </xdr:from>
    <xdr:ext cx="762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12623800" y="6612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53" name="正方形/長方形 352">
          <a:extLst>
            <a:ext uri="{FF2B5EF4-FFF2-40B4-BE49-F238E27FC236}">
              <a16:creationId xmlns:a16="http://schemas.microsoft.com/office/drawing/2014/main" id="{00000000-0008-0000-0400-000061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4" name="正方形/長方形 353">
          <a:extLst>
            <a:ext uri="{FF2B5EF4-FFF2-40B4-BE49-F238E27FC236}">
              <a16:creationId xmlns:a16="http://schemas.microsoft.com/office/drawing/2014/main" id="{00000000-0008-0000-0400-000062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5" name="正方形/長方形 354">
          <a:extLst>
            <a:ext uri="{FF2B5EF4-FFF2-40B4-BE49-F238E27FC236}">
              <a16:creationId xmlns:a16="http://schemas.microsoft.com/office/drawing/2014/main" id="{00000000-0008-0000-0400-000063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6" name="正方形/長方形 355">
          <a:extLst>
            <a:ext uri="{FF2B5EF4-FFF2-40B4-BE49-F238E27FC236}">
              <a16:creationId xmlns:a16="http://schemas.microsoft.com/office/drawing/2014/main" id="{00000000-0008-0000-0400-000064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公債費の経常収支比率は</a:t>
          </a:r>
          <a:r>
            <a:rPr kumimoji="1" lang="en-US" altLang="ja-JP" sz="1100">
              <a:latin typeface="ＭＳ Ｐゴシック" panose="020B0600070205080204" pitchFamily="50" charset="-128"/>
              <a:ea typeface="ＭＳ Ｐゴシック" panose="020B0600070205080204" pitchFamily="50" charset="-128"/>
            </a:rPr>
            <a:t>10.4</a:t>
          </a:r>
          <a:r>
            <a:rPr kumimoji="1" lang="ja-JP" altLang="en-US" sz="1100">
              <a:latin typeface="ＭＳ Ｐゴシック" panose="020B0600070205080204" pitchFamily="50" charset="-128"/>
              <a:ea typeface="ＭＳ Ｐゴシック" panose="020B0600070205080204" pitchFamily="50" charset="-128"/>
            </a:rPr>
            <a:t>％、前年度比</a:t>
          </a:r>
          <a:r>
            <a:rPr kumimoji="1" lang="en-US" altLang="ja-JP" sz="1100">
              <a:latin typeface="ＭＳ Ｐゴシック" panose="020B0600070205080204" pitchFamily="50" charset="-128"/>
              <a:ea typeface="ＭＳ Ｐゴシック" panose="020B0600070205080204" pitchFamily="50" charset="-128"/>
            </a:rPr>
            <a:t>0.4</a:t>
          </a:r>
          <a:r>
            <a:rPr kumimoji="1" lang="ja-JP" altLang="en-US" sz="1100">
              <a:latin typeface="ＭＳ Ｐゴシック" panose="020B0600070205080204" pitchFamily="50" charset="-128"/>
              <a:ea typeface="ＭＳ Ｐゴシック" panose="020B0600070205080204" pitchFamily="50" charset="-128"/>
            </a:rPr>
            <a:t>ポイント減となり、類似団体平均を</a:t>
          </a:r>
          <a:r>
            <a:rPr kumimoji="1" lang="en-US" altLang="ja-JP" sz="1100">
              <a:latin typeface="ＭＳ Ｐゴシック" panose="020B0600070205080204" pitchFamily="50" charset="-128"/>
              <a:ea typeface="ＭＳ Ｐゴシック" panose="020B0600070205080204" pitchFamily="50" charset="-128"/>
            </a:rPr>
            <a:t>0.7</a:t>
          </a:r>
          <a:r>
            <a:rPr kumimoji="1" lang="ja-JP" altLang="en-US" sz="1100">
              <a:latin typeface="ＭＳ Ｐゴシック" panose="020B0600070205080204" pitchFamily="50" charset="-128"/>
              <a:ea typeface="ＭＳ Ｐゴシック" panose="020B0600070205080204" pitchFamily="50" charset="-128"/>
            </a:rPr>
            <a:t>ポイント下回る結果となった。</a:t>
          </a:r>
        </a:p>
        <a:p>
          <a:r>
            <a:rPr kumimoji="1" lang="ja-JP" altLang="en-US" sz="1100">
              <a:latin typeface="ＭＳ Ｐゴシック" panose="020B0600070205080204" pitchFamily="50" charset="-128"/>
              <a:ea typeface="ＭＳ Ｐゴシック" panose="020B0600070205080204" pitchFamily="50" charset="-128"/>
            </a:rPr>
            <a:t>　これは、中央図書館・田無公民館耐震補強等改修事業などの元金償還が開始したことによる増があったものの、臨時財政対策債の償還が進んだため全体で減となったこと、分母である歳入の経常一般財源等が、地方特例交付金、株式等譲渡所得割交付金などの増により増となったことによるものである。</a:t>
          </a:r>
        </a:p>
        <a:p>
          <a:r>
            <a:rPr kumimoji="1" lang="ja-JP" altLang="en-US" sz="1100">
              <a:latin typeface="ＭＳ Ｐゴシック" panose="020B0600070205080204" pitchFamily="50" charset="-128"/>
              <a:ea typeface="ＭＳ Ｐゴシック" panose="020B0600070205080204" pitchFamily="50" charset="-128"/>
            </a:rPr>
            <a:t>　公債費は、今後は横ばいで推移する見込みであり、引き続き後年度負担を十分考慮した地方債の借入に努め、公債費の抑制を図る。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72" name="公債費グラフ枠">
          <a:extLst>
            <a:ext uri="{FF2B5EF4-FFF2-40B4-BE49-F238E27FC236}">
              <a16:creationId xmlns:a16="http://schemas.microsoft.com/office/drawing/2014/main" id="{00000000-0008-0000-0400-000074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12700</xdr:rowOff>
    </xdr:from>
    <xdr:to>
      <xdr:col>24</xdr:col>
      <xdr:colOff>25400</xdr:colOff>
      <xdr:row>82</xdr:row>
      <xdr:rowOff>20320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4826000" y="1270000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163847</xdr:rowOff>
    </xdr:from>
    <xdr:ext cx="762000" cy="259045"/>
    <xdr:sp macro="" textlink="">
      <xdr:nvSpPr>
        <xdr:cNvPr id="374" name="公債費最小値テキスト">
          <a:extLst>
            <a:ext uri="{FF2B5EF4-FFF2-40B4-BE49-F238E27FC236}">
              <a16:creationId xmlns:a16="http://schemas.microsoft.com/office/drawing/2014/main" id="{00000000-0008-0000-0400-000076010000}"/>
            </a:ext>
          </a:extLst>
        </xdr:cNvPr>
        <xdr:cNvSpPr txBox="1"/>
      </xdr:nvSpPr>
      <xdr:spPr>
        <a:xfrm>
          <a:off x="4914900" y="14051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20320</xdr:rowOff>
    </xdr:from>
    <xdr:to>
      <xdr:col>24</xdr:col>
      <xdr:colOff>114300</xdr:colOff>
      <xdr:row>82</xdr:row>
      <xdr:rowOff>20320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4737100" y="14079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99077</xdr:rowOff>
    </xdr:from>
    <xdr:ext cx="762000" cy="259045"/>
    <xdr:sp macro="" textlink="">
      <xdr:nvSpPr>
        <xdr:cNvPr id="376" name="公債費最大値テキスト">
          <a:extLst>
            <a:ext uri="{FF2B5EF4-FFF2-40B4-BE49-F238E27FC236}">
              <a16:creationId xmlns:a16="http://schemas.microsoft.com/office/drawing/2014/main" id="{00000000-0008-0000-0400-000078010000}"/>
            </a:ext>
          </a:extLst>
        </xdr:cNvPr>
        <xdr:cNvSpPr txBox="1"/>
      </xdr:nvSpPr>
      <xdr:spPr>
        <a:xfrm>
          <a:off x="4914900" y="1244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12700</xdr:rowOff>
    </xdr:from>
    <xdr:to>
      <xdr:col>24</xdr:col>
      <xdr:colOff>114300</xdr:colOff>
      <xdr:row>74</xdr:row>
      <xdr:rowOff>12700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a:off x="4737100" y="1270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100330</xdr:rowOff>
    </xdr:from>
    <xdr:to>
      <xdr:col>24</xdr:col>
      <xdr:colOff>25400</xdr:colOff>
      <xdr:row>77</xdr:row>
      <xdr:rowOff>130811</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3987800" y="13301980"/>
          <a:ext cx="8382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74947</xdr:rowOff>
    </xdr:from>
    <xdr:ext cx="762000" cy="259045"/>
    <xdr:sp macro="" textlink="">
      <xdr:nvSpPr>
        <xdr:cNvPr id="379" name="公債費平均値テキスト">
          <a:extLst>
            <a:ext uri="{FF2B5EF4-FFF2-40B4-BE49-F238E27FC236}">
              <a16:creationId xmlns:a16="http://schemas.microsoft.com/office/drawing/2014/main" id="{00000000-0008-0000-0400-00007B010000}"/>
            </a:ext>
          </a:extLst>
        </xdr:cNvPr>
        <xdr:cNvSpPr txBox="1"/>
      </xdr:nvSpPr>
      <xdr:spPr>
        <a:xfrm>
          <a:off x="4914900" y="132765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102870</xdr:rowOff>
    </xdr:from>
    <xdr:to>
      <xdr:col>24</xdr:col>
      <xdr:colOff>76200</xdr:colOff>
      <xdr:row>78</xdr:row>
      <xdr:rowOff>33020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4775200" y="1330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130811</xdr:rowOff>
    </xdr:from>
    <xdr:to>
      <xdr:col>19</xdr:col>
      <xdr:colOff>187325</xdr:colOff>
      <xdr:row>77</xdr:row>
      <xdr:rowOff>153670</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flipV="1">
          <a:off x="3098800" y="13332461"/>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148589</xdr:rowOff>
    </xdr:from>
    <xdr:to>
      <xdr:col>20</xdr:col>
      <xdr:colOff>38100</xdr:colOff>
      <xdr:row>78</xdr:row>
      <xdr:rowOff>78739</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39370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63516</xdr:rowOff>
    </xdr:from>
    <xdr:ext cx="7366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606800" y="134366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138430</xdr:rowOff>
    </xdr:from>
    <xdr:to>
      <xdr:col>15</xdr:col>
      <xdr:colOff>98425</xdr:colOff>
      <xdr:row>77</xdr:row>
      <xdr:rowOff>153670</xdr:rowOff>
    </xdr:to>
    <xdr:cxnSp macro="">
      <xdr:nvCxnSpPr>
        <xdr:cNvPr id="384" name="直線コネクタ 383">
          <a:extLst>
            <a:ext uri="{FF2B5EF4-FFF2-40B4-BE49-F238E27FC236}">
              <a16:creationId xmlns:a16="http://schemas.microsoft.com/office/drawing/2014/main" id="{00000000-0008-0000-0400-000080010000}"/>
            </a:ext>
          </a:extLst>
        </xdr:cNvPr>
        <xdr:cNvCxnSpPr/>
      </xdr:nvCxnSpPr>
      <xdr:spPr>
        <a:xfrm>
          <a:off x="2209800" y="133400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156211</xdr:rowOff>
    </xdr:from>
    <xdr:to>
      <xdr:col>15</xdr:col>
      <xdr:colOff>149225</xdr:colOff>
      <xdr:row>78</xdr:row>
      <xdr:rowOff>86361</xdr:rowOff>
    </xdr:to>
    <xdr:sp macro="" textlink="">
      <xdr:nvSpPr>
        <xdr:cNvPr id="385" name="フローチャート: 判断 384">
          <a:extLst>
            <a:ext uri="{FF2B5EF4-FFF2-40B4-BE49-F238E27FC236}">
              <a16:creationId xmlns:a16="http://schemas.microsoft.com/office/drawing/2014/main" id="{00000000-0008-0000-0400-000081010000}"/>
            </a:ext>
          </a:extLst>
        </xdr:cNvPr>
        <xdr:cNvSpPr/>
      </xdr:nvSpPr>
      <xdr:spPr>
        <a:xfrm>
          <a:off x="30480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71138</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7178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138430</xdr:rowOff>
    </xdr:from>
    <xdr:to>
      <xdr:col>11</xdr:col>
      <xdr:colOff>9525</xdr:colOff>
      <xdr:row>78</xdr:row>
      <xdr:rowOff>73661</xdr:rowOff>
    </xdr:to>
    <xdr:cxnSp macro="">
      <xdr:nvCxnSpPr>
        <xdr:cNvPr id="387" name="直線コネクタ 386">
          <a:extLst>
            <a:ext uri="{FF2B5EF4-FFF2-40B4-BE49-F238E27FC236}">
              <a16:creationId xmlns:a16="http://schemas.microsoft.com/office/drawing/2014/main" id="{00000000-0008-0000-0400-000083010000}"/>
            </a:ext>
          </a:extLst>
        </xdr:cNvPr>
        <xdr:cNvCxnSpPr/>
      </xdr:nvCxnSpPr>
      <xdr:spPr>
        <a:xfrm flipV="1">
          <a:off x="1320800" y="13340080"/>
          <a:ext cx="889000" cy="106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156211</xdr:rowOff>
    </xdr:from>
    <xdr:to>
      <xdr:col>11</xdr:col>
      <xdr:colOff>60325</xdr:colOff>
      <xdr:row>78</xdr:row>
      <xdr:rowOff>86361</xdr:rowOff>
    </xdr:to>
    <xdr:sp macro="" textlink="">
      <xdr:nvSpPr>
        <xdr:cNvPr id="388" name="フローチャート: 判断 387">
          <a:extLst>
            <a:ext uri="{FF2B5EF4-FFF2-40B4-BE49-F238E27FC236}">
              <a16:creationId xmlns:a16="http://schemas.microsoft.com/office/drawing/2014/main" id="{00000000-0008-0000-0400-000084010000}"/>
            </a:ext>
          </a:extLst>
        </xdr:cNvPr>
        <xdr:cNvSpPr/>
      </xdr:nvSpPr>
      <xdr:spPr>
        <a:xfrm>
          <a:off x="21590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71138</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8288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38100</xdr:rowOff>
    </xdr:from>
    <xdr:to>
      <xdr:col>6</xdr:col>
      <xdr:colOff>171450</xdr:colOff>
      <xdr:row>78</xdr:row>
      <xdr:rowOff>139700</xdr:rowOff>
    </xdr:to>
    <xdr:sp macro="" textlink="">
      <xdr:nvSpPr>
        <xdr:cNvPr id="390" name="フローチャート: 判断 389">
          <a:extLst>
            <a:ext uri="{FF2B5EF4-FFF2-40B4-BE49-F238E27FC236}">
              <a16:creationId xmlns:a16="http://schemas.microsoft.com/office/drawing/2014/main" id="{00000000-0008-0000-0400-000086010000}"/>
            </a:ext>
          </a:extLst>
        </xdr:cNvPr>
        <xdr:cNvSpPr/>
      </xdr:nvSpPr>
      <xdr:spPr>
        <a:xfrm>
          <a:off x="1270000" y="1341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124477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939800" y="1349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49530</xdr:rowOff>
    </xdr:from>
    <xdr:to>
      <xdr:col>24</xdr:col>
      <xdr:colOff>76200</xdr:colOff>
      <xdr:row>77</xdr:row>
      <xdr:rowOff>151130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4775200" y="13251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66057</xdr:rowOff>
    </xdr:from>
    <xdr:ext cx="762000" cy="259045"/>
    <xdr:sp macro="" textlink="">
      <xdr:nvSpPr>
        <xdr:cNvPr id="398" name="公債費該当値テキスト">
          <a:extLst>
            <a:ext uri="{FF2B5EF4-FFF2-40B4-BE49-F238E27FC236}">
              <a16:creationId xmlns:a16="http://schemas.microsoft.com/office/drawing/2014/main" id="{00000000-0008-0000-0400-00008E010000}"/>
            </a:ext>
          </a:extLst>
        </xdr:cNvPr>
        <xdr:cNvSpPr txBox="1"/>
      </xdr:nvSpPr>
      <xdr:spPr>
        <a:xfrm>
          <a:off x="4914900" y="1309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80011</xdr:rowOff>
    </xdr:from>
    <xdr:to>
      <xdr:col>20</xdr:col>
      <xdr:colOff>38100</xdr:colOff>
      <xdr:row>78</xdr:row>
      <xdr:rowOff>10161</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3937000" y="1328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20338</xdr:rowOff>
    </xdr:from>
    <xdr:ext cx="7366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3606800" y="130505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102870</xdr:rowOff>
    </xdr:from>
    <xdr:to>
      <xdr:col>15</xdr:col>
      <xdr:colOff>149225</xdr:colOff>
      <xdr:row>78</xdr:row>
      <xdr:rowOff>33020</xdr:rowOff>
    </xdr:to>
    <xdr:sp macro="" textlink="">
      <xdr:nvSpPr>
        <xdr:cNvPr id="401" name="楕円 400">
          <a:extLst>
            <a:ext uri="{FF2B5EF4-FFF2-40B4-BE49-F238E27FC236}">
              <a16:creationId xmlns:a16="http://schemas.microsoft.com/office/drawing/2014/main" id="{00000000-0008-0000-0400-000091010000}"/>
            </a:ext>
          </a:extLst>
        </xdr:cNvPr>
        <xdr:cNvSpPr/>
      </xdr:nvSpPr>
      <xdr:spPr>
        <a:xfrm>
          <a:off x="3048000" y="13304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43197</xdr:rowOff>
    </xdr:from>
    <xdr:ext cx="762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2717800" y="1307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87630</xdr:rowOff>
    </xdr:from>
    <xdr:to>
      <xdr:col>11</xdr:col>
      <xdr:colOff>60325</xdr:colOff>
      <xdr:row>78</xdr:row>
      <xdr:rowOff>17780</xdr:rowOff>
    </xdr:to>
    <xdr:sp macro="" textlink="">
      <xdr:nvSpPr>
        <xdr:cNvPr id="403" name="楕円 402">
          <a:extLst>
            <a:ext uri="{FF2B5EF4-FFF2-40B4-BE49-F238E27FC236}">
              <a16:creationId xmlns:a16="http://schemas.microsoft.com/office/drawing/2014/main" id="{00000000-0008-0000-0400-000093010000}"/>
            </a:ext>
          </a:extLst>
        </xdr:cNvPr>
        <xdr:cNvSpPr/>
      </xdr:nvSpPr>
      <xdr:spPr>
        <a:xfrm>
          <a:off x="2159000" y="1328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27957</xdr:rowOff>
    </xdr:from>
    <xdr:ext cx="762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828800" y="1305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22861</xdr:rowOff>
    </xdr:from>
    <xdr:to>
      <xdr:col>6</xdr:col>
      <xdr:colOff>171450</xdr:colOff>
      <xdr:row>78</xdr:row>
      <xdr:rowOff>124461</xdr:rowOff>
    </xdr:to>
    <xdr:sp macro="" textlink="">
      <xdr:nvSpPr>
        <xdr:cNvPr id="405" name="楕円 404">
          <a:extLst>
            <a:ext uri="{FF2B5EF4-FFF2-40B4-BE49-F238E27FC236}">
              <a16:creationId xmlns:a16="http://schemas.microsoft.com/office/drawing/2014/main" id="{00000000-0008-0000-0400-000095010000}"/>
            </a:ext>
          </a:extLst>
        </xdr:cNvPr>
        <xdr:cNvSpPr/>
      </xdr:nvSpPr>
      <xdr:spPr>
        <a:xfrm>
          <a:off x="1270000" y="13395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134638</xdr:rowOff>
    </xdr:from>
    <xdr:ext cx="762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939800" y="13164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3" name="正方形/長方形 412">
          <a:extLst>
            <a:ext uri="{FF2B5EF4-FFF2-40B4-BE49-F238E27FC236}">
              <a16:creationId xmlns:a16="http://schemas.microsoft.com/office/drawing/2014/main" id="{00000000-0008-0000-0400-00009D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4" name="正方形/長方形 413">
          <a:extLst>
            <a:ext uri="{FF2B5EF4-FFF2-40B4-BE49-F238E27FC236}">
              <a16:creationId xmlns:a16="http://schemas.microsoft.com/office/drawing/2014/main" id="{00000000-0008-0000-0400-00009E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5" name="正方形/長方形 414">
          <a:extLst>
            <a:ext uri="{FF2B5EF4-FFF2-40B4-BE49-F238E27FC236}">
              <a16:creationId xmlns:a16="http://schemas.microsoft.com/office/drawing/2014/main" id="{00000000-0008-0000-0400-00009F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6" name="正方形/長方形 415">
          <a:extLst>
            <a:ext uri="{FF2B5EF4-FFF2-40B4-BE49-F238E27FC236}">
              <a16:creationId xmlns:a16="http://schemas.microsoft.com/office/drawing/2014/main" id="{00000000-0008-0000-0400-0000A0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公債費以外の経常収支比率は</a:t>
          </a:r>
          <a:r>
            <a:rPr kumimoji="1" lang="en-US" altLang="ja-JP" sz="1300">
              <a:latin typeface="ＭＳ Ｐゴシック" panose="020B0600070205080204" pitchFamily="50" charset="-128"/>
              <a:ea typeface="ＭＳ Ｐゴシック" panose="020B0600070205080204" pitchFamily="50" charset="-128"/>
            </a:rPr>
            <a:t>85.1</a:t>
          </a:r>
          <a:r>
            <a:rPr kumimoji="1" lang="ja-JP" altLang="en-US" sz="1300">
              <a:latin typeface="ＭＳ Ｐゴシック" panose="020B0600070205080204" pitchFamily="50" charset="-128"/>
              <a:ea typeface="ＭＳ Ｐゴシック" panose="020B0600070205080204" pitchFamily="50" charset="-128"/>
            </a:rPr>
            <a:t>％、前年度比</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ポイントの増となり、類似団体平均を</a:t>
          </a:r>
          <a:r>
            <a:rPr kumimoji="1" lang="en-US" altLang="ja-JP" sz="1300">
              <a:latin typeface="ＭＳ Ｐゴシック" panose="020B0600070205080204" pitchFamily="50" charset="-128"/>
              <a:ea typeface="ＭＳ Ｐゴシック" panose="020B0600070205080204" pitchFamily="50" charset="-128"/>
            </a:rPr>
            <a:t>3.4</a:t>
          </a:r>
          <a:r>
            <a:rPr kumimoji="1" lang="ja-JP" altLang="en-US" sz="1300">
              <a:latin typeface="ＭＳ Ｐゴシック" panose="020B0600070205080204" pitchFamily="50" charset="-128"/>
              <a:ea typeface="ＭＳ Ｐゴシック" panose="020B0600070205080204" pitchFamily="50" charset="-128"/>
            </a:rPr>
            <a:t>ポイント上回る結果となった。</a:t>
          </a:r>
        </a:p>
        <a:p>
          <a:r>
            <a:rPr kumimoji="1" lang="ja-JP" altLang="en-US" sz="1300">
              <a:latin typeface="ＭＳ Ｐゴシック" panose="020B0600070205080204" pitchFamily="50" charset="-128"/>
              <a:ea typeface="ＭＳ Ｐゴシック" panose="020B0600070205080204" pitchFamily="50" charset="-128"/>
            </a:rPr>
            <a:t>　 扶助費及び特別会計への繰出金は、引き続き増加していくことが見込まれるため、第５次行財政改革大綱の評価指標の一つとして経常収支比率を引き続き設定し、市民サービスの維持・向上と持続可能で自立的な行財政運営の確立を目指して、行財政改革に取り組む。</a:t>
          </a:r>
        </a:p>
      </xdr:txBody>
    </xdr:sp>
    <xdr:clientData/>
  </xdr:twoCellAnchor>
  <xdr:oneCellAnchor>
    <xdr:from>
      <xdr:col>62</xdr:col>
      <xdr:colOff>6350</xdr:colOff>
      <xdr:row>69</xdr:row>
      <xdr:rowOff>107950</xdr:rowOff>
    </xdr:from>
    <xdr:ext cx="298543" cy="225703"/>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9" name="公債費以外グラフ枠">
          <a:extLst>
            <a:ext uri="{FF2B5EF4-FFF2-40B4-BE49-F238E27FC236}">
              <a16:creationId xmlns:a16="http://schemas.microsoft.com/office/drawing/2014/main" id="{00000000-0008-0000-0400-0000AD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35560</xdr:rowOff>
    </xdr:from>
    <xdr:to>
      <xdr:col>82</xdr:col>
      <xdr:colOff>107950</xdr:colOff>
      <xdr:row>80</xdr:row>
      <xdr:rowOff>6986</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6510000" y="12551410"/>
          <a:ext cx="0" cy="1171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150513</xdr:rowOff>
    </xdr:from>
    <xdr:ext cx="762000" cy="259045"/>
    <xdr:sp macro="" textlink="">
      <xdr:nvSpPr>
        <xdr:cNvPr id="431" name="公債費以外最小値テキスト">
          <a:extLst>
            <a:ext uri="{FF2B5EF4-FFF2-40B4-BE49-F238E27FC236}">
              <a16:creationId xmlns:a16="http://schemas.microsoft.com/office/drawing/2014/main" id="{00000000-0008-0000-0400-0000AF010000}"/>
            </a:ext>
          </a:extLst>
        </xdr:cNvPr>
        <xdr:cNvSpPr txBox="1"/>
      </xdr:nvSpPr>
      <xdr:spPr>
        <a:xfrm>
          <a:off x="16598900" y="1369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6986</xdr:rowOff>
    </xdr:from>
    <xdr:to>
      <xdr:col>82</xdr:col>
      <xdr:colOff>196850</xdr:colOff>
      <xdr:row>80</xdr:row>
      <xdr:rowOff>6986</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6421100" y="13722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121937</xdr:rowOff>
    </xdr:from>
    <xdr:ext cx="762000" cy="259045"/>
    <xdr:sp macro="" textlink="">
      <xdr:nvSpPr>
        <xdr:cNvPr id="433" name="公債費以外最大値テキスト">
          <a:extLst>
            <a:ext uri="{FF2B5EF4-FFF2-40B4-BE49-F238E27FC236}">
              <a16:creationId xmlns:a16="http://schemas.microsoft.com/office/drawing/2014/main" id="{00000000-0008-0000-0400-0000B1010000}"/>
            </a:ext>
          </a:extLst>
        </xdr:cNvPr>
        <xdr:cNvSpPr txBox="1"/>
      </xdr:nvSpPr>
      <xdr:spPr>
        <a:xfrm>
          <a:off x="16598900" y="12294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35560</xdr:rowOff>
    </xdr:from>
    <xdr:to>
      <xdr:col>82</xdr:col>
      <xdr:colOff>196850</xdr:colOff>
      <xdr:row>73</xdr:row>
      <xdr:rowOff>35560</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6421100" y="12551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41275</xdr:rowOff>
    </xdr:from>
    <xdr:to>
      <xdr:col>82</xdr:col>
      <xdr:colOff>107950</xdr:colOff>
      <xdr:row>79</xdr:row>
      <xdr:rowOff>18414</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5671800" y="13414375"/>
          <a:ext cx="838200" cy="148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132732</xdr:rowOff>
    </xdr:from>
    <xdr:ext cx="762000" cy="259045"/>
    <xdr:sp macro="" textlink="">
      <xdr:nvSpPr>
        <xdr:cNvPr id="436" name="公債費以外平均値テキスト">
          <a:extLst>
            <a:ext uri="{FF2B5EF4-FFF2-40B4-BE49-F238E27FC236}">
              <a16:creationId xmlns:a16="http://schemas.microsoft.com/office/drawing/2014/main" id="{00000000-0008-0000-0400-0000B4010000}"/>
            </a:ext>
          </a:extLst>
        </xdr:cNvPr>
        <xdr:cNvSpPr txBox="1"/>
      </xdr:nvSpPr>
      <xdr:spPr>
        <a:xfrm>
          <a:off x="16598900" y="131629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116205</xdr:rowOff>
    </xdr:from>
    <xdr:to>
      <xdr:col>82</xdr:col>
      <xdr:colOff>158750</xdr:colOff>
      <xdr:row>78</xdr:row>
      <xdr:rowOff>46355</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6459200" y="13317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12700</xdr:rowOff>
    </xdr:from>
    <xdr:to>
      <xdr:col>78</xdr:col>
      <xdr:colOff>69850</xdr:colOff>
      <xdr:row>78</xdr:row>
      <xdr:rowOff>41275</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4782800" y="1338580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64770</xdr:rowOff>
    </xdr:from>
    <xdr:to>
      <xdr:col>78</xdr:col>
      <xdr:colOff>120650</xdr:colOff>
      <xdr:row>77</xdr:row>
      <xdr:rowOff>166370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5621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5097</xdr:rowOff>
    </xdr:from>
    <xdr:ext cx="7366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290800" y="13035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161289</xdr:rowOff>
    </xdr:from>
    <xdr:to>
      <xdr:col>73</xdr:col>
      <xdr:colOff>180975</xdr:colOff>
      <xdr:row>78</xdr:row>
      <xdr:rowOff>12700</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a:off x="13893800" y="13191489"/>
          <a:ext cx="889000" cy="194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19050</xdr:rowOff>
    </xdr:from>
    <xdr:to>
      <xdr:col>74</xdr:col>
      <xdr:colOff>31750</xdr:colOff>
      <xdr:row>77</xdr:row>
      <xdr:rowOff>120650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4732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130827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401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161289</xdr:rowOff>
    </xdr:from>
    <xdr:to>
      <xdr:col>69</xdr:col>
      <xdr:colOff>92075</xdr:colOff>
      <xdr:row>77</xdr:row>
      <xdr:rowOff>167005</xdr:rowOff>
    </xdr:to>
    <xdr:cxnSp macro="">
      <xdr:nvCxnSpPr>
        <xdr:cNvPr id="444" name="直線コネクタ 443">
          <a:extLst>
            <a:ext uri="{FF2B5EF4-FFF2-40B4-BE49-F238E27FC236}">
              <a16:creationId xmlns:a16="http://schemas.microsoft.com/office/drawing/2014/main" id="{00000000-0008-0000-0400-0000BC010000}"/>
            </a:ext>
          </a:extLst>
        </xdr:cNvPr>
        <xdr:cNvCxnSpPr/>
      </xdr:nvCxnSpPr>
      <xdr:spPr>
        <a:xfrm flipV="1">
          <a:off x="13004800" y="13191489"/>
          <a:ext cx="889000" cy="177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53339</xdr:rowOff>
    </xdr:from>
    <xdr:to>
      <xdr:col>69</xdr:col>
      <xdr:colOff>142875</xdr:colOff>
      <xdr:row>76</xdr:row>
      <xdr:rowOff>154939</xdr:rowOff>
    </xdr:to>
    <xdr:sp macro="" textlink="">
      <xdr:nvSpPr>
        <xdr:cNvPr id="445" name="フローチャート: 判断 444">
          <a:extLst>
            <a:ext uri="{FF2B5EF4-FFF2-40B4-BE49-F238E27FC236}">
              <a16:creationId xmlns:a16="http://schemas.microsoft.com/office/drawing/2014/main" id="{00000000-0008-0000-0400-0000BD010000}"/>
            </a:ext>
          </a:extLst>
        </xdr:cNvPr>
        <xdr:cNvSpPr/>
      </xdr:nvSpPr>
      <xdr:spPr>
        <a:xfrm>
          <a:off x="13843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165117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512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64770</xdr:rowOff>
    </xdr:from>
    <xdr:to>
      <xdr:col>65</xdr:col>
      <xdr:colOff>53975</xdr:colOff>
      <xdr:row>77</xdr:row>
      <xdr:rowOff>166370</xdr:rowOff>
    </xdr:to>
    <xdr:sp macro="" textlink="">
      <xdr:nvSpPr>
        <xdr:cNvPr id="447" name="フローチャート: 判断 446">
          <a:extLst>
            <a:ext uri="{FF2B5EF4-FFF2-40B4-BE49-F238E27FC236}">
              <a16:creationId xmlns:a16="http://schemas.microsoft.com/office/drawing/2014/main" id="{00000000-0008-0000-0400-0000BF010000}"/>
            </a:ext>
          </a:extLst>
        </xdr:cNvPr>
        <xdr:cNvSpPr/>
      </xdr:nvSpPr>
      <xdr:spPr>
        <a:xfrm>
          <a:off x="12954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5097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623800" y="1303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139064</xdr:rowOff>
    </xdr:from>
    <xdr:to>
      <xdr:col>82</xdr:col>
      <xdr:colOff>158750</xdr:colOff>
      <xdr:row>79</xdr:row>
      <xdr:rowOff>69214</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6459200" y="13512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111141</xdr:rowOff>
    </xdr:from>
    <xdr:ext cx="762000" cy="259045"/>
    <xdr:sp macro="" textlink="">
      <xdr:nvSpPr>
        <xdr:cNvPr id="455" name="公債費以外該当値テキスト">
          <a:extLst>
            <a:ext uri="{FF2B5EF4-FFF2-40B4-BE49-F238E27FC236}">
              <a16:creationId xmlns:a16="http://schemas.microsoft.com/office/drawing/2014/main" id="{00000000-0008-0000-0400-0000C7010000}"/>
            </a:ext>
          </a:extLst>
        </xdr:cNvPr>
        <xdr:cNvSpPr txBox="1"/>
      </xdr:nvSpPr>
      <xdr:spPr>
        <a:xfrm>
          <a:off x="16598900" y="13484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161925</xdr:rowOff>
    </xdr:from>
    <xdr:to>
      <xdr:col>78</xdr:col>
      <xdr:colOff>120650</xdr:colOff>
      <xdr:row>78</xdr:row>
      <xdr:rowOff>92075</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5621000" y="13363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76852</xdr:rowOff>
    </xdr:from>
    <xdr:ext cx="7366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5290800" y="134499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133350</xdr:rowOff>
    </xdr:from>
    <xdr:to>
      <xdr:col>74</xdr:col>
      <xdr:colOff>31750</xdr:colOff>
      <xdr:row>78</xdr:row>
      <xdr:rowOff>63500</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4732000" y="1333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48277</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4401800" y="1342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110489</xdr:rowOff>
    </xdr:from>
    <xdr:to>
      <xdr:col>69</xdr:col>
      <xdr:colOff>142875</xdr:colOff>
      <xdr:row>77</xdr:row>
      <xdr:rowOff>40639</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3843000" y="13140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25416</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3512800" y="13227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116205</xdr:rowOff>
    </xdr:from>
    <xdr:to>
      <xdr:col>65</xdr:col>
      <xdr:colOff>53975</xdr:colOff>
      <xdr:row>78</xdr:row>
      <xdr:rowOff>46355</xdr:rowOff>
    </xdr:to>
    <xdr:sp macro="" textlink="">
      <xdr:nvSpPr>
        <xdr:cNvPr id="462" name="楕円 461">
          <a:extLst>
            <a:ext uri="{FF2B5EF4-FFF2-40B4-BE49-F238E27FC236}">
              <a16:creationId xmlns:a16="http://schemas.microsoft.com/office/drawing/2014/main" id="{00000000-0008-0000-0400-0000CE010000}"/>
            </a:ext>
          </a:extLst>
        </xdr:cNvPr>
        <xdr:cNvSpPr/>
      </xdr:nvSpPr>
      <xdr:spPr>
        <a:xfrm>
          <a:off x="12954000" y="13317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31132</xdr:rowOff>
    </xdr:from>
    <xdr:ext cx="762000" cy="259045"/>
    <xdr:sp macro="" textlink="">
      <xdr:nvSpPr>
        <xdr:cNvPr id="463" name="テキスト ボックス 462">
          <a:extLst>
            <a:ext uri="{FF2B5EF4-FFF2-40B4-BE49-F238E27FC236}">
              <a16:creationId xmlns:a16="http://schemas.microsoft.com/office/drawing/2014/main" id="{00000000-0008-0000-0400-0000CF010000}"/>
            </a:ext>
          </a:extLst>
        </xdr:cNvPr>
        <xdr:cNvSpPr txBox="1"/>
      </xdr:nvSpPr>
      <xdr:spPr>
        <a:xfrm>
          <a:off x="12623800" y="13404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東京都西東京市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31140</xdr:rowOff>
    </xdr:from>
    <xdr:to>
      <xdr:col>29</xdr:col>
      <xdr:colOff>127000</xdr:colOff>
      <xdr:row>19</xdr:row>
      <xdr:rowOff>38646</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64715"/>
          <a:ext cx="0" cy="137910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10723</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3158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38646</xdr:rowOff>
    </xdr:from>
    <xdr:to>
      <xdr:col>30</xdr:col>
      <xdr:colOff>25400</xdr:colOff>
      <xdr:row>19</xdr:row>
      <xdr:rowOff>38646</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438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117517</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708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91,766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31140</xdr:rowOff>
    </xdr:from>
    <xdr:to>
      <xdr:col>30</xdr:col>
      <xdr:colOff>25400</xdr:colOff>
      <xdr:row>11</xdr:row>
      <xdr:rowOff>31140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6471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43828</xdr:rowOff>
    </xdr:from>
    <xdr:to>
      <xdr:col>29</xdr:col>
      <xdr:colOff>127000</xdr:colOff>
      <xdr:row>19</xdr:row>
      <xdr:rowOff>52667</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177553"/>
          <a:ext cx="647700" cy="1802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3802</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623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158725</xdr:rowOff>
    </xdr:from>
    <xdr:to>
      <xdr:col>29</xdr:col>
      <xdr:colOff>177800</xdr:colOff>
      <xdr:row>16</xdr:row>
      <xdr:rowOff>88875</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7781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52667</xdr:rowOff>
    </xdr:from>
    <xdr:to>
      <xdr:col>26</xdr:col>
      <xdr:colOff>50800</xdr:colOff>
      <xdr:row>19</xdr:row>
      <xdr:rowOff>108217</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357842"/>
          <a:ext cx="698500" cy="555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149809</xdr:rowOff>
    </xdr:from>
    <xdr:to>
      <xdr:col>26</xdr:col>
      <xdr:colOff>101600</xdr:colOff>
      <xdr:row>17</xdr:row>
      <xdr:rowOff>79959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406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90136</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095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108217</xdr:rowOff>
    </xdr:from>
    <xdr:to>
      <xdr:col>22</xdr:col>
      <xdr:colOff>114300</xdr:colOff>
      <xdr:row>19</xdr:row>
      <xdr:rowOff>144297</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413392"/>
          <a:ext cx="698500" cy="360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21222</xdr:rowOff>
    </xdr:from>
    <xdr:to>
      <xdr:col>22</xdr:col>
      <xdr:colOff>165100</xdr:colOff>
      <xdr:row>17</xdr:row>
      <xdr:rowOff>122822</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834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132999</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52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142430</xdr:rowOff>
    </xdr:from>
    <xdr:to>
      <xdr:col>18</xdr:col>
      <xdr:colOff>177800</xdr:colOff>
      <xdr:row>19</xdr:row>
      <xdr:rowOff>144297</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3447605"/>
          <a:ext cx="698500" cy="18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38176</xdr:rowOff>
    </xdr:from>
    <xdr:to>
      <xdr:col>19</xdr:col>
      <xdr:colOff>38100</xdr:colOff>
      <xdr:row>17</xdr:row>
      <xdr:rowOff>139776</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004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149953</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69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47815</xdr:rowOff>
    </xdr:from>
    <xdr:to>
      <xdr:col>15</xdr:col>
      <xdr:colOff>101600</xdr:colOff>
      <xdr:row>17</xdr:row>
      <xdr:rowOff>149415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100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159592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778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164478</xdr:rowOff>
    </xdr:from>
    <xdr:to>
      <xdr:col>29</xdr:col>
      <xdr:colOff>177800</xdr:colOff>
      <xdr:row>18</xdr:row>
      <xdr:rowOff>94628</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1267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136555</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098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1867</xdr:rowOff>
    </xdr:from>
    <xdr:to>
      <xdr:col>26</xdr:col>
      <xdr:colOff>101600</xdr:colOff>
      <xdr:row>19</xdr:row>
      <xdr:rowOff>103467</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3070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88244</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3934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57417</xdr:rowOff>
    </xdr:from>
    <xdr:to>
      <xdr:col>22</xdr:col>
      <xdr:colOff>165100</xdr:colOff>
      <xdr:row>19</xdr:row>
      <xdr:rowOff>159017</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3625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143794</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448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93497</xdr:rowOff>
    </xdr:from>
    <xdr:to>
      <xdr:col>19</xdr:col>
      <xdr:colOff>38100</xdr:colOff>
      <xdr:row>20</xdr:row>
      <xdr:rowOff>23647</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3986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20</xdr:row>
      <xdr:rowOff>8424</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485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91630</xdr:rowOff>
    </xdr:from>
    <xdr:to>
      <xdr:col>15</xdr:col>
      <xdr:colOff>101600</xdr:colOff>
      <xdr:row>20</xdr:row>
      <xdr:rowOff>21780</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3968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20</xdr:row>
      <xdr:rowOff>6557</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483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227889</xdr:rowOff>
    </xdr:from>
    <xdr:to>
      <xdr:col>29</xdr:col>
      <xdr:colOff>127000</xdr:colOff>
      <xdr:row>37</xdr:row>
      <xdr:rowOff>166357</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52439"/>
          <a:ext cx="0" cy="113861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138434</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26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166357</xdr:rowOff>
    </xdr:from>
    <xdr:to>
      <xdr:col>30</xdr:col>
      <xdr:colOff>25400</xdr:colOff>
      <xdr:row>37</xdr:row>
      <xdr:rowOff>166357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2910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142816</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95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227889</xdr:rowOff>
    </xdr:from>
    <xdr:to>
      <xdr:col>30</xdr:col>
      <xdr:colOff>25400</xdr:colOff>
      <xdr:row>33</xdr:row>
      <xdr:rowOff>227889</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5243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10185</xdr:rowOff>
    </xdr:from>
    <xdr:to>
      <xdr:col>29</xdr:col>
      <xdr:colOff>127000</xdr:colOff>
      <xdr:row>36</xdr:row>
      <xdr:rowOff>28893</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6963435"/>
          <a:ext cx="647700" cy="187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50513</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6608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205436</xdr:rowOff>
    </xdr:from>
    <xdr:to>
      <xdr:col>29</xdr:col>
      <xdr:colOff>177800</xdr:colOff>
      <xdr:row>35</xdr:row>
      <xdr:rowOff>307036</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8157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27330</xdr:rowOff>
    </xdr:from>
    <xdr:to>
      <xdr:col>26</xdr:col>
      <xdr:colOff>50800</xdr:colOff>
      <xdr:row>36</xdr:row>
      <xdr:rowOff>28893</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6980580"/>
          <a:ext cx="698500" cy="15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218884</xdr:rowOff>
    </xdr:from>
    <xdr:to>
      <xdr:col>26</xdr:col>
      <xdr:colOff>101600</xdr:colOff>
      <xdr:row>35</xdr:row>
      <xdr:rowOff>320484</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8292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330661</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5981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27330</xdr:rowOff>
    </xdr:from>
    <xdr:to>
      <xdr:col>22</xdr:col>
      <xdr:colOff>114300</xdr:colOff>
      <xdr:row>36</xdr:row>
      <xdr:rowOff>43790</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6980580"/>
          <a:ext cx="698500" cy="164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231229</xdr:rowOff>
    </xdr:from>
    <xdr:to>
      <xdr:col>22</xdr:col>
      <xdr:colOff>165100</xdr:colOff>
      <xdr:row>35</xdr:row>
      <xdr:rowOff>332829</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8415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106</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610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43790</xdr:rowOff>
    </xdr:from>
    <xdr:to>
      <xdr:col>18</xdr:col>
      <xdr:colOff>177800</xdr:colOff>
      <xdr:row>36</xdr:row>
      <xdr:rowOff>73660</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6997040"/>
          <a:ext cx="698500" cy="2987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252488</xdr:rowOff>
    </xdr:from>
    <xdr:to>
      <xdr:col>19</xdr:col>
      <xdr:colOff>38100</xdr:colOff>
      <xdr:row>36</xdr:row>
      <xdr:rowOff>11188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862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21365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631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278854</xdr:rowOff>
    </xdr:from>
    <xdr:to>
      <xdr:col>15</xdr:col>
      <xdr:colOff>101600</xdr:colOff>
      <xdr:row>36</xdr:row>
      <xdr:rowOff>37554</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892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47731</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658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302285</xdr:rowOff>
    </xdr:from>
    <xdr:to>
      <xdr:col>29</xdr:col>
      <xdr:colOff>177800</xdr:colOff>
      <xdr:row>36</xdr:row>
      <xdr:rowOff>60985</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9126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274362</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8847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320993</xdr:rowOff>
    </xdr:from>
    <xdr:to>
      <xdr:col>26</xdr:col>
      <xdr:colOff>101600</xdr:colOff>
      <xdr:row>36</xdr:row>
      <xdr:rowOff>79693</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9313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64470</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0177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319430</xdr:rowOff>
    </xdr:from>
    <xdr:to>
      <xdr:col>22</xdr:col>
      <xdr:colOff>165100</xdr:colOff>
      <xdr:row>36</xdr:row>
      <xdr:rowOff>78130</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9297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62907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016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335890</xdr:rowOff>
    </xdr:from>
    <xdr:to>
      <xdr:col>19</xdr:col>
      <xdr:colOff>38100</xdr:colOff>
      <xdr:row>36</xdr:row>
      <xdr:rowOff>94590</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9462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79367</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032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22860</xdr:rowOff>
    </xdr:from>
    <xdr:to>
      <xdr:col>15</xdr:col>
      <xdr:colOff>101600</xdr:colOff>
      <xdr:row>36</xdr:row>
      <xdr:rowOff>124460</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9761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109237</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062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東京都西東京市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206,245
200,005
15.75
86,952,070
84,286,540
2,522,847
42,604,792
41,743,987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65938</xdr:rowOff>
    </xdr:from>
    <xdr:to>
      <xdr:col>24</xdr:col>
      <xdr:colOff>62865</xdr:colOff>
      <xdr:row>38</xdr:row>
      <xdr:rowOff>167970</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09438"/>
          <a:ext cx="1270" cy="14736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347</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86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167970</xdr:rowOff>
    </xdr:from>
    <xdr:to>
      <xdr:col>24</xdr:col>
      <xdr:colOff>152400</xdr:colOff>
      <xdr:row>38</xdr:row>
      <xdr:rowOff>167970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83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12615</xdr:rowOff>
    </xdr:from>
    <xdr:ext cx="534377"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84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65938</xdr:rowOff>
    </xdr:from>
    <xdr:to>
      <xdr:col>24</xdr:col>
      <xdr:colOff>152400</xdr:colOff>
      <xdr:row>30</xdr:row>
      <xdr:rowOff>65938</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094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59004</xdr:rowOff>
    </xdr:from>
    <xdr:to>
      <xdr:col>24</xdr:col>
      <xdr:colOff>63500</xdr:colOff>
      <xdr:row>38</xdr:row>
      <xdr:rowOff>136537</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402654"/>
          <a:ext cx="838200" cy="248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64457</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8937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41580</xdr:rowOff>
    </xdr:from>
    <xdr:to>
      <xdr:col>24</xdr:col>
      <xdr:colOff>114300</xdr:colOff>
      <xdr:row>35</xdr:row>
      <xdr:rowOff>143180</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042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117335</xdr:rowOff>
    </xdr:from>
    <xdr:to>
      <xdr:col>19</xdr:col>
      <xdr:colOff>177800</xdr:colOff>
      <xdr:row>38</xdr:row>
      <xdr:rowOff>136537</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6632435"/>
          <a:ext cx="889000" cy="19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69355</xdr:rowOff>
    </xdr:from>
    <xdr:to>
      <xdr:col>20</xdr:col>
      <xdr:colOff>38100</xdr:colOff>
      <xdr:row>36</xdr:row>
      <xdr:rowOff>170955</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241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16032</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016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117335</xdr:rowOff>
    </xdr:from>
    <xdr:to>
      <xdr:col>15</xdr:col>
      <xdr:colOff>50800</xdr:colOff>
      <xdr:row>39</xdr:row>
      <xdr:rowOff>10655</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632435"/>
          <a:ext cx="889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61354</xdr:rowOff>
    </xdr:from>
    <xdr:to>
      <xdr:col>15</xdr:col>
      <xdr:colOff>101600</xdr:colOff>
      <xdr:row>36</xdr:row>
      <xdr:rowOff>162954</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33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8031</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008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156159</xdr:rowOff>
    </xdr:from>
    <xdr:to>
      <xdr:col>10</xdr:col>
      <xdr:colOff>114300</xdr:colOff>
      <xdr:row>39</xdr:row>
      <xdr:rowOff>10655</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a:off x="1130300" y="6671259"/>
          <a:ext cx="889000" cy="25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83414</xdr:rowOff>
    </xdr:from>
    <xdr:to>
      <xdr:col>10</xdr:col>
      <xdr:colOff>165100</xdr:colOff>
      <xdr:row>37</xdr:row>
      <xdr:rowOff>13564</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5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30091</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030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100368</xdr:rowOff>
    </xdr:from>
    <xdr:to>
      <xdr:col>6</xdr:col>
      <xdr:colOff>38100</xdr:colOff>
      <xdr:row>37</xdr:row>
      <xdr:rowOff>30518</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272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47045</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047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8204</xdr:rowOff>
    </xdr:from>
    <xdr:to>
      <xdr:col>24</xdr:col>
      <xdr:colOff>114300</xdr:colOff>
      <xdr:row>37</xdr:row>
      <xdr:rowOff>109804</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351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158081</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330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85737</xdr:rowOff>
    </xdr:from>
    <xdr:to>
      <xdr:col>20</xdr:col>
      <xdr:colOff>38100</xdr:colOff>
      <xdr:row>39</xdr:row>
      <xdr:rowOff>15887</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600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39</xdr:row>
      <xdr:rowOff>7014</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693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66535</xdr:rowOff>
    </xdr:from>
    <xdr:to>
      <xdr:col>15</xdr:col>
      <xdr:colOff>101600</xdr:colOff>
      <xdr:row>38</xdr:row>
      <xdr:rowOff>168135</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581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159262</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674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131305</xdr:rowOff>
    </xdr:from>
    <xdr:to>
      <xdr:col>10</xdr:col>
      <xdr:colOff>165100</xdr:colOff>
      <xdr:row>39</xdr:row>
      <xdr:rowOff>61455</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646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39</xdr:row>
      <xdr:rowOff>52582</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739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105359</xdr:rowOff>
    </xdr:from>
    <xdr:to>
      <xdr:col>6</xdr:col>
      <xdr:colOff>38100</xdr:colOff>
      <xdr:row>39</xdr:row>
      <xdr:rowOff>35509</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620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39</xdr:row>
      <xdr:rowOff>26636</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713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170006</xdr:rowOff>
    </xdr:from>
    <xdr:to>
      <xdr:col>24</xdr:col>
      <xdr:colOff>62865</xdr:colOff>
      <xdr:row>59</xdr:row>
      <xdr:rowOff>127666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742506"/>
          <a:ext cx="1270" cy="1500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131493</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247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127666</xdr:rowOff>
    </xdr:from>
    <xdr:to>
      <xdr:col>24</xdr:col>
      <xdr:colOff>152400</xdr:colOff>
      <xdr:row>59</xdr:row>
      <xdr:rowOff>127666</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24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116683</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517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170006</xdr:rowOff>
    </xdr:from>
    <xdr:to>
      <xdr:col>24</xdr:col>
      <xdr:colOff>152400</xdr:colOff>
      <xdr:row>50</xdr:row>
      <xdr:rowOff>170006</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742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148158</xdr:rowOff>
    </xdr:from>
    <xdr:to>
      <xdr:col>24</xdr:col>
      <xdr:colOff>63500</xdr:colOff>
      <xdr:row>57</xdr:row>
      <xdr:rowOff>3666</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3797300" y="9749358"/>
          <a:ext cx="838200" cy="26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101915</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5316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79038</xdr:rowOff>
    </xdr:from>
    <xdr:to>
      <xdr:col>24</xdr:col>
      <xdr:colOff>114300</xdr:colOff>
      <xdr:row>57</xdr:row>
      <xdr:rowOff>9188</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680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54775</xdr:rowOff>
    </xdr:from>
    <xdr:to>
      <xdr:col>19</xdr:col>
      <xdr:colOff>177800</xdr:colOff>
      <xdr:row>56</xdr:row>
      <xdr:rowOff>148158</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2908300" y="9655975"/>
          <a:ext cx="889000" cy="93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128072</xdr:rowOff>
    </xdr:from>
    <xdr:to>
      <xdr:col>20</xdr:col>
      <xdr:colOff>38100</xdr:colOff>
      <xdr:row>57</xdr:row>
      <xdr:rowOff>58222</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729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49349</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821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54775</xdr:rowOff>
    </xdr:from>
    <xdr:to>
      <xdr:col>15</xdr:col>
      <xdr:colOff>50800</xdr:colOff>
      <xdr:row>56</xdr:row>
      <xdr:rowOff>132581</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655975"/>
          <a:ext cx="889000" cy="77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80164</xdr:rowOff>
    </xdr:from>
    <xdr:to>
      <xdr:col>15</xdr:col>
      <xdr:colOff>101600</xdr:colOff>
      <xdr:row>57</xdr:row>
      <xdr:rowOff>10314</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681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1441</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774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132581</xdr:rowOff>
    </xdr:from>
    <xdr:to>
      <xdr:col>10</xdr:col>
      <xdr:colOff>114300</xdr:colOff>
      <xdr:row>57</xdr:row>
      <xdr:rowOff>113346</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9733781"/>
          <a:ext cx="889000" cy="152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138915</xdr:rowOff>
    </xdr:from>
    <xdr:to>
      <xdr:col>10</xdr:col>
      <xdr:colOff>165100</xdr:colOff>
      <xdr:row>57</xdr:row>
      <xdr:rowOff>69065</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74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60192</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832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115369</xdr:rowOff>
    </xdr:from>
    <xdr:to>
      <xdr:col>6</xdr:col>
      <xdr:colOff>38100</xdr:colOff>
      <xdr:row>58</xdr:row>
      <xdr:rowOff>45519</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888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36646</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980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124316</xdr:rowOff>
    </xdr:from>
    <xdr:to>
      <xdr:col>24</xdr:col>
      <xdr:colOff>114300</xdr:colOff>
      <xdr:row>57</xdr:row>
      <xdr:rowOff>54466</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725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102743</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703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97358</xdr:rowOff>
    </xdr:from>
    <xdr:to>
      <xdr:col>20</xdr:col>
      <xdr:colOff>38100</xdr:colOff>
      <xdr:row>57</xdr:row>
      <xdr:rowOff>27508</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698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44035</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473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3975</xdr:rowOff>
    </xdr:from>
    <xdr:to>
      <xdr:col>15</xdr:col>
      <xdr:colOff>101600</xdr:colOff>
      <xdr:row>56</xdr:row>
      <xdr:rowOff>105575</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605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122102</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380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81781</xdr:rowOff>
    </xdr:from>
    <xdr:to>
      <xdr:col>10</xdr:col>
      <xdr:colOff>165100</xdr:colOff>
      <xdr:row>57</xdr:row>
      <xdr:rowOff>11931</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682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28458</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458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62546</xdr:rowOff>
    </xdr:from>
    <xdr:to>
      <xdr:col>6</xdr:col>
      <xdr:colOff>38100</xdr:colOff>
      <xdr:row>57</xdr:row>
      <xdr:rowOff>164146</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835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9223</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9610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102057</xdr:rowOff>
    </xdr:from>
    <xdr:to>
      <xdr:col>24</xdr:col>
      <xdr:colOff>62865</xdr:colOff>
      <xdr:row>79</xdr:row>
      <xdr:rowOff>16560</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275007"/>
          <a:ext cx="1270" cy="12861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20387</xdr:rowOff>
    </xdr:from>
    <xdr:ext cx="378565"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5649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16560</xdr:rowOff>
    </xdr:from>
    <xdr:to>
      <xdr:col>24</xdr:col>
      <xdr:colOff>152400</xdr:colOff>
      <xdr:row>79</xdr:row>
      <xdr:rowOff>16560</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561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48734</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2050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102057</xdr:rowOff>
    </xdr:from>
    <xdr:to>
      <xdr:col>24</xdr:col>
      <xdr:colOff>152400</xdr:colOff>
      <xdr:row>71</xdr:row>
      <xdr:rowOff>102057</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275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51003</xdr:rowOff>
    </xdr:from>
    <xdr:to>
      <xdr:col>24</xdr:col>
      <xdr:colOff>63500</xdr:colOff>
      <xdr:row>78</xdr:row>
      <xdr:rowOff>61061</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3797300" y="13424103"/>
          <a:ext cx="838200" cy="10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86326</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31165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63449</xdr:rowOff>
    </xdr:from>
    <xdr:to>
      <xdr:col>24</xdr:col>
      <xdr:colOff>114300</xdr:colOff>
      <xdr:row>77</xdr:row>
      <xdr:rowOff>165049</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3265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61061</xdr:rowOff>
    </xdr:from>
    <xdr:to>
      <xdr:col>19</xdr:col>
      <xdr:colOff>177800</xdr:colOff>
      <xdr:row>78</xdr:row>
      <xdr:rowOff>109982</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908300" y="13434161"/>
          <a:ext cx="889000" cy="48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81890</xdr:rowOff>
    </xdr:from>
    <xdr:to>
      <xdr:col>20</xdr:col>
      <xdr:colOff>38100</xdr:colOff>
      <xdr:row>78</xdr:row>
      <xdr:rowOff>12040</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328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28567</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3058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109982</xdr:rowOff>
    </xdr:from>
    <xdr:to>
      <xdr:col>15</xdr:col>
      <xdr:colOff>50800</xdr:colOff>
      <xdr:row>78</xdr:row>
      <xdr:rowOff>139700</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2019300" y="13483082"/>
          <a:ext cx="8890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92024</xdr:rowOff>
    </xdr:from>
    <xdr:to>
      <xdr:col>15</xdr:col>
      <xdr:colOff>101600</xdr:colOff>
      <xdr:row>78</xdr:row>
      <xdr:rowOff>22174</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3293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38701</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3068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139700</xdr:rowOff>
    </xdr:from>
    <xdr:to>
      <xdr:col>10</xdr:col>
      <xdr:colOff>114300</xdr:colOff>
      <xdr:row>78</xdr:row>
      <xdr:rowOff>140005</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flipV="1">
          <a:off x="1130300" y="13512800"/>
          <a:ext cx="889000" cy="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100788</xdr:rowOff>
    </xdr:from>
    <xdr:to>
      <xdr:col>10</xdr:col>
      <xdr:colOff>165100</xdr:colOff>
      <xdr:row>78</xdr:row>
      <xdr:rowOff>30938</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302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47465</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3077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107035</xdr:rowOff>
    </xdr:from>
    <xdr:to>
      <xdr:col>6</xdr:col>
      <xdr:colOff>38100</xdr:colOff>
      <xdr:row>78</xdr:row>
      <xdr:rowOff>37185</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3308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53712</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3083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203</xdr:rowOff>
    </xdr:from>
    <xdr:to>
      <xdr:col>24</xdr:col>
      <xdr:colOff>114300</xdr:colOff>
      <xdr:row>78</xdr:row>
      <xdr:rowOff>101803</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3373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150080</xdr:rowOff>
    </xdr:from>
    <xdr:ext cx="469744"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3351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10261</xdr:rowOff>
    </xdr:from>
    <xdr:to>
      <xdr:col>20</xdr:col>
      <xdr:colOff>38100</xdr:colOff>
      <xdr:row>78</xdr:row>
      <xdr:rowOff>111861</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3383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102988</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562428" y="13476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59182</xdr:rowOff>
    </xdr:from>
    <xdr:to>
      <xdr:col>15</xdr:col>
      <xdr:colOff>101600</xdr:colOff>
      <xdr:row>78</xdr:row>
      <xdr:rowOff>160782</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3432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151909</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673428" y="13525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88900</xdr:rowOff>
    </xdr:from>
    <xdr:to>
      <xdr:col>10</xdr:col>
      <xdr:colOff>165100</xdr:colOff>
      <xdr:row>79</xdr:row>
      <xdr:rowOff>19050</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10177</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784428" y="1355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89205</xdr:rowOff>
    </xdr:from>
    <xdr:to>
      <xdr:col>6</xdr:col>
      <xdr:colOff>38100</xdr:colOff>
      <xdr:row>79</xdr:row>
      <xdr:rowOff>19355</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3462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79</xdr:row>
      <xdr:rowOff>10482</xdr:rowOff>
    </xdr:from>
    <xdr:ext cx="378565"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941017" y="135550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31026</xdr:rowOff>
    </xdr:from>
    <xdr:to>
      <xdr:col>24</xdr:col>
      <xdr:colOff>62865</xdr:colOff>
      <xdr:row>98</xdr:row>
      <xdr:rowOff>25781</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461526"/>
          <a:ext cx="1270" cy="1366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29608</xdr:rowOff>
    </xdr:from>
    <xdr:ext cx="599010"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6831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25781</xdr:rowOff>
    </xdr:from>
    <xdr:to>
      <xdr:col>24</xdr:col>
      <xdr:colOff>152400</xdr:colOff>
      <xdr:row>98</xdr:row>
      <xdr:rowOff>25781</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6827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149153</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236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212,557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31026</xdr:rowOff>
    </xdr:from>
    <xdr:to>
      <xdr:col>24</xdr:col>
      <xdr:colOff>152400</xdr:colOff>
      <xdr:row>90</xdr:row>
      <xdr:rowOff>31026</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461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16472</xdr:rowOff>
    </xdr:from>
    <xdr:to>
      <xdr:col>24</xdr:col>
      <xdr:colOff>63500</xdr:colOff>
      <xdr:row>96</xdr:row>
      <xdr:rowOff>101930</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475672"/>
          <a:ext cx="838200" cy="85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112349</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22864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89472</xdr:rowOff>
    </xdr:from>
    <xdr:to>
      <xdr:col>24</xdr:col>
      <xdr:colOff>114300</xdr:colOff>
      <xdr:row>96</xdr:row>
      <xdr:rowOff>19622</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377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101930</xdr:rowOff>
    </xdr:from>
    <xdr:to>
      <xdr:col>19</xdr:col>
      <xdr:colOff>177800</xdr:colOff>
      <xdr:row>97</xdr:row>
      <xdr:rowOff>20079</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908300" y="16561130"/>
          <a:ext cx="889000" cy="89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23851</xdr:rowOff>
    </xdr:from>
    <xdr:to>
      <xdr:col>20</xdr:col>
      <xdr:colOff>38100</xdr:colOff>
      <xdr:row>96</xdr:row>
      <xdr:rowOff>125451</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483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141978</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2582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46101</xdr:rowOff>
    </xdr:from>
    <xdr:to>
      <xdr:col>15</xdr:col>
      <xdr:colOff>50800</xdr:colOff>
      <xdr:row>97</xdr:row>
      <xdr:rowOff>20079</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a:off x="2019300" y="16505301"/>
          <a:ext cx="889000" cy="145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132169</xdr:rowOff>
    </xdr:from>
    <xdr:to>
      <xdr:col>15</xdr:col>
      <xdr:colOff>101600</xdr:colOff>
      <xdr:row>97</xdr:row>
      <xdr:rowOff>62319</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591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78846</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08795" y="163665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46101</xdr:rowOff>
    </xdr:from>
    <xdr:to>
      <xdr:col>10</xdr:col>
      <xdr:colOff>114300</xdr:colOff>
      <xdr:row>97</xdr:row>
      <xdr:rowOff>149073</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505301"/>
          <a:ext cx="889000" cy="274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162864</xdr:rowOff>
    </xdr:from>
    <xdr:to>
      <xdr:col>10</xdr:col>
      <xdr:colOff>165100</xdr:colOff>
      <xdr:row>96</xdr:row>
      <xdr:rowOff>93014</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450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109541</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2258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116700</xdr:rowOff>
    </xdr:from>
    <xdr:to>
      <xdr:col>6</xdr:col>
      <xdr:colOff>38100</xdr:colOff>
      <xdr:row>98</xdr:row>
      <xdr:rowOff>46850</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74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37977</xdr:rowOff>
    </xdr:from>
    <xdr:ext cx="59901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30795" y="16840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137122</xdr:rowOff>
    </xdr:from>
    <xdr:to>
      <xdr:col>24</xdr:col>
      <xdr:colOff>114300</xdr:colOff>
      <xdr:row>96</xdr:row>
      <xdr:rowOff>67272</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424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115549</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64032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51130</xdr:rowOff>
    </xdr:from>
    <xdr:to>
      <xdr:col>20</xdr:col>
      <xdr:colOff>38100</xdr:colOff>
      <xdr:row>96</xdr:row>
      <xdr:rowOff>152730</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510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143857</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6603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140729</xdr:rowOff>
    </xdr:from>
    <xdr:to>
      <xdr:col>15</xdr:col>
      <xdr:colOff>101600</xdr:colOff>
      <xdr:row>97</xdr:row>
      <xdr:rowOff>70879</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599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62006</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08795" y="16692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166751</xdr:rowOff>
    </xdr:from>
    <xdr:to>
      <xdr:col>10</xdr:col>
      <xdr:colOff>165100</xdr:colOff>
      <xdr:row>96</xdr:row>
      <xdr:rowOff>96901</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454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88028</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19795" y="165472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98273</xdr:rowOff>
    </xdr:from>
    <xdr:to>
      <xdr:col>6</xdr:col>
      <xdr:colOff>38100</xdr:colOff>
      <xdr:row>98</xdr:row>
      <xdr:rowOff>28423</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728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44950</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30795" y="165041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a:extLst>
            <a:ext uri="{FF2B5EF4-FFF2-40B4-BE49-F238E27FC236}">
              <a16:creationId xmlns:a16="http://schemas.microsoft.com/office/drawing/2014/main" id="{00000000-0008-0000-06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35</xdr:row>
      <xdr:rowOff>79143</xdr:rowOff>
    </xdr:from>
    <xdr:to>
      <xdr:col>54</xdr:col>
      <xdr:colOff>189865</xdr:colOff>
      <xdr:row>38</xdr:row>
      <xdr:rowOff>113737</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10475595" y="6079893"/>
          <a:ext cx="1270" cy="5489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117564</xdr:rowOff>
    </xdr:from>
    <xdr:ext cx="534377" cy="259045"/>
    <xdr:sp macro="" textlink="">
      <xdr:nvSpPr>
        <xdr:cNvPr id="291" name="補助費等最小値テキスト">
          <a:extLst>
            <a:ext uri="{FF2B5EF4-FFF2-40B4-BE49-F238E27FC236}">
              <a16:creationId xmlns:a16="http://schemas.microsoft.com/office/drawing/2014/main" id="{00000000-0008-0000-0600-000023010000}"/>
            </a:ext>
          </a:extLst>
        </xdr:cNvPr>
        <xdr:cNvSpPr txBox="1"/>
      </xdr:nvSpPr>
      <xdr:spPr>
        <a:xfrm>
          <a:off x="10528300" y="6632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113737</xdr:rowOff>
    </xdr:from>
    <xdr:to>
      <xdr:col>55</xdr:col>
      <xdr:colOff>88900</xdr:colOff>
      <xdr:row>38</xdr:row>
      <xdr:rowOff>113737</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66288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25820</xdr:rowOff>
    </xdr:from>
    <xdr:ext cx="534377" cy="259045"/>
    <xdr:sp macro="" textlink="">
      <xdr:nvSpPr>
        <xdr:cNvPr id="293" name="補助費等最大値テキスト">
          <a:extLst>
            <a:ext uri="{FF2B5EF4-FFF2-40B4-BE49-F238E27FC236}">
              <a16:creationId xmlns:a16="http://schemas.microsoft.com/office/drawing/2014/main" id="{00000000-0008-0000-0600-000025010000}"/>
            </a:ext>
          </a:extLst>
        </xdr:cNvPr>
        <xdr:cNvSpPr txBox="1"/>
      </xdr:nvSpPr>
      <xdr:spPr>
        <a:xfrm>
          <a:off x="10528300" y="5855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79143</xdr:rowOff>
    </xdr:from>
    <xdr:to>
      <xdr:col>55</xdr:col>
      <xdr:colOff>88900</xdr:colOff>
      <xdr:row>35</xdr:row>
      <xdr:rowOff>79143</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10388600" y="60798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64839</xdr:rowOff>
    </xdr:from>
    <xdr:to>
      <xdr:col>55</xdr:col>
      <xdr:colOff>0</xdr:colOff>
      <xdr:row>36</xdr:row>
      <xdr:rowOff>72056</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9639300" y="6237039"/>
          <a:ext cx="838200" cy="7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133654</xdr:rowOff>
    </xdr:from>
    <xdr:ext cx="534377" cy="259045"/>
    <xdr:sp macro="" textlink="">
      <xdr:nvSpPr>
        <xdr:cNvPr id="296" name="補助費等平均値テキスト">
          <a:extLst>
            <a:ext uri="{FF2B5EF4-FFF2-40B4-BE49-F238E27FC236}">
              <a16:creationId xmlns:a16="http://schemas.microsoft.com/office/drawing/2014/main" id="{00000000-0008-0000-0600-000028010000}"/>
            </a:ext>
          </a:extLst>
        </xdr:cNvPr>
        <xdr:cNvSpPr txBox="1"/>
      </xdr:nvSpPr>
      <xdr:spPr>
        <a:xfrm>
          <a:off x="10528300" y="63058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155227</xdr:rowOff>
    </xdr:from>
    <xdr:to>
      <xdr:col>55</xdr:col>
      <xdr:colOff>50800</xdr:colOff>
      <xdr:row>37</xdr:row>
      <xdr:rowOff>85377</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10426700" y="632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48848</xdr:rowOff>
    </xdr:from>
    <xdr:to>
      <xdr:col>50</xdr:col>
      <xdr:colOff>114300</xdr:colOff>
      <xdr:row>36</xdr:row>
      <xdr:rowOff>72056</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8750300" y="6221048"/>
          <a:ext cx="889000" cy="23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146888</xdr:rowOff>
    </xdr:from>
    <xdr:to>
      <xdr:col>50</xdr:col>
      <xdr:colOff>165100</xdr:colOff>
      <xdr:row>37</xdr:row>
      <xdr:rowOff>77038</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9588500" y="6319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68165</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9372111" y="6411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48848</xdr:rowOff>
    </xdr:from>
    <xdr:to>
      <xdr:col>45</xdr:col>
      <xdr:colOff>177800</xdr:colOff>
      <xdr:row>36</xdr:row>
      <xdr:rowOff>120977</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7861300" y="6221048"/>
          <a:ext cx="889000" cy="72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121808</xdr:rowOff>
    </xdr:from>
    <xdr:to>
      <xdr:col>46</xdr:col>
      <xdr:colOff>38100</xdr:colOff>
      <xdr:row>37</xdr:row>
      <xdr:rowOff>51958</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8699500" y="6294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43085</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483111" y="6386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63859</xdr:rowOff>
    </xdr:from>
    <xdr:to>
      <xdr:col>41</xdr:col>
      <xdr:colOff>50800</xdr:colOff>
      <xdr:row>36</xdr:row>
      <xdr:rowOff>120977</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a:off x="6972300" y="5207359"/>
          <a:ext cx="889000" cy="1085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163424</xdr:rowOff>
    </xdr:from>
    <xdr:to>
      <xdr:col>41</xdr:col>
      <xdr:colOff>101600</xdr:colOff>
      <xdr:row>37</xdr:row>
      <xdr:rowOff>93574</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7810500" y="6335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84701</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594111" y="6428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89292</xdr:rowOff>
    </xdr:from>
    <xdr:to>
      <xdr:col>36</xdr:col>
      <xdr:colOff>165100</xdr:colOff>
      <xdr:row>31</xdr:row>
      <xdr:rowOff>19442</xdr:rowOff>
    </xdr:to>
    <xdr:sp macro="" textlink="">
      <xdr:nvSpPr>
        <xdr:cNvPr id="307" name="フローチャート: 判断 306">
          <a:extLst>
            <a:ext uri="{FF2B5EF4-FFF2-40B4-BE49-F238E27FC236}">
              <a16:creationId xmlns:a16="http://schemas.microsoft.com/office/drawing/2014/main" id="{00000000-0008-0000-0600-000033010000}"/>
            </a:ext>
          </a:extLst>
        </xdr:cNvPr>
        <xdr:cNvSpPr/>
      </xdr:nvSpPr>
      <xdr:spPr>
        <a:xfrm>
          <a:off x="6921500" y="5232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31</xdr:row>
      <xdr:rowOff>10569</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672795" y="5325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14039</xdr:rowOff>
    </xdr:from>
    <xdr:to>
      <xdr:col>55</xdr:col>
      <xdr:colOff>50800</xdr:colOff>
      <xdr:row>36</xdr:row>
      <xdr:rowOff>115639</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10426700" y="618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36916</xdr:rowOff>
    </xdr:from>
    <xdr:ext cx="534377" cy="259045"/>
    <xdr:sp macro="" textlink="">
      <xdr:nvSpPr>
        <xdr:cNvPr id="315" name="補助費等該当値テキスト">
          <a:extLst>
            <a:ext uri="{FF2B5EF4-FFF2-40B4-BE49-F238E27FC236}">
              <a16:creationId xmlns:a16="http://schemas.microsoft.com/office/drawing/2014/main" id="{00000000-0008-0000-0600-00003B010000}"/>
            </a:ext>
          </a:extLst>
        </xdr:cNvPr>
        <xdr:cNvSpPr txBox="1"/>
      </xdr:nvSpPr>
      <xdr:spPr>
        <a:xfrm>
          <a:off x="10528300" y="6037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21256</xdr:rowOff>
    </xdr:from>
    <xdr:to>
      <xdr:col>50</xdr:col>
      <xdr:colOff>165100</xdr:colOff>
      <xdr:row>36</xdr:row>
      <xdr:rowOff>122856</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9588500" y="6193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139383</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9372111" y="5968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169498</xdr:rowOff>
    </xdr:from>
    <xdr:to>
      <xdr:col>46</xdr:col>
      <xdr:colOff>38100</xdr:colOff>
      <xdr:row>36</xdr:row>
      <xdr:rowOff>99648</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8699500" y="6170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116175</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8483111" y="5945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70177</xdr:rowOff>
    </xdr:from>
    <xdr:to>
      <xdr:col>41</xdr:col>
      <xdr:colOff>101600</xdr:colOff>
      <xdr:row>37</xdr:row>
      <xdr:rowOff>327</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7810500" y="6242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16854</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7594111" y="6017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13059</xdr:rowOff>
    </xdr:from>
    <xdr:to>
      <xdr:col>36</xdr:col>
      <xdr:colOff>165100</xdr:colOff>
      <xdr:row>30</xdr:row>
      <xdr:rowOff>114659</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6921500" y="5156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28</xdr:row>
      <xdr:rowOff>131186</xdr:rowOff>
    </xdr:from>
    <xdr:ext cx="599010"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672795" y="49317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7" name="テキスト ボックス 346">
          <a:extLst>
            <a:ext uri="{FF2B5EF4-FFF2-40B4-BE49-F238E27FC236}">
              <a16:creationId xmlns:a16="http://schemas.microsoft.com/office/drawing/2014/main" id="{00000000-0008-0000-0600-00005B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普通建設事業費グラフ枠">
          <a:extLst>
            <a:ext uri="{FF2B5EF4-FFF2-40B4-BE49-F238E27FC236}">
              <a16:creationId xmlns:a16="http://schemas.microsoft.com/office/drawing/2014/main" id="{00000000-0008-0000-0600-00005C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53224</xdr:rowOff>
    </xdr:from>
    <xdr:to>
      <xdr:col>54</xdr:col>
      <xdr:colOff>189865</xdr:colOff>
      <xdr:row>58</xdr:row>
      <xdr:rowOff>124286</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10475595" y="8797174"/>
          <a:ext cx="1270" cy="12712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128113</xdr:rowOff>
    </xdr:from>
    <xdr:ext cx="534377" cy="259045"/>
    <xdr:sp macro="" textlink="">
      <xdr:nvSpPr>
        <xdr:cNvPr id="350" name="普通建設事業費最小値テキスト">
          <a:extLst>
            <a:ext uri="{FF2B5EF4-FFF2-40B4-BE49-F238E27FC236}">
              <a16:creationId xmlns:a16="http://schemas.microsoft.com/office/drawing/2014/main" id="{00000000-0008-0000-0600-00005E010000}"/>
            </a:ext>
          </a:extLst>
        </xdr:cNvPr>
        <xdr:cNvSpPr txBox="1"/>
      </xdr:nvSpPr>
      <xdr:spPr>
        <a:xfrm>
          <a:off x="10528300" y="10072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124286</xdr:rowOff>
    </xdr:from>
    <xdr:to>
      <xdr:col>55</xdr:col>
      <xdr:colOff>88900</xdr:colOff>
      <xdr:row>58</xdr:row>
      <xdr:rowOff>124286</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10388600" y="10068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171351</xdr:rowOff>
    </xdr:from>
    <xdr:ext cx="599010" cy="259045"/>
    <xdr:sp macro="" textlink="">
      <xdr:nvSpPr>
        <xdr:cNvPr id="352" name="普通建設事業費最大値テキスト">
          <a:extLst>
            <a:ext uri="{FF2B5EF4-FFF2-40B4-BE49-F238E27FC236}">
              <a16:creationId xmlns:a16="http://schemas.microsoft.com/office/drawing/2014/main" id="{00000000-0008-0000-0600-000060010000}"/>
            </a:ext>
          </a:extLst>
        </xdr:cNvPr>
        <xdr:cNvSpPr txBox="1"/>
      </xdr:nvSpPr>
      <xdr:spPr>
        <a:xfrm>
          <a:off x="10528300" y="8572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130,194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53224</xdr:rowOff>
    </xdr:from>
    <xdr:to>
      <xdr:col>55</xdr:col>
      <xdr:colOff>88900</xdr:colOff>
      <xdr:row>51</xdr:row>
      <xdr:rowOff>53224</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10388600" y="8797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25879</xdr:rowOff>
    </xdr:from>
    <xdr:to>
      <xdr:col>55</xdr:col>
      <xdr:colOff>0</xdr:colOff>
      <xdr:row>58</xdr:row>
      <xdr:rowOff>124286</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9639300" y="9969979"/>
          <a:ext cx="838200" cy="98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97571</xdr:rowOff>
    </xdr:from>
    <xdr:ext cx="534377" cy="259045"/>
    <xdr:sp macro="" textlink="">
      <xdr:nvSpPr>
        <xdr:cNvPr id="355" name="普通建設事業費平均値テキスト">
          <a:extLst>
            <a:ext uri="{FF2B5EF4-FFF2-40B4-BE49-F238E27FC236}">
              <a16:creationId xmlns:a16="http://schemas.microsoft.com/office/drawing/2014/main" id="{00000000-0008-0000-0600-000063010000}"/>
            </a:ext>
          </a:extLst>
        </xdr:cNvPr>
        <xdr:cNvSpPr txBox="1"/>
      </xdr:nvSpPr>
      <xdr:spPr>
        <a:xfrm>
          <a:off x="10528300" y="95273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74694</xdr:rowOff>
    </xdr:from>
    <xdr:to>
      <xdr:col>55</xdr:col>
      <xdr:colOff>50800</xdr:colOff>
      <xdr:row>57</xdr:row>
      <xdr:rowOff>4844</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10426700" y="967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2856</xdr:rowOff>
    </xdr:from>
    <xdr:to>
      <xdr:col>50</xdr:col>
      <xdr:colOff>114300</xdr:colOff>
      <xdr:row>58</xdr:row>
      <xdr:rowOff>25879</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8750300" y="9946956"/>
          <a:ext cx="889000" cy="23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159341</xdr:rowOff>
    </xdr:from>
    <xdr:to>
      <xdr:col>50</xdr:col>
      <xdr:colOff>165100</xdr:colOff>
      <xdr:row>57</xdr:row>
      <xdr:rowOff>89491</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9588500" y="9760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106018</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372111" y="9535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2856</xdr:rowOff>
    </xdr:from>
    <xdr:to>
      <xdr:col>45</xdr:col>
      <xdr:colOff>177800</xdr:colOff>
      <xdr:row>58</xdr:row>
      <xdr:rowOff>60289</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flipV="1">
          <a:off x="7861300" y="9946956"/>
          <a:ext cx="889000" cy="57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8280</xdr:rowOff>
    </xdr:from>
    <xdr:to>
      <xdr:col>46</xdr:col>
      <xdr:colOff>38100</xdr:colOff>
      <xdr:row>57</xdr:row>
      <xdr:rowOff>109880</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8699500" y="978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126407</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483111" y="9556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89256</xdr:rowOff>
    </xdr:from>
    <xdr:to>
      <xdr:col>41</xdr:col>
      <xdr:colOff>50800</xdr:colOff>
      <xdr:row>58</xdr:row>
      <xdr:rowOff>60289</xdr:rowOff>
    </xdr:to>
    <xdr:cxnSp macro="">
      <xdr:nvCxnSpPr>
        <xdr:cNvPr id="363" name="直線コネクタ 362">
          <a:extLst>
            <a:ext uri="{FF2B5EF4-FFF2-40B4-BE49-F238E27FC236}">
              <a16:creationId xmlns:a16="http://schemas.microsoft.com/office/drawing/2014/main" id="{00000000-0008-0000-0600-00006B010000}"/>
            </a:ext>
          </a:extLst>
        </xdr:cNvPr>
        <xdr:cNvCxnSpPr/>
      </xdr:nvCxnSpPr>
      <xdr:spPr>
        <a:xfrm>
          <a:off x="6972300" y="9861906"/>
          <a:ext cx="889000" cy="142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142610</xdr:rowOff>
    </xdr:from>
    <xdr:to>
      <xdr:col>41</xdr:col>
      <xdr:colOff>101600</xdr:colOff>
      <xdr:row>57</xdr:row>
      <xdr:rowOff>72760</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7810500" y="9743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89287</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594111" y="9519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135480</xdr:rowOff>
    </xdr:from>
    <xdr:to>
      <xdr:col>36</xdr:col>
      <xdr:colOff>165100</xdr:colOff>
      <xdr:row>57</xdr:row>
      <xdr:rowOff>65630</xdr:rowOff>
    </xdr:to>
    <xdr:sp macro="" textlink="">
      <xdr:nvSpPr>
        <xdr:cNvPr id="366" name="フローチャート: 判断 365">
          <a:extLst>
            <a:ext uri="{FF2B5EF4-FFF2-40B4-BE49-F238E27FC236}">
              <a16:creationId xmlns:a16="http://schemas.microsoft.com/office/drawing/2014/main" id="{00000000-0008-0000-0600-00006E010000}"/>
            </a:ext>
          </a:extLst>
        </xdr:cNvPr>
        <xdr:cNvSpPr/>
      </xdr:nvSpPr>
      <xdr:spPr>
        <a:xfrm>
          <a:off x="6921500" y="973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82157</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05111" y="9511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73486</xdr:rowOff>
    </xdr:from>
    <xdr:to>
      <xdr:col>55</xdr:col>
      <xdr:colOff>50800</xdr:colOff>
      <xdr:row>59</xdr:row>
      <xdr:rowOff>3636</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10426700" y="10017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159863</xdr:rowOff>
    </xdr:from>
    <xdr:ext cx="534377" cy="259045"/>
    <xdr:sp macro="" textlink="">
      <xdr:nvSpPr>
        <xdr:cNvPr id="374" name="普通建設事業費該当値テキスト">
          <a:extLst>
            <a:ext uri="{FF2B5EF4-FFF2-40B4-BE49-F238E27FC236}">
              <a16:creationId xmlns:a16="http://schemas.microsoft.com/office/drawing/2014/main" id="{00000000-0008-0000-0600-000076010000}"/>
            </a:ext>
          </a:extLst>
        </xdr:cNvPr>
        <xdr:cNvSpPr txBox="1"/>
      </xdr:nvSpPr>
      <xdr:spPr>
        <a:xfrm>
          <a:off x="10528300" y="9932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146529</xdr:rowOff>
    </xdr:from>
    <xdr:to>
      <xdr:col>50</xdr:col>
      <xdr:colOff>165100</xdr:colOff>
      <xdr:row>58</xdr:row>
      <xdr:rowOff>76679</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9588500" y="9919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67806</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9372111" y="10011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123506</xdr:rowOff>
    </xdr:from>
    <xdr:to>
      <xdr:col>46</xdr:col>
      <xdr:colOff>38100</xdr:colOff>
      <xdr:row>58</xdr:row>
      <xdr:rowOff>53656</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8699500" y="9896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44783</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8483111" y="9988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9489</xdr:rowOff>
    </xdr:from>
    <xdr:to>
      <xdr:col>41</xdr:col>
      <xdr:colOff>101600</xdr:colOff>
      <xdr:row>58</xdr:row>
      <xdr:rowOff>111089</xdr:rowOff>
    </xdr:to>
    <xdr:sp macro="" textlink="">
      <xdr:nvSpPr>
        <xdr:cNvPr id="379" name="楕円 378">
          <a:extLst>
            <a:ext uri="{FF2B5EF4-FFF2-40B4-BE49-F238E27FC236}">
              <a16:creationId xmlns:a16="http://schemas.microsoft.com/office/drawing/2014/main" id="{00000000-0008-0000-0600-00007B010000}"/>
            </a:ext>
          </a:extLst>
        </xdr:cNvPr>
        <xdr:cNvSpPr/>
      </xdr:nvSpPr>
      <xdr:spPr>
        <a:xfrm>
          <a:off x="7810500" y="9953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102216</xdr:rowOff>
    </xdr:from>
    <xdr:ext cx="534377" cy="259045"/>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7594111" y="10046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38456</xdr:rowOff>
    </xdr:from>
    <xdr:to>
      <xdr:col>36</xdr:col>
      <xdr:colOff>165100</xdr:colOff>
      <xdr:row>57</xdr:row>
      <xdr:rowOff>140056</xdr:rowOff>
    </xdr:to>
    <xdr:sp macro="" textlink="">
      <xdr:nvSpPr>
        <xdr:cNvPr id="381" name="楕円 380">
          <a:extLst>
            <a:ext uri="{FF2B5EF4-FFF2-40B4-BE49-F238E27FC236}">
              <a16:creationId xmlns:a16="http://schemas.microsoft.com/office/drawing/2014/main" id="{00000000-0008-0000-0600-00007D010000}"/>
            </a:ext>
          </a:extLst>
        </xdr:cNvPr>
        <xdr:cNvSpPr/>
      </xdr:nvSpPr>
      <xdr:spPr>
        <a:xfrm>
          <a:off x="6921500" y="9811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131183</xdr:rowOff>
    </xdr:from>
    <xdr:ext cx="534377" cy="259045"/>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705111" y="9903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5" name="普通建設事業費 （ うち新規整備　）グラフ枠">
          <a:extLst>
            <a:ext uri="{FF2B5EF4-FFF2-40B4-BE49-F238E27FC236}">
              <a16:creationId xmlns:a16="http://schemas.microsoft.com/office/drawing/2014/main" id="{00000000-0008-0000-0600-000095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112192</xdr:rowOff>
    </xdr:from>
    <xdr:to>
      <xdr:col>54</xdr:col>
      <xdr:colOff>189865</xdr:colOff>
      <xdr:row>79</xdr:row>
      <xdr:rowOff>32144</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10475595" y="12285142"/>
          <a:ext cx="1270" cy="1291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35971</xdr:rowOff>
    </xdr:from>
    <xdr:ext cx="378565" cy="259045"/>
    <xdr:sp macro="" textlink="">
      <xdr:nvSpPr>
        <xdr:cNvPr id="407" name="普通建設事業費 （ うち新規整備　）最小値テキスト">
          <a:extLst>
            <a:ext uri="{FF2B5EF4-FFF2-40B4-BE49-F238E27FC236}">
              <a16:creationId xmlns:a16="http://schemas.microsoft.com/office/drawing/2014/main" id="{00000000-0008-0000-0600-000097010000}"/>
            </a:ext>
          </a:extLst>
        </xdr:cNvPr>
        <xdr:cNvSpPr txBox="1"/>
      </xdr:nvSpPr>
      <xdr:spPr>
        <a:xfrm>
          <a:off x="10528300" y="135805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32144</xdr:rowOff>
    </xdr:from>
    <xdr:to>
      <xdr:col>55</xdr:col>
      <xdr:colOff>88900</xdr:colOff>
      <xdr:row>79</xdr:row>
      <xdr:rowOff>32144</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10388600" y="13576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58869</xdr:rowOff>
    </xdr:from>
    <xdr:ext cx="534377" cy="259045"/>
    <xdr:sp macro="" textlink="">
      <xdr:nvSpPr>
        <xdr:cNvPr id="409" name="普通建設事業費 （ うち新規整備　）最大値テキスト">
          <a:extLst>
            <a:ext uri="{FF2B5EF4-FFF2-40B4-BE49-F238E27FC236}">
              <a16:creationId xmlns:a16="http://schemas.microsoft.com/office/drawing/2014/main" id="{00000000-0008-0000-0600-000099010000}"/>
            </a:ext>
          </a:extLst>
        </xdr:cNvPr>
        <xdr:cNvSpPr txBox="1"/>
      </xdr:nvSpPr>
      <xdr:spPr>
        <a:xfrm>
          <a:off x="10528300" y="12060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112192</xdr:rowOff>
    </xdr:from>
    <xdr:to>
      <xdr:col>55</xdr:col>
      <xdr:colOff>88900</xdr:colOff>
      <xdr:row>71</xdr:row>
      <xdr:rowOff>112192</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10388600" y="12285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63728</xdr:rowOff>
    </xdr:from>
    <xdr:to>
      <xdr:col>55</xdr:col>
      <xdr:colOff>0</xdr:colOff>
      <xdr:row>78</xdr:row>
      <xdr:rowOff>118097</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9639300" y="13265378"/>
          <a:ext cx="838200" cy="225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42321</xdr:rowOff>
    </xdr:from>
    <xdr:ext cx="469744" cy="259045"/>
    <xdr:sp macro="" textlink="">
      <xdr:nvSpPr>
        <xdr:cNvPr id="412" name="普通建設事業費 （ うち新規整備　）平均値テキスト">
          <a:extLst>
            <a:ext uri="{FF2B5EF4-FFF2-40B4-BE49-F238E27FC236}">
              <a16:creationId xmlns:a16="http://schemas.microsoft.com/office/drawing/2014/main" id="{00000000-0008-0000-0600-00009C010000}"/>
            </a:ext>
          </a:extLst>
        </xdr:cNvPr>
        <xdr:cNvSpPr txBox="1"/>
      </xdr:nvSpPr>
      <xdr:spPr>
        <a:xfrm>
          <a:off x="10528300" y="130725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19444</xdr:rowOff>
    </xdr:from>
    <xdr:to>
      <xdr:col>55</xdr:col>
      <xdr:colOff>50800</xdr:colOff>
      <xdr:row>77</xdr:row>
      <xdr:rowOff>121044</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10426700" y="13221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63728</xdr:rowOff>
    </xdr:from>
    <xdr:to>
      <xdr:col>50</xdr:col>
      <xdr:colOff>114300</xdr:colOff>
      <xdr:row>78</xdr:row>
      <xdr:rowOff>151245</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flipV="1">
          <a:off x="8750300" y="13265378"/>
          <a:ext cx="889000" cy="258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63221</xdr:rowOff>
    </xdr:from>
    <xdr:to>
      <xdr:col>50</xdr:col>
      <xdr:colOff>165100</xdr:colOff>
      <xdr:row>77</xdr:row>
      <xdr:rowOff>164821</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9588500" y="13264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155948</xdr:rowOff>
    </xdr:from>
    <xdr:ext cx="469744"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404428" y="13357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151245</xdr:rowOff>
    </xdr:from>
    <xdr:to>
      <xdr:col>45</xdr:col>
      <xdr:colOff>177800</xdr:colOff>
      <xdr:row>78</xdr:row>
      <xdr:rowOff>167436</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flipV="1">
          <a:off x="7861300" y="13524345"/>
          <a:ext cx="889000" cy="16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78918</xdr:rowOff>
    </xdr:from>
    <xdr:to>
      <xdr:col>46</xdr:col>
      <xdr:colOff>38100</xdr:colOff>
      <xdr:row>78</xdr:row>
      <xdr:rowOff>9068</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8699500" y="13280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25595</xdr:rowOff>
    </xdr:from>
    <xdr:ext cx="469744"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8515428" y="13055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120765</xdr:rowOff>
    </xdr:from>
    <xdr:to>
      <xdr:col>41</xdr:col>
      <xdr:colOff>50800</xdr:colOff>
      <xdr:row>78</xdr:row>
      <xdr:rowOff>167436</xdr:rowOff>
    </xdr:to>
    <xdr:cxnSp macro="">
      <xdr:nvCxnSpPr>
        <xdr:cNvPr id="420" name="直線コネクタ 419">
          <a:extLst>
            <a:ext uri="{FF2B5EF4-FFF2-40B4-BE49-F238E27FC236}">
              <a16:creationId xmlns:a16="http://schemas.microsoft.com/office/drawing/2014/main" id="{00000000-0008-0000-0600-0000A4010000}"/>
            </a:ext>
          </a:extLst>
        </xdr:cNvPr>
        <xdr:cNvCxnSpPr/>
      </xdr:nvCxnSpPr>
      <xdr:spPr>
        <a:xfrm>
          <a:off x="6972300" y="13493865"/>
          <a:ext cx="889000" cy="46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35370</xdr:rowOff>
    </xdr:from>
    <xdr:to>
      <xdr:col>41</xdr:col>
      <xdr:colOff>101600</xdr:colOff>
      <xdr:row>77</xdr:row>
      <xdr:rowOff>136970</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7810500" y="1323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153497</xdr:rowOff>
    </xdr:from>
    <xdr:ext cx="469744"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7626428" y="13012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117970</xdr:rowOff>
    </xdr:from>
    <xdr:to>
      <xdr:col>36</xdr:col>
      <xdr:colOff>165100</xdr:colOff>
      <xdr:row>77</xdr:row>
      <xdr:rowOff>48120</xdr:rowOff>
    </xdr:to>
    <xdr:sp macro="" textlink="">
      <xdr:nvSpPr>
        <xdr:cNvPr id="423" name="フローチャート: 判断 422">
          <a:extLst>
            <a:ext uri="{FF2B5EF4-FFF2-40B4-BE49-F238E27FC236}">
              <a16:creationId xmlns:a16="http://schemas.microsoft.com/office/drawing/2014/main" id="{00000000-0008-0000-0600-0000A7010000}"/>
            </a:ext>
          </a:extLst>
        </xdr:cNvPr>
        <xdr:cNvSpPr/>
      </xdr:nvSpPr>
      <xdr:spPr>
        <a:xfrm>
          <a:off x="6921500" y="1314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64647</xdr:rowOff>
    </xdr:from>
    <xdr:ext cx="534377"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05111" y="12923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67297</xdr:rowOff>
    </xdr:from>
    <xdr:to>
      <xdr:col>55</xdr:col>
      <xdr:colOff>50800</xdr:colOff>
      <xdr:row>78</xdr:row>
      <xdr:rowOff>168897</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10426700" y="13440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153674</xdr:rowOff>
    </xdr:from>
    <xdr:ext cx="469744" cy="259045"/>
    <xdr:sp macro="" textlink="">
      <xdr:nvSpPr>
        <xdr:cNvPr id="431" name="普通建設事業費 （ うち新規整備　）該当値テキスト">
          <a:extLst>
            <a:ext uri="{FF2B5EF4-FFF2-40B4-BE49-F238E27FC236}">
              <a16:creationId xmlns:a16="http://schemas.microsoft.com/office/drawing/2014/main" id="{00000000-0008-0000-0600-0000AF010000}"/>
            </a:ext>
          </a:extLst>
        </xdr:cNvPr>
        <xdr:cNvSpPr txBox="1"/>
      </xdr:nvSpPr>
      <xdr:spPr>
        <a:xfrm>
          <a:off x="10528300" y="13355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12928</xdr:rowOff>
    </xdr:from>
    <xdr:to>
      <xdr:col>50</xdr:col>
      <xdr:colOff>165100</xdr:colOff>
      <xdr:row>77</xdr:row>
      <xdr:rowOff>114528</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9588500" y="13214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131055</xdr:rowOff>
    </xdr:from>
    <xdr:ext cx="469744"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9404428" y="12989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100445</xdr:rowOff>
    </xdr:from>
    <xdr:to>
      <xdr:col>46</xdr:col>
      <xdr:colOff>38100</xdr:colOff>
      <xdr:row>79</xdr:row>
      <xdr:rowOff>30595</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8699500" y="13473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21722</xdr:rowOff>
    </xdr:from>
    <xdr:ext cx="469744"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8515428" y="13566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116636</xdr:rowOff>
    </xdr:from>
    <xdr:to>
      <xdr:col>41</xdr:col>
      <xdr:colOff>101600</xdr:colOff>
      <xdr:row>79</xdr:row>
      <xdr:rowOff>46786</xdr:rowOff>
    </xdr:to>
    <xdr:sp macro="" textlink="">
      <xdr:nvSpPr>
        <xdr:cNvPr id="436" name="楕円 435">
          <a:extLst>
            <a:ext uri="{FF2B5EF4-FFF2-40B4-BE49-F238E27FC236}">
              <a16:creationId xmlns:a16="http://schemas.microsoft.com/office/drawing/2014/main" id="{00000000-0008-0000-0600-0000B4010000}"/>
            </a:ext>
          </a:extLst>
        </xdr:cNvPr>
        <xdr:cNvSpPr/>
      </xdr:nvSpPr>
      <xdr:spPr>
        <a:xfrm>
          <a:off x="7810500" y="13489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37913</xdr:rowOff>
    </xdr:from>
    <xdr:ext cx="469744"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7626428" y="13582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69965</xdr:rowOff>
    </xdr:from>
    <xdr:to>
      <xdr:col>36</xdr:col>
      <xdr:colOff>165100</xdr:colOff>
      <xdr:row>79</xdr:row>
      <xdr:rowOff>115</xdr:rowOff>
    </xdr:to>
    <xdr:sp macro="" textlink="">
      <xdr:nvSpPr>
        <xdr:cNvPr id="438" name="楕円 437">
          <a:extLst>
            <a:ext uri="{FF2B5EF4-FFF2-40B4-BE49-F238E27FC236}">
              <a16:creationId xmlns:a16="http://schemas.microsoft.com/office/drawing/2014/main" id="{00000000-0008-0000-0600-0000B6010000}"/>
            </a:ext>
          </a:extLst>
        </xdr:cNvPr>
        <xdr:cNvSpPr/>
      </xdr:nvSpPr>
      <xdr:spPr>
        <a:xfrm>
          <a:off x="6921500" y="13443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162692</xdr:rowOff>
    </xdr:from>
    <xdr:ext cx="469744"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737428" y="13535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2" name="普通建設事業費 （ うち更新整備　）グラフ枠">
          <a:extLst>
            <a:ext uri="{FF2B5EF4-FFF2-40B4-BE49-F238E27FC236}">
              <a16:creationId xmlns:a16="http://schemas.microsoft.com/office/drawing/2014/main" id="{00000000-0008-0000-0600-0000CE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58826</xdr:rowOff>
    </xdr:from>
    <xdr:to>
      <xdr:col>54</xdr:col>
      <xdr:colOff>189865</xdr:colOff>
      <xdr:row>98</xdr:row>
      <xdr:rowOff>139267</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10475595" y="15660776"/>
          <a:ext cx="1270" cy="1280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143094</xdr:rowOff>
    </xdr:from>
    <xdr:ext cx="469744" cy="259045"/>
    <xdr:sp macro="" textlink="">
      <xdr:nvSpPr>
        <xdr:cNvPr id="464" name="普通建設事業費 （ うち更新整備　）最小値テキスト">
          <a:extLst>
            <a:ext uri="{FF2B5EF4-FFF2-40B4-BE49-F238E27FC236}">
              <a16:creationId xmlns:a16="http://schemas.microsoft.com/office/drawing/2014/main" id="{00000000-0008-0000-0600-0000D0010000}"/>
            </a:ext>
          </a:extLst>
        </xdr:cNvPr>
        <xdr:cNvSpPr txBox="1"/>
      </xdr:nvSpPr>
      <xdr:spPr>
        <a:xfrm>
          <a:off x="10528300" y="16945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139267</xdr:rowOff>
    </xdr:from>
    <xdr:to>
      <xdr:col>55</xdr:col>
      <xdr:colOff>88900</xdr:colOff>
      <xdr:row>98</xdr:row>
      <xdr:rowOff>139267</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10388600" y="16941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5503</xdr:rowOff>
    </xdr:from>
    <xdr:ext cx="599010" cy="259045"/>
    <xdr:sp macro="" textlink="">
      <xdr:nvSpPr>
        <xdr:cNvPr id="466" name="普通建設事業費 （ うち更新整備　）最大値テキスト">
          <a:extLst>
            <a:ext uri="{FF2B5EF4-FFF2-40B4-BE49-F238E27FC236}">
              <a16:creationId xmlns:a16="http://schemas.microsoft.com/office/drawing/2014/main" id="{00000000-0008-0000-0600-0000D2010000}"/>
            </a:ext>
          </a:extLst>
        </xdr:cNvPr>
        <xdr:cNvSpPr txBox="1"/>
      </xdr:nvSpPr>
      <xdr:spPr>
        <a:xfrm>
          <a:off x="10528300" y="154360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58826</xdr:rowOff>
    </xdr:from>
    <xdr:to>
      <xdr:col>55</xdr:col>
      <xdr:colOff>88900</xdr:colOff>
      <xdr:row>91</xdr:row>
      <xdr:rowOff>58826</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10388600" y="15660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105105</xdr:rowOff>
    </xdr:from>
    <xdr:to>
      <xdr:col>55</xdr:col>
      <xdr:colOff>0</xdr:colOff>
      <xdr:row>98</xdr:row>
      <xdr:rowOff>139267</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9639300" y="16907205"/>
          <a:ext cx="838200" cy="34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149813</xdr:rowOff>
    </xdr:from>
    <xdr:ext cx="534377" cy="259045"/>
    <xdr:sp macro="" textlink="">
      <xdr:nvSpPr>
        <xdr:cNvPr id="469" name="普通建設事業費 （ うち更新整備　）平均値テキスト">
          <a:extLst>
            <a:ext uri="{FF2B5EF4-FFF2-40B4-BE49-F238E27FC236}">
              <a16:creationId xmlns:a16="http://schemas.microsoft.com/office/drawing/2014/main" id="{00000000-0008-0000-0600-0000D5010000}"/>
            </a:ext>
          </a:extLst>
        </xdr:cNvPr>
        <xdr:cNvSpPr txBox="1"/>
      </xdr:nvSpPr>
      <xdr:spPr>
        <a:xfrm>
          <a:off x="10528300" y="164375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126936</xdr:rowOff>
    </xdr:from>
    <xdr:to>
      <xdr:col>55</xdr:col>
      <xdr:colOff>50800</xdr:colOff>
      <xdr:row>97</xdr:row>
      <xdr:rowOff>57086</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10426700" y="16586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73113</xdr:rowOff>
    </xdr:from>
    <xdr:to>
      <xdr:col>50</xdr:col>
      <xdr:colOff>114300</xdr:colOff>
      <xdr:row>98</xdr:row>
      <xdr:rowOff>105105</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a:off x="8750300" y="16875213"/>
          <a:ext cx="889000" cy="31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37351</xdr:rowOff>
    </xdr:from>
    <xdr:to>
      <xdr:col>50</xdr:col>
      <xdr:colOff>165100</xdr:colOff>
      <xdr:row>97</xdr:row>
      <xdr:rowOff>138951</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9588500" y="16668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155478</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9372111" y="16443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66942</xdr:rowOff>
    </xdr:from>
    <xdr:to>
      <xdr:col>45</xdr:col>
      <xdr:colOff>177800</xdr:colOff>
      <xdr:row>98</xdr:row>
      <xdr:rowOff>73113</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a:off x="7861300" y="16869042"/>
          <a:ext cx="889000" cy="6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54166</xdr:rowOff>
    </xdr:from>
    <xdr:to>
      <xdr:col>46</xdr:col>
      <xdr:colOff>38100</xdr:colOff>
      <xdr:row>97</xdr:row>
      <xdr:rowOff>155766</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8699500" y="16684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843</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8483111" y="16460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96786</xdr:rowOff>
    </xdr:from>
    <xdr:to>
      <xdr:col>41</xdr:col>
      <xdr:colOff>50800</xdr:colOff>
      <xdr:row>98</xdr:row>
      <xdr:rowOff>66942</xdr:rowOff>
    </xdr:to>
    <xdr:cxnSp macro="">
      <xdr:nvCxnSpPr>
        <xdr:cNvPr id="477" name="直線コネクタ 476">
          <a:extLst>
            <a:ext uri="{FF2B5EF4-FFF2-40B4-BE49-F238E27FC236}">
              <a16:creationId xmlns:a16="http://schemas.microsoft.com/office/drawing/2014/main" id="{00000000-0008-0000-0600-0000DD010000}"/>
            </a:ext>
          </a:extLst>
        </xdr:cNvPr>
        <xdr:cNvCxnSpPr/>
      </xdr:nvCxnSpPr>
      <xdr:spPr>
        <a:xfrm>
          <a:off x="6972300" y="16727436"/>
          <a:ext cx="889000" cy="141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22644</xdr:rowOff>
    </xdr:from>
    <xdr:to>
      <xdr:col>41</xdr:col>
      <xdr:colOff>101600</xdr:colOff>
      <xdr:row>97</xdr:row>
      <xdr:rowOff>124244</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7810500" y="16653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140771</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7594111" y="16428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47980</xdr:rowOff>
    </xdr:from>
    <xdr:to>
      <xdr:col>36</xdr:col>
      <xdr:colOff>165100</xdr:colOff>
      <xdr:row>97</xdr:row>
      <xdr:rowOff>149580</xdr:rowOff>
    </xdr:to>
    <xdr:sp macro="" textlink="">
      <xdr:nvSpPr>
        <xdr:cNvPr id="480" name="フローチャート: 判断 479">
          <a:extLst>
            <a:ext uri="{FF2B5EF4-FFF2-40B4-BE49-F238E27FC236}">
              <a16:creationId xmlns:a16="http://schemas.microsoft.com/office/drawing/2014/main" id="{00000000-0008-0000-0600-0000E0010000}"/>
            </a:ext>
          </a:extLst>
        </xdr:cNvPr>
        <xdr:cNvSpPr/>
      </xdr:nvSpPr>
      <xdr:spPr>
        <a:xfrm>
          <a:off x="6921500" y="16678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140707</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6705111" y="16771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88467</xdr:rowOff>
    </xdr:from>
    <xdr:to>
      <xdr:col>55</xdr:col>
      <xdr:colOff>50800</xdr:colOff>
      <xdr:row>99</xdr:row>
      <xdr:rowOff>18617</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10426700" y="16890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3394</xdr:rowOff>
    </xdr:from>
    <xdr:ext cx="469744" cy="259045"/>
    <xdr:sp macro="" textlink="">
      <xdr:nvSpPr>
        <xdr:cNvPr id="488" name="普通建設事業費 （ うち更新整備　）該当値テキスト">
          <a:extLst>
            <a:ext uri="{FF2B5EF4-FFF2-40B4-BE49-F238E27FC236}">
              <a16:creationId xmlns:a16="http://schemas.microsoft.com/office/drawing/2014/main" id="{00000000-0008-0000-0600-0000E8010000}"/>
            </a:ext>
          </a:extLst>
        </xdr:cNvPr>
        <xdr:cNvSpPr txBox="1"/>
      </xdr:nvSpPr>
      <xdr:spPr>
        <a:xfrm>
          <a:off x="10528300" y="16805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54305</xdr:rowOff>
    </xdr:from>
    <xdr:to>
      <xdr:col>50</xdr:col>
      <xdr:colOff>165100</xdr:colOff>
      <xdr:row>98</xdr:row>
      <xdr:rowOff>155905</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9588500" y="16856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98</xdr:row>
      <xdr:rowOff>147032</xdr:rowOff>
    </xdr:from>
    <xdr:ext cx="469744"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9404428" y="16949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22313</xdr:rowOff>
    </xdr:from>
    <xdr:to>
      <xdr:col>46</xdr:col>
      <xdr:colOff>38100</xdr:colOff>
      <xdr:row>98</xdr:row>
      <xdr:rowOff>123913</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8699500" y="16824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115040</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8483111" y="16917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16142</xdr:rowOff>
    </xdr:from>
    <xdr:to>
      <xdr:col>41</xdr:col>
      <xdr:colOff>101600</xdr:colOff>
      <xdr:row>98</xdr:row>
      <xdr:rowOff>117742</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7810500" y="16818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108869</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7594111" y="16910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45986</xdr:rowOff>
    </xdr:from>
    <xdr:to>
      <xdr:col>36</xdr:col>
      <xdr:colOff>165100</xdr:colOff>
      <xdr:row>97</xdr:row>
      <xdr:rowOff>147586</xdr:rowOff>
    </xdr:to>
    <xdr:sp macro="" textlink="">
      <xdr:nvSpPr>
        <xdr:cNvPr id="495" name="楕円 494">
          <a:extLst>
            <a:ext uri="{FF2B5EF4-FFF2-40B4-BE49-F238E27FC236}">
              <a16:creationId xmlns:a16="http://schemas.microsoft.com/office/drawing/2014/main" id="{00000000-0008-0000-0600-0000EF010000}"/>
            </a:ext>
          </a:extLst>
        </xdr:cNvPr>
        <xdr:cNvSpPr/>
      </xdr:nvSpPr>
      <xdr:spPr>
        <a:xfrm>
          <a:off x="6921500" y="16676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164113</xdr:rowOff>
    </xdr:from>
    <xdr:ext cx="534377"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6705111" y="16451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35</xdr:row>
      <xdr:rowOff>54627</xdr:rowOff>
    </xdr:from>
    <xdr:ext cx="46717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78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111777</xdr:rowOff>
    </xdr:from>
    <xdr:ext cx="46717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78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168927</xdr:rowOff>
    </xdr:from>
    <xdr:ext cx="46717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78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災害復旧事業費グラフ枠">
          <a:extLst>
            <a:ext uri="{FF2B5EF4-FFF2-40B4-BE49-F238E27FC236}">
              <a16:creationId xmlns:a16="http://schemas.microsoft.com/office/drawing/2014/main" id="{00000000-0008-0000-0600-000005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20371</xdr:rowOff>
    </xdr:from>
    <xdr:to>
      <xdr:col>85</xdr:col>
      <xdr:colOff>126364</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6317595" y="5163871"/>
          <a:ext cx="1269" cy="14909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9" name="災害復旧事業費最小値テキスト">
          <a:extLst>
            <a:ext uri="{FF2B5EF4-FFF2-40B4-BE49-F238E27FC236}">
              <a16:creationId xmlns:a16="http://schemas.microsoft.com/office/drawing/2014/main" id="{00000000-0008-0000-0600-000007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138498</xdr:rowOff>
    </xdr:from>
    <xdr:ext cx="469744" cy="259045"/>
    <xdr:sp macro="" textlink="">
      <xdr:nvSpPr>
        <xdr:cNvPr id="521" name="災害復旧事業費最大値テキスト">
          <a:extLst>
            <a:ext uri="{FF2B5EF4-FFF2-40B4-BE49-F238E27FC236}">
              <a16:creationId xmlns:a16="http://schemas.microsoft.com/office/drawing/2014/main" id="{00000000-0008-0000-0600-000009020000}"/>
            </a:ext>
          </a:extLst>
        </xdr:cNvPr>
        <xdr:cNvSpPr txBox="1"/>
      </xdr:nvSpPr>
      <xdr:spPr>
        <a:xfrm>
          <a:off x="16370300" y="4939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20371</xdr:rowOff>
    </xdr:from>
    <xdr:to>
      <xdr:col>86</xdr:col>
      <xdr:colOff>25400</xdr:colOff>
      <xdr:row>30</xdr:row>
      <xdr:rowOff>20371</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6230600" y="5163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7764</xdr:rowOff>
    </xdr:from>
    <xdr:ext cx="378565" cy="259045"/>
    <xdr:sp macro="" textlink="">
      <xdr:nvSpPr>
        <xdr:cNvPr id="524" name="災害復旧事業費平均値テキスト">
          <a:extLst>
            <a:ext uri="{FF2B5EF4-FFF2-40B4-BE49-F238E27FC236}">
              <a16:creationId xmlns:a16="http://schemas.microsoft.com/office/drawing/2014/main" id="{00000000-0008-0000-0600-00000C020000}"/>
            </a:ext>
          </a:extLst>
        </xdr:cNvPr>
        <xdr:cNvSpPr txBox="1"/>
      </xdr:nvSpPr>
      <xdr:spPr>
        <a:xfrm>
          <a:off x="16370300" y="635141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156337</xdr:rowOff>
    </xdr:from>
    <xdr:to>
      <xdr:col>85</xdr:col>
      <xdr:colOff>177800</xdr:colOff>
      <xdr:row>38</xdr:row>
      <xdr:rowOff>86487</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6268700" y="6499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9119</xdr:rowOff>
    </xdr:from>
    <xdr:to>
      <xdr:col>81</xdr:col>
      <xdr:colOff>101600</xdr:colOff>
      <xdr:row>38</xdr:row>
      <xdr:rowOff>110719</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5430500" y="6524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127245</xdr:rowOff>
    </xdr:from>
    <xdr:ext cx="378565"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5292017" y="62994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52553</xdr:rowOff>
    </xdr:from>
    <xdr:to>
      <xdr:col>76</xdr:col>
      <xdr:colOff>165100</xdr:colOff>
      <xdr:row>38</xdr:row>
      <xdr:rowOff>154153</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4541500" y="6567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170680</xdr:rowOff>
    </xdr:from>
    <xdr:ext cx="378565"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4403017" y="63428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32" name="直線コネクタ 531">
          <a:extLst>
            <a:ext uri="{FF2B5EF4-FFF2-40B4-BE49-F238E27FC236}">
              <a16:creationId xmlns:a16="http://schemas.microsoft.com/office/drawing/2014/main" id="{00000000-0008-0000-0600-000014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60096</xdr:rowOff>
    </xdr:from>
    <xdr:to>
      <xdr:col>72</xdr:col>
      <xdr:colOff>38100</xdr:colOff>
      <xdr:row>38</xdr:row>
      <xdr:rowOff>161696</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3652500" y="657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37</xdr:row>
      <xdr:rowOff>6773</xdr:rowOff>
    </xdr:from>
    <xdr:ext cx="378565"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3514017" y="63504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5004</xdr:rowOff>
    </xdr:from>
    <xdr:to>
      <xdr:col>67</xdr:col>
      <xdr:colOff>101600</xdr:colOff>
      <xdr:row>38</xdr:row>
      <xdr:rowOff>106604</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2763500" y="6520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36</xdr:row>
      <xdr:rowOff>123131</xdr:rowOff>
    </xdr:from>
    <xdr:ext cx="378565"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5017" y="62953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3827</xdr:rowOff>
    </xdr:from>
    <xdr:ext cx="249299" cy="259045"/>
    <xdr:sp macro="" textlink="">
      <xdr:nvSpPr>
        <xdr:cNvPr id="543" name="災害復旧事業費該当値テキスト">
          <a:extLst>
            <a:ext uri="{FF2B5EF4-FFF2-40B4-BE49-F238E27FC236}">
              <a16:creationId xmlns:a16="http://schemas.microsoft.com/office/drawing/2014/main" id="{00000000-0008-0000-0600-00001F020000}"/>
            </a:ext>
          </a:extLst>
        </xdr:cNvPr>
        <xdr:cNvSpPr txBox="1"/>
      </xdr:nvSpPr>
      <xdr:spPr>
        <a:xfrm>
          <a:off x="16370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50" name="楕円 549">
          <a:extLst>
            <a:ext uri="{FF2B5EF4-FFF2-40B4-BE49-F238E27FC236}">
              <a16:creationId xmlns:a16="http://schemas.microsoft.com/office/drawing/2014/main" id="{00000000-0008-0000-0600-000026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失業対策事業費グラフ枠">
          <a:extLst>
            <a:ext uri="{FF2B5EF4-FFF2-40B4-BE49-F238E27FC236}">
              <a16:creationId xmlns:a16="http://schemas.microsoft.com/office/drawing/2014/main" id="{00000000-0008-0000-0600-000036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8" name="失業対策事業費最小値テキスト">
          <a:extLst>
            <a:ext uri="{FF2B5EF4-FFF2-40B4-BE49-F238E27FC236}">
              <a16:creationId xmlns:a16="http://schemas.microsoft.com/office/drawing/2014/main" id="{00000000-0008-0000-0600-000038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0" name="失業対策事業費最大値テキスト">
          <a:extLst>
            <a:ext uri="{FF2B5EF4-FFF2-40B4-BE49-F238E27FC236}">
              <a16:creationId xmlns:a16="http://schemas.microsoft.com/office/drawing/2014/main" id="{00000000-0008-0000-0600-00003A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3" name="失業対策事業費平均値テキスト">
          <a:extLst>
            <a:ext uri="{FF2B5EF4-FFF2-40B4-BE49-F238E27FC236}">
              <a16:creationId xmlns:a16="http://schemas.microsoft.com/office/drawing/2014/main" id="{00000000-0008-0000-0600-00003D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2" name="失業対策事業費該当値テキスト">
          <a:extLst>
            <a:ext uri="{FF2B5EF4-FFF2-40B4-BE49-F238E27FC236}">
              <a16:creationId xmlns:a16="http://schemas.microsoft.com/office/drawing/2014/main" id="{00000000-0008-0000-0600-000050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9" name="楕円 598">
          <a:extLst>
            <a:ext uri="{FF2B5EF4-FFF2-40B4-BE49-F238E27FC236}">
              <a16:creationId xmlns:a16="http://schemas.microsoft.com/office/drawing/2014/main" id="{00000000-0008-0000-0600-000057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公債費グラフ枠">
          <a:extLst>
            <a:ext uri="{FF2B5EF4-FFF2-40B4-BE49-F238E27FC236}">
              <a16:creationId xmlns:a16="http://schemas.microsoft.com/office/drawing/2014/main" id="{00000000-0008-0000-0600-00006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144025</xdr:rowOff>
    </xdr:from>
    <xdr:to>
      <xdr:col>85</xdr:col>
      <xdr:colOff>126364</xdr:colOff>
      <xdr:row>78</xdr:row>
      <xdr:rowOff>51555</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6317595" y="12145525"/>
          <a:ext cx="1269" cy="1279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55382</xdr:rowOff>
    </xdr:from>
    <xdr:ext cx="469744" cy="259045"/>
    <xdr:sp macro="" textlink="">
      <xdr:nvSpPr>
        <xdr:cNvPr id="625" name="公債費最小値テキスト">
          <a:extLst>
            <a:ext uri="{FF2B5EF4-FFF2-40B4-BE49-F238E27FC236}">
              <a16:creationId xmlns:a16="http://schemas.microsoft.com/office/drawing/2014/main" id="{00000000-0008-0000-0600-000071020000}"/>
            </a:ext>
          </a:extLst>
        </xdr:cNvPr>
        <xdr:cNvSpPr txBox="1"/>
      </xdr:nvSpPr>
      <xdr:spPr>
        <a:xfrm>
          <a:off x="16370300" y="13428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51555</xdr:rowOff>
    </xdr:from>
    <xdr:to>
      <xdr:col>86</xdr:col>
      <xdr:colOff>25400</xdr:colOff>
      <xdr:row>78</xdr:row>
      <xdr:rowOff>51555</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6230600" y="13424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90702</xdr:rowOff>
    </xdr:from>
    <xdr:ext cx="534377" cy="259045"/>
    <xdr:sp macro="" textlink="">
      <xdr:nvSpPr>
        <xdr:cNvPr id="627" name="公債費最大値テキスト">
          <a:extLst>
            <a:ext uri="{FF2B5EF4-FFF2-40B4-BE49-F238E27FC236}">
              <a16:creationId xmlns:a16="http://schemas.microsoft.com/office/drawing/2014/main" id="{00000000-0008-0000-0600-000073020000}"/>
            </a:ext>
          </a:extLst>
        </xdr:cNvPr>
        <xdr:cNvSpPr txBox="1"/>
      </xdr:nvSpPr>
      <xdr:spPr>
        <a:xfrm>
          <a:off x="16370300" y="11920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144025</xdr:rowOff>
    </xdr:from>
    <xdr:to>
      <xdr:col>86</xdr:col>
      <xdr:colOff>25400</xdr:colOff>
      <xdr:row>70</xdr:row>
      <xdr:rowOff>144025</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6230600" y="12145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122593</xdr:rowOff>
    </xdr:from>
    <xdr:to>
      <xdr:col>85</xdr:col>
      <xdr:colOff>127000</xdr:colOff>
      <xdr:row>76</xdr:row>
      <xdr:rowOff>125451</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5481300" y="13152793"/>
          <a:ext cx="838200" cy="2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22585</xdr:rowOff>
    </xdr:from>
    <xdr:ext cx="534377" cy="259045"/>
    <xdr:sp macro="" textlink="">
      <xdr:nvSpPr>
        <xdr:cNvPr id="630" name="公債費平均値テキスト">
          <a:extLst>
            <a:ext uri="{FF2B5EF4-FFF2-40B4-BE49-F238E27FC236}">
              <a16:creationId xmlns:a16="http://schemas.microsoft.com/office/drawing/2014/main" id="{00000000-0008-0000-0600-000076020000}"/>
            </a:ext>
          </a:extLst>
        </xdr:cNvPr>
        <xdr:cNvSpPr txBox="1"/>
      </xdr:nvSpPr>
      <xdr:spPr>
        <a:xfrm>
          <a:off x="16370300" y="128813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171159</xdr:rowOff>
    </xdr:from>
    <xdr:to>
      <xdr:col>85</xdr:col>
      <xdr:colOff>177800</xdr:colOff>
      <xdr:row>76</xdr:row>
      <xdr:rowOff>101309</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6268700" y="13029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118021</xdr:rowOff>
    </xdr:from>
    <xdr:to>
      <xdr:col>81</xdr:col>
      <xdr:colOff>50800</xdr:colOff>
      <xdr:row>76</xdr:row>
      <xdr:rowOff>122593</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4592300" y="13148221"/>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163500</xdr:rowOff>
    </xdr:from>
    <xdr:to>
      <xdr:col>81</xdr:col>
      <xdr:colOff>101600</xdr:colOff>
      <xdr:row>76</xdr:row>
      <xdr:rowOff>93650</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5430500" y="1302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110177</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5214111" y="12797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118021</xdr:rowOff>
    </xdr:from>
    <xdr:to>
      <xdr:col>76</xdr:col>
      <xdr:colOff>114300</xdr:colOff>
      <xdr:row>76</xdr:row>
      <xdr:rowOff>119659</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3703300" y="13148221"/>
          <a:ext cx="889000" cy="1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2890</xdr:rowOff>
    </xdr:from>
    <xdr:to>
      <xdr:col>76</xdr:col>
      <xdr:colOff>165100</xdr:colOff>
      <xdr:row>76</xdr:row>
      <xdr:rowOff>104490</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4541500" y="13033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121016</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4325111" y="12808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90208</xdr:rowOff>
    </xdr:from>
    <xdr:to>
      <xdr:col>71</xdr:col>
      <xdr:colOff>177800</xdr:colOff>
      <xdr:row>76</xdr:row>
      <xdr:rowOff>119659</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a:off x="12814300" y="13120408"/>
          <a:ext cx="889000" cy="29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165443</xdr:rowOff>
    </xdr:from>
    <xdr:to>
      <xdr:col>72</xdr:col>
      <xdr:colOff>38100</xdr:colOff>
      <xdr:row>76</xdr:row>
      <xdr:rowOff>95593</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3652500" y="13024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112120</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436111" y="1279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1212</xdr:rowOff>
    </xdr:from>
    <xdr:to>
      <xdr:col>67</xdr:col>
      <xdr:colOff>101600</xdr:colOff>
      <xdr:row>76</xdr:row>
      <xdr:rowOff>102812</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2763500" y="13031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119340</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2547111" y="12806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74651</xdr:rowOff>
    </xdr:from>
    <xdr:to>
      <xdr:col>85</xdr:col>
      <xdr:colOff>177800</xdr:colOff>
      <xdr:row>77</xdr:row>
      <xdr:rowOff>4801</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6268700" y="13104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53078</xdr:rowOff>
    </xdr:from>
    <xdr:ext cx="534377" cy="259045"/>
    <xdr:sp macro="" textlink="">
      <xdr:nvSpPr>
        <xdr:cNvPr id="649" name="公債費該当値テキスト">
          <a:extLst>
            <a:ext uri="{FF2B5EF4-FFF2-40B4-BE49-F238E27FC236}">
              <a16:creationId xmlns:a16="http://schemas.microsoft.com/office/drawing/2014/main" id="{00000000-0008-0000-0600-000089020000}"/>
            </a:ext>
          </a:extLst>
        </xdr:cNvPr>
        <xdr:cNvSpPr txBox="1"/>
      </xdr:nvSpPr>
      <xdr:spPr>
        <a:xfrm>
          <a:off x="16370300" y="13083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71793</xdr:rowOff>
    </xdr:from>
    <xdr:to>
      <xdr:col>81</xdr:col>
      <xdr:colOff>101600</xdr:colOff>
      <xdr:row>77</xdr:row>
      <xdr:rowOff>1943</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5430500" y="13101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164520</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5214111" y="13194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67221</xdr:rowOff>
    </xdr:from>
    <xdr:to>
      <xdr:col>76</xdr:col>
      <xdr:colOff>165100</xdr:colOff>
      <xdr:row>76</xdr:row>
      <xdr:rowOff>168821</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4541500" y="13097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159948</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4325111" y="13190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68859</xdr:rowOff>
    </xdr:from>
    <xdr:to>
      <xdr:col>72</xdr:col>
      <xdr:colOff>38100</xdr:colOff>
      <xdr:row>76</xdr:row>
      <xdr:rowOff>170459</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3652500" y="13099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161586</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3436111" y="13191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39408</xdr:rowOff>
    </xdr:from>
    <xdr:to>
      <xdr:col>67</xdr:col>
      <xdr:colOff>101600</xdr:colOff>
      <xdr:row>76</xdr:row>
      <xdr:rowOff>141008</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2763500" y="13069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132135</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547111" y="13162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積立金グラフ枠">
          <a:extLst>
            <a:ext uri="{FF2B5EF4-FFF2-40B4-BE49-F238E27FC236}">
              <a16:creationId xmlns:a16="http://schemas.microsoft.com/office/drawing/2014/main" id="{00000000-0008-0000-0600-0000A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26674</xdr:rowOff>
    </xdr:from>
    <xdr:to>
      <xdr:col>85</xdr:col>
      <xdr:colOff>126364</xdr:colOff>
      <xdr:row>99</xdr:row>
      <xdr:rowOff>52898</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6317595" y="15628624"/>
          <a:ext cx="1269" cy="13978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56725</xdr:rowOff>
    </xdr:from>
    <xdr:ext cx="469744" cy="259045"/>
    <xdr:sp macro="" textlink="">
      <xdr:nvSpPr>
        <xdr:cNvPr id="684" name="積立金最小値テキスト">
          <a:extLst>
            <a:ext uri="{FF2B5EF4-FFF2-40B4-BE49-F238E27FC236}">
              <a16:creationId xmlns:a16="http://schemas.microsoft.com/office/drawing/2014/main" id="{00000000-0008-0000-0600-0000AC020000}"/>
            </a:ext>
          </a:extLst>
        </xdr:cNvPr>
        <xdr:cNvSpPr txBox="1"/>
      </xdr:nvSpPr>
      <xdr:spPr>
        <a:xfrm>
          <a:off x="16370300" y="17030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52898</xdr:rowOff>
    </xdr:from>
    <xdr:to>
      <xdr:col>86</xdr:col>
      <xdr:colOff>25400</xdr:colOff>
      <xdr:row>99</xdr:row>
      <xdr:rowOff>52898</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6230600" y="17026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144801</xdr:rowOff>
    </xdr:from>
    <xdr:ext cx="534377" cy="259045"/>
    <xdr:sp macro="" textlink="">
      <xdr:nvSpPr>
        <xdr:cNvPr id="686" name="積立金最大値テキスト">
          <a:extLst>
            <a:ext uri="{FF2B5EF4-FFF2-40B4-BE49-F238E27FC236}">
              <a16:creationId xmlns:a16="http://schemas.microsoft.com/office/drawing/2014/main" id="{00000000-0008-0000-0600-0000AE020000}"/>
            </a:ext>
          </a:extLst>
        </xdr:cNvPr>
        <xdr:cNvSpPr txBox="1"/>
      </xdr:nvSpPr>
      <xdr:spPr>
        <a:xfrm>
          <a:off x="16370300" y="15403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26674</xdr:rowOff>
    </xdr:from>
    <xdr:to>
      <xdr:col>86</xdr:col>
      <xdr:colOff>25400</xdr:colOff>
      <xdr:row>91</xdr:row>
      <xdr:rowOff>26674</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6230600" y="15628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1527</xdr:rowOff>
    </xdr:from>
    <xdr:to>
      <xdr:col>85</xdr:col>
      <xdr:colOff>127000</xdr:colOff>
      <xdr:row>96</xdr:row>
      <xdr:rowOff>33139</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5481300" y="16460727"/>
          <a:ext cx="838200" cy="31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164613</xdr:rowOff>
    </xdr:from>
    <xdr:ext cx="534377" cy="259045"/>
    <xdr:sp macro="" textlink="">
      <xdr:nvSpPr>
        <xdr:cNvPr id="689" name="積立金平均値テキスト">
          <a:extLst>
            <a:ext uri="{FF2B5EF4-FFF2-40B4-BE49-F238E27FC236}">
              <a16:creationId xmlns:a16="http://schemas.microsoft.com/office/drawing/2014/main" id="{00000000-0008-0000-0600-0000B1020000}"/>
            </a:ext>
          </a:extLst>
        </xdr:cNvPr>
        <xdr:cNvSpPr txBox="1"/>
      </xdr:nvSpPr>
      <xdr:spPr>
        <a:xfrm>
          <a:off x="16370300" y="166238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14736</xdr:rowOff>
    </xdr:from>
    <xdr:to>
      <xdr:col>85</xdr:col>
      <xdr:colOff>177800</xdr:colOff>
      <xdr:row>97</xdr:row>
      <xdr:rowOff>116336</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6268700" y="16645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90126</xdr:rowOff>
    </xdr:from>
    <xdr:to>
      <xdr:col>81</xdr:col>
      <xdr:colOff>50800</xdr:colOff>
      <xdr:row>96</xdr:row>
      <xdr:rowOff>33139</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4592300" y="16377876"/>
          <a:ext cx="889000" cy="114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141870</xdr:rowOff>
    </xdr:from>
    <xdr:to>
      <xdr:col>81</xdr:col>
      <xdr:colOff>101600</xdr:colOff>
      <xdr:row>97</xdr:row>
      <xdr:rowOff>72020</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5430500" y="16601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63147</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5214111" y="16693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90126</xdr:rowOff>
    </xdr:from>
    <xdr:to>
      <xdr:col>76</xdr:col>
      <xdr:colOff>114300</xdr:colOff>
      <xdr:row>96</xdr:row>
      <xdr:rowOff>162984</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flipV="1">
          <a:off x="13703300" y="16377876"/>
          <a:ext cx="889000" cy="244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97521</xdr:rowOff>
    </xdr:from>
    <xdr:to>
      <xdr:col>76</xdr:col>
      <xdr:colOff>165100</xdr:colOff>
      <xdr:row>97</xdr:row>
      <xdr:rowOff>27671</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4541500" y="16556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18798</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325111" y="16649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43100</xdr:rowOff>
    </xdr:from>
    <xdr:to>
      <xdr:col>71</xdr:col>
      <xdr:colOff>177800</xdr:colOff>
      <xdr:row>96</xdr:row>
      <xdr:rowOff>162984</xdr:rowOff>
    </xdr:to>
    <xdr:cxnSp macro="">
      <xdr:nvCxnSpPr>
        <xdr:cNvPr id="697" name="直線コネクタ 696">
          <a:extLst>
            <a:ext uri="{FF2B5EF4-FFF2-40B4-BE49-F238E27FC236}">
              <a16:creationId xmlns:a16="http://schemas.microsoft.com/office/drawing/2014/main" id="{00000000-0008-0000-0600-0000B9020000}"/>
            </a:ext>
          </a:extLst>
        </xdr:cNvPr>
        <xdr:cNvCxnSpPr/>
      </xdr:nvCxnSpPr>
      <xdr:spPr>
        <a:xfrm>
          <a:off x="12814300" y="16330850"/>
          <a:ext cx="889000" cy="291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23651</xdr:rowOff>
    </xdr:from>
    <xdr:to>
      <xdr:col>72</xdr:col>
      <xdr:colOff>38100</xdr:colOff>
      <xdr:row>96</xdr:row>
      <xdr:rowOff>125251</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3652500" y="16482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141778</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436111" y="16258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104347</xdr:rowOff>
    </xdr:from>
    <xdr:to>
      <xdr:col>67</xdr:col>
      <xdr:colOff>101600</xdr:colOff>
      <xdr:row>98</xdr:row>
      <xdr:rowOff>34497</xdr:rowOff>
    </xdr:to>
    <xdr:sp macro="" textlink="">
      <xdr:nvSpPr>
        <xdr:cNvPr id="700" name="フローチャート: 判断 699">
          <a:extLst>
            <a:ext uri="{FF2B5EF4-FFF2-40B4-BE49-F238E27FC236}">
              <a16:creationId xmlns:a16="http://schemas.microsoft.com/office/drawing/2014/main" id="{00000000-0008-0000-0600-0000BC020000}"/>
            </a:ext>
          </a:extLst>
        </xdr:cNvPr>
        <xdr:cNvSpPr/>
      </xdr:nvSpPr>
      <xdr:spPr>
        <a:xfrm>
          <a:off x="12763500" y="16734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25624</xdr:rowOff>
    </xdr:from>
    <xdr:ext cx="469744"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579428" y="16827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122177</xdr:rowOff>
    </xdr:from>
    <xdr:to>
      <xdr:col>85</xdr:col>
      <xdr:colOff>177800</xdr:colOff>
      <xdr:row>96</xdr:row>
      <xdr:rowOff>52327</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6268700" y="16409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145054</xdr:rowOff>
    </xdr:from>
    <xdr:ext cx="534377" cy="259045"/>
    <xdr:sp macro="" textlink="">
      <xdr:nvSpPr>
        <xdr:cNvPr id="708" name="積立金該当値テキスト">
          <a:extLst>
            <a:ext uri="{FF2B5EF4-FFF2-40B4-BE49-F238E27FC236}">
              <a16:creationId xmlns:a16="http://schemas.microsoft.com/office/drawing/2014/main" id="{00000000-0008-0000-0600-0000C4020000}"/>
            </a:ext>
          </a:extLst>
        </xdr:cNvPr>
        <xdr:cNvSpPr txBox="1"/>
      </xdr:nvSpPr>
      <xdr:spPr>
        <a:xfrm>
          <a:off x="16370300" y="16261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153789</xdr:rowOff>
    </xdr:from>
    <xdr:to>
      <xdr:col>81</xdr:col>
      <xdr:colOff>101600</xdr:colOff>
      <xdr:row>96</xdr:row>
      <xdr:rowOff>83939</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5430500" y="16441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100466</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5214111" y="16216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39326</xdr:rowOff>
    </xdr:from>
    <xdr:to>
      <xdr:col>76</xdr:col>
      <xdr:colOff>165100</xdr:colOff>
      <xdr:row>95</xdr:row>
      <xdr:rowOff>140926</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4541500" y="16327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157453</xdr:rowOff>
    </xdr:from>
    <xdr:ext cx="534377"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4325111" y="16102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112184</xdr:rowOff>
    </xdr:from>
    <xdr:to>
      <xdr:col>72</xdr:col>
      <xdr:colOff>38100</xdr:colOff>
      <xdr:row>97</xdr:row>
      <xdr:rowOff>42334</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3652500" y="16571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33461</xdr:rowOff>
    </xdr:from>
    <xdr:ext cx="534377"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3436111" y="16664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163750</xdr:rowOff>
    </xdr:from>
    <xdr:to>
      <xdr:col>67</xdr:col>
      <xdr:colOff>101600</xdr:colOff>
      <xdr:row>95</xdr:row>
      <xdr:rowOff>93900</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2763500" y="16280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110427</xdr:rowOff>
    </xdr:from>
    <xdr:ext cx="534377"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2547111" y="16055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投資及び出資金グラフ枠">
          <a:extLst>
            <a:ext uri="{FF2B5EF4-FFF2-40B4-BE49-F238E27FC236}">
              <a16:creationId xmlns:a16="http://schemas.microsoft.com/office/drawing/2014/main" id="{00000000-0008-0000-0600-0000E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36504</xdr:rowOff>
    </xdr:from>
    <xdr:to>
      <xdr:col>116</xdr:col>
      <xdr:colOff>62864</xdr:colOff>
      <xdr:row>39</xdr:row>
      <xdr:rowOff>98878</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22159595" y="5351454"/>
          <a:ext cx="1269" cy="14339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3" name="投資及び出資金最小値テキスト">
          <a:extLst>
            <a:ext uri="{FF2B5EF4-FFF2-40B4-BE49-F238E27FC236}">
              <a16:creationId xmlns:a16="http://schemas.microsoft.com/office/drawing/2014/main" id="{00000000-0008-0000-0600-0000E7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154631</xdr:rowOff>
    </xdr:from>
    <xdr:ext cx="469744" cy="259045"/>
    <xdr:sp macro="" textlink="">
      <xdr:nvSpPr>
        <xdr:cNvPr id="745" name="投資及び出資金最大値テキスト">
          <a:extLst>
            <a:ext uri="{FF2B5EF4-FFF2-40B4-BE49-F238E27FC236}">
              <a16:creationId xmlns:a16="http://schemas.microsoft.com/office/drawing/2014/main" id="{00000000-0008-0000-0600-0000E9020000}"/>
            </a:ext>
          </a:extLst>
        </xdr:cNvPr>
        <xdr:cNvSpPr txBox="1"/>
      </xdr:nvSpPr>
      <xdr:spPr>
        <a:xfrm>
          <a:off x="22212300" y="5126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36504</xdr:rowOff>
    </xdr:from>
    <xdr:to>
      <xdr:col>116</xdr:col>
      <xdr:colOff>152400</xdr:colOff>
      <xdr:row>31</xdr:row>
      <xdr:rowOff>36504</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2072600" y="53514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76672</xdr:rowOff>
    </xdr:from>
    <xdr:to>
      <xdr:col>116</xdr:col>
      <xdr:colOff>63500</xdr:colOff>
      <xdr:row>39</xdr:row>
      <xdr:rowOff>78794</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21323300" y="6763222"/>
          <a:ext cx="838200" cy="2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114880</xdr:rowOff>
    </xdr:from>
    <xdr:ext cx="378565" cy="259045"/>
    <xdr:sp macro="" textlink="">
      <xdr:nvSpPr>
        <xdr:cNvPr id="748" name="投資及び出資金平均値テキスト">
          <a:extLst>
            <a:ext uri="{FF2B5EF4-FFF2-40B4-BE49-F238E27FC236}">
              <a16:creationId xmlns:a16="http://schemas.microsoft.com/office/drawing/2014/main" id="{00000000-0008-0000-0600-0000EC020000}"/>
            </a:ext>
          </a:extLst>
        </xdr:cNvPr>
        <xdr:cNvSpPr txBox="1"/>
      </xdr:nvSpPr>
      <xdr:spPr>
        <a:xfrm>
          <a:off x="22212300" y="645853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92002</xdr:rowOff>
    </xdr:from>
    <xdr:to>
      <xdr:col>116</xdr:col>
      <xdr:colOff>114300</xdr:colOff>
      <xdr:row>39</xdr:row>
      <xdr:rowOff>22152</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2110700" y="6607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73733</xdr:rowOff>
    </xdr:from>
    <xdr:to>
      <xdr:col>111</xdr:col>
      <xdr:colOff>177800</xdr:colOff>
      <xdr:row>39</xdr:row>
      <xdr:rowOff>76672</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20434300" y="6760283"/>
          <a:ext cx="889000" cy="2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102126</xdr:rowOff>
    </xdr:from>
    <xdr:to>
      <xdr:col>112</xdr:col>
      <xdr:colOff>38100</xdr:colOff>
      <xdr:row>39</xdr:row>
      <xdr:rowOff>32276</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1272500" y="6617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48803</xdr:rowOff>
    </xdr:from>
    <xdr:ext cx="378565"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134017" y="63924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72916</xdr:rowOff>
    </xdr:from>
    <xdr:to>
      <xdr:col>107</xdr:col>
      <xdr:colOff>50800</xdr:colOff>
      <xdr:row>39</xdr:row>
      <xdr:rowOff>73733</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a:off x="19545300" y="6759466"/>
          <a:ext cx="889000" cy="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82695</xdr:rowOff>
    </xdr:from>
    <xdr:to>
      <xdr:col>107</xdr:col>
      <xdr:colOff>101600</xdr:colOff>
      <xdr:row>39</xdr:row>
      <xdr:rowOff>12845</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20383500" y="6597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29372</xdr:rowOff>
    </xdr:from>
    <xdr:ext cx="378565"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245017" y="63730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69324</xdr:rowOff>
    </xdr:from>
    <xdr:to>
      <xdr:col>102</xdr:col>
      <xdr:colOff>114300</xdr:colOff>
      <xdr:row>39</xdr:row>
      <xdr:rowOff>72916</xdr:rowOff>
    </xdr:to>
    <xdr:cxnSp macro="">
      <xdr:nvCxnSpPr>
        <xdr:cNvPr id="756" name="直線コネクタ 755">
          <a:extLst>
            <a:ext uri="{FF2B5EF4-FFF2-40B4-BE49-F238E27FC236}">
              <a16:creationId xmlns:a16="http://schemas.microsoft.com/office/drawing/2014/main" id="{00000000-0008-0000-0600-0000F4020000}"/>
            </a:ext>
          </a:extLst>
        </xdr:cNvPr>
        <xdr:cNvCxnSpPr/>
      </xdr:nvCxnSpPr>
      <xdr:spPr>
        <a:xfrm>
          <a:off x="18656300" y="6755874"/>
          <a:ext cx="889000" cy="3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72898</xdr:rowOff>
    </xdr:from>
    <xdr:to>
      <xdr:col>102</xdr:col>
      <xdr:colOff>165100</xdr:colOff>
      <xdr:row>39</xdr:row>
      <xdr:rowOff>3048</xdr:rowOff>
    </xdr:to>
    <xdr:sp macro="" textlink="">
      <xdr:nvSpPr>
        <xdr:cNvPr id="757" name="フローチャート: 判断 756">
          <a:extLst>
            <a:ext uri="{FF2B5EF4-FFF2-40B4-BE49-F238E27FC236}">
              <a16:creationId xmlns:a16="http://schemas.microsoft.com/office/drawing/2014/main" id="{00000000-0008-0000-0600-0000F5020000}"/>
            </a:ext>
          </a:extLst>
        </xdr:cNvPr>
        <xdr:cNvSpPr/>
      </xdr:nvSpPr>
      <xdr:spPr>
        <a:xfrm>
          <a:off x="19494500" y="6587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19575</xdr:rowOff>
    </xdr:from>
    <xdr:ext cx="378565"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56017" y="63632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40077</xdr:rowOff>
    </xdr:from>
    <xdr:to>
      <xdr:col>98</xdr:col>
      <xdr:colOff>38100</xdr:colOff>
      <xdr:row>38</xdr:row>
      <xdr:rowOff>141677</xdr:rowOff>
    </xdr:to>
    <xdr:sp macro="" textlink="">
      <xdr:nvSpPr>
        <xdr:cNvPr id="759" name="フローチャート: 判断 758">
          <a:extLst>
            <a:ext uri="{FF2B5EF4-FFF2-40B4-BE49-F238E27FC236}">
              <a16:creationId xmlns:a16="http://schemas.microsoft.com/office/drawing/2014/main" id="{00000000-0008-0000-0600-0000F7020000}"/>
            </a:ext>
          </a:extLst>
        </xdr:cNvPr>
        <xdr:cNvSpPr/>
      </xdr:nvSpPr>
      <xdr:spPr>
        <a:xfrm>
          <a:off x="18605500" y="6555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158204</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21428" y="6330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27994</xdr:rowOff>
    </xdr:from>
    <xdr:to>
      <xdr:col>116</xdr:col>
      <xdr:colOff>114300</xdr:colOff>
      <xdr:row>39</xdr:row>
      <xdr:rowOff>129594</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22110700" y="6714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114371</xdr:rowOff>
    </xdr:from>
    <xdr:ext cx="378565" cy="259045"/>
    <xdr:sp macro="" textlink="">
      <xdr:nvSpPr>
        <xdr:cNvPr id="767" name="投資及び出資金該当値テキスト">
          <a:extLst>
            <a:ext uri="{FF2B5EF4-FFF2-40B4-BE49-F238E27FC236}">
              <a16:creationId xmlns:a16="http://schemas.microsoft.com/office/drawing/2014/main" id="{00000000-0008-0000-0600-0000FF020000}"/>
            </a:ext>
          </a:extLst>
        </xdr:cNvPr>
        <xdr:cNvSpPr txBox="1"/>
      </xdr:nvSpPr>
      <xdr:spPr>
        <a:xfrm>
          <a:off x="22212300" y="66294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25872</xdr:rowOff>
    </xdr:from>
    <xdr:to>
      <xdr:col>112</xdr:col>
      <xdr:colOff>38100</xdr:colOff>
      <xdr:row>39</xdr:row>
      <xdr:rowOff>127472</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21272500" y="6712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118599</xdr:rowOff>
    </xdr:from>
    <xdr:ext cx="378565"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21134017" y="68051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22933</xdr:rowOff>
    </xdr:from>
    <xdr:to>
      <xdr:col>107</xdr:col>
      <xdr:colOff>101600</xdr:colOff>
      <xdr:row>39</xdr:row>
      <xdr:rowOff>124533</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20383500" y="6709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115660</xdr:rowOff>
    </xdr:from>
    <xdr:ext cx="378565"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20245017" y="68022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22116</xdr:rowOff>
    </xdr:from>
    <xdr:to>
      <xdr:col>102</xdr:col>
      <xdr:colOff>165100</xdr:colOff>
      <xdr:row>39</xdr:row>
      <xdr:rowOff>123716</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19494500" y="6708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114843</xdr:rowOff>
    </xdr:from>
    <xdr:ext cx="378565"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9356017" y="68013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18524</xdr:rowOff>
    </xdr:from>
    <xdr:to>
      <xdr:col>98</xdr:col>
      <xdr:colOff>38100</xdr:colOff>
      <xdr:row>39</xdr:row>
      <xdr:rowOff>120124</xdr:rowOff>
    </xdr:to>
    <xdr:sp macro="" textlink="">
      <xdr:nvSpPr>
        <xdr:cNvPr id="774" name="楕円 773">
          <a:extLst>
            <a:ext uri="{FF2B5EF4-FFF2-40B4-BE49-F238E27FC236}">
              <a16:creationId xmlns:a16="http://schemas.microsoft.com/office/drawing/2014/main" id="{00000000-0008-0000-0600-000006030000}"/>
            </a:ext>
          </a:extLst>
        </xdr:cNvPr>
        <xdr:cNvSpPr/>
      </xdr:nvSpPr>
      <xdr:spPr>
        <a:xfrm>
          <a:off x="18605500" y="6705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111251</xdr:rowOff>
    </xdr:from>
    <xdr:ext cx="378565"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467017" y="67978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0" name="貸付金グラフ枠">
          <a:extLst>
            <a:ext uri="{FF2B5EF4-FFF2-40B4-BE49-F238E27FC236}">
              <a16:creationId xmlns:a16="http://schemas.microsoft.com/office/drawing/2014/main" id="{00000000-0008-0000-0600-00002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110853</xdr:rowOff>
    </xdr:from>
    <xdr:to>
      <xdr:col>116</xdr:col>
      <xdr:colOff>62864</xdr:colOff>
      <xdr:row>59</xdr:row>
      <xdr:rowOff>98878</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22159595" y="8683353"/>
          <a:ext cx="1269" cy="1531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802" name="貸付金最小値テキスト">
          <a:extLst>
            <a:ext uri="{FF2B5EF4-FFF2-40B4-BE49-F238E27FC236}">
              <a16:creationId xmlns:a16="http://schemas.microsoft.com/office/drawing/2014/main" id="{00000000-0008-0000-0600-000022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57530</xdr:rowOff>
    </xdr:from>
    <xdr:ext cx="534377" cy="259045"/>
    <xdr:sp macro="" textlink="">
      <xdr:nvSpPr>
        <xdr:cNvPr id="804" name="貸付金最大値テキスト">
          <a:extLst>
            <a:ext uri="{FF2B5EF4-FFF2-40B4-BE49-F238E27FC236}">
              <a16:creationId xmlns:a16="http://schemas.microsoft.com/office/drawing/2014/main" id="{00000000-0008-0000-0600-000024030000}"/>
            </a:ext>
          </a:extLst>
        </xdr:cNvPr>
        <xdr:cNvSpPr txBox="1"/>
      </xdr:nvSpPr>
      <xdr:spPr>
        <a:xfrm>
          <a:off x="22212300" y="8458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110853</xdr:rowOff>
    </xdr:from>
    <xdr:to>
      <xdr:col>116</xdr:col>
      <xdr:colOff>152400</xdr:colOff>
      <xdr:row>50</xdr:row>
      <xdr:rowOff>110853</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22072600" y="86833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98334</xdr:rowOff>
    </xdr:from>
    <xdr:to>
      <xdr:col>116</xdr:col>
      <xdr:colOff>63500</xdr:colOff>
      <xdr:row>59</xdr:row>
      <xdr:rowOff>98443</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a:off x="21323300" y="10213884"/>
          <a:ext cx="838200" cy="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21317</xdr:rowOff>
    </xdr:from>
    <xdr:ext cx="469744" cy="259045"/>
    <xdr:sp macro="" textlink="">
      <xdr:nvSpPr>
        <xdr:cNvPr id="807" name="貸付金平均値テキスト">
          <a:extLst>
            <a:ext uri="{FF2B5EF4-FFF2-40B4-BE49-F238E27FC236}">
              <a16:creationId xmlns:a16="http://schemas.microsoft.com/office/drawing/2014/main" id="{00000000-0008-0000-0600-000027030000}"/>
            </a:ext>
          </a:extLst>
        </xdr:cNvPr>
        <xdr:cNvSpPr txBox="1"/>
      </xdr:nvSpPr>
      <xdr:spPr>
        <a:xfrm>
          <a:off x="22212300" y="97939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169890</xdr:rowOff>
    </xdr:from>
    <xdr:to>
      <xdr:col>116</xdr:col>
      <xdr:colOff>114300</xdr:colOff>
      <xdr:row>58</xdr:row>
      <xdr:rowOff>100040</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2110700" y="994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98116</xdr:rowOff>
    </xdr:from>
    <xdr:to>
      <xdr:col>111</xdr:col>
      <xdr:colOff>177800</xdr:colOff>
      <xdr:row>59</xdr:row>
      <xdr:rowOff>98334</xdr:rowOff>
    </xdr:to>
    <xdr:cxnSp macro="">
      <xdr:nvCxnSpPr>
        <xdr:cNvPr id="809" name="直線コネクタ 808">
          <a:extLst>
            <a:ext uri="{FF2B5EF4-FFF2-40B4-BE49-F238E27FC236}">
              <a16:creationId xmlns:a16="http://schemas.microsoft.com/office/drawing/2014/main" id="{00000000-0008-0000-0600-000029030000}"/>
            </a:ext>
          </a:extLst>
        </xdr:cNvPr>
        <xdr:cNvCxnSpPr/>
      </xdr:nvCxnSpPr>
      <xdr:spPr>
        <a:xfrm>
          <a:off x="20434300" y="10213666"/>
          <a:ext cx="889000" cy="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169019</xdr:rowOff>
    </xdr:from>
    <xdr:to>
      <xdr:col>112</xdr:col>
      <xdr:colOff>38100</xdr:colOff>
      <xdr:row>58</xdr:row>
      <xdr:rowOff>99169</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21272500" y="9941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115696</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088428" y="9716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98116</xdr:rowOff>
    </xdr:from>
    <xdr:to>
      <xdr:col>107</xdr:col>
      <xdr:colOff>50800</xdr:colOff>
      <xdr:row>59</xdr:row>
      <xdr:rowOff>98334</xdr:rowOff>
    </xdr:to>
    <xdr:cxnSp macro="">
      <xdr:nvCxnSpPr>
        <xdr:cNvPr id="812" name="直線コネクタ 811">
          <a:extLst>
            <a:ext uri="{FF2B5EF4-FFF2-40B4-BE49-F238E27FC236}">
              <a16:creationId xmlns:a16="http://schemas.microsoft.com/office/drawing/2014/main" id="{00000000-0008-0000-0600-00002C030000}"/>
            </a:ext>
          </a:extLst>
        </xdr:cNvPr>
        <xdr:cNvCxnSpPr/>
      </xdr:nvCxnSpPr>
      <xdr:spPr>
        <a:xfrm flipV="1">
          <a:off x="19545300" y="10213666"/>
          <a:ext cx="889000" cy="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170216</xdr:rowOff>
    </xdr:from>
    <xdr:to>
      <xdr:col>107</xdr:col>
      <xdr:colOff>101600</xdr:colOff>
      <xdr:row>58</xdr:row>
      <xdr:rowOff>100366</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20383500" y="994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116893</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0199428" y="9718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98116</xdr:rowOff>
    </xdr:from>
    <xdr:to>
      <xdr:col>102</xdr:col>
      <xdr:colOff>114300</xdr:colOff>
      <xdr:row>59</xdr:row>
      <xdr:rowOff>98334</xdr:rowOff>
    </xdr:to>
    <xdr:cxnSp macro="">
      <xdr:nvCxnSpPr>
        <xdr:cNvPr id="815" name="直線コネクタ 814">
          <a:extLst>
            <a:ext uri="{FF2B5EF4-FFF2-40B4-BE49-F238E27FC236}">
              <a16:creationId xmlns:a16="http://schemas.microsoft.com/office/drawing/2014/main" id="{00000000-0008-0000-0600-00002F030000}"/>
            </a:ext>
          </a:extLst>
        </xdr:cNvPr>
        <xdr:cNvCxnSpPr/>
      </xdr:nvCxnSpPr>
      <xdr:spPr>
        <a:xfrm>
          <a:off x="18656300" y="10213666"/>
          <a:ext cx="889000" cy="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147356</xdr:rowOff>
    </xdr:from>
    <xdr:to>
      <xdr:col>102</xdr:col>
      <xdr:colOff>165100</xdr:colOff>
      <xdr:row>58</xdr:row>
      <xdr:rowOff>77506</xdr:rowOff>
    </xdr:to>
    <xdr:sp macro="" textlink="">
      <xdr:nvSpPr>
        <xdr:cNvPr id="816" name="フローチャート: 判断 815">
          <a:extLst>
            <a:ext uri="{FF2B5EF4-FFF2-40B4-BE49-F238E27FC236}">
              <a16:creationId xmlns:a16="http://schemas.microsoft.com/office/drawing/2014/main" id="{00000000-0008-0000-0600-000030030000}"/>
            </a:ext>
          </a:extLst>
        </xdr:cNvPr>
        <xdr:cNvSpPr/>
      </xdr:nvSpPr>
      <xdr:spPr>
        <a:xfrm>
          <a:off x="19494500" y="9920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94033</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9310428" y="9695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125258</xdr:rowOff>
    </xdr:from>
    <xdr:to>
      <xdr:col>98</xdr:col>
      <xdr:colOff>38100</xdr:colOff>
      <xdr:row>58</xdr:row>
      <xdr:rowOff>55408</xdr:rowOff>
    </xdr:to>
    <xdr:sp macro="" textlink="">
      <xdr:nvSpPr>
        <xdr:cNvPr id="818" name="フローチャート: 判断 817">
          <a:extLst>
            <a:ext uri="{FF2B5EF4-FFF2-40B4-BE49-F238E27FC236}">
              <a16:creationId xmlns:a16="http://schemas.microsoft.com/office/drawing/2014/main" id="{00000000-0008-0000-0600-000032030000}"/>
            </a:ext>
          </a:extLst>
        </xdr:cNvPr>
        <xdr:cNvSpPr/>
      </xdr:nvSpPr>
      <xdr:spPr>
        <a:xfrm>
          <a:off x="18605500" y="9897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71935</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21428" y="9673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47643</xdr:rowOff>
    </xdr:from>
    <xdr:to>
      <xdr:col>116</xdr:col>
      <xdr:colOff>114300</xdr:colOff>
      <xdr:row>59</xdr:row>
      <xdr:rowOff>149243</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22110700" y="10163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134020</xdr:rowOff>
    </xdr:from>
    <xdr:ext cx="249299" cy="259045"/>
    <xdr:sp macro="" textlink="">
      <xdr:nvSpPr>
        <xdr:cNvPr id="826" name="貸付金該当値テキスト">
          <a:extLst>
            <a:ext uri="{FF2B5EF4-FFF2-40B4-BE49-F238E27FC236}">
              <a16:creationId xmlns:a16="http://schemas.microsoft.com/office/drawing/2014/main" id="{00000000-0008-0000-0600-00003A030000}"/>
            </a:ext>
          </a:extLst>
        </xdr:cNvPr>
        <xdr:cNvSpPr txBox="1"/>
      </xdr:nvSpPr>
      <xdr:spPr>
        <a:xfrm>
          <a:off x="22212300" y="100781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47534</xdr:rowOff>
    </xdr:from>
    <xdr:to>
      <xdr:col>112</xdr:col>
      <xdr:colOff>38100</xdr:colOff>
      <xdr:row>59</xdr:row>
      <xdr:rowOff>149134</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21272500" y="10163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140261</xdr:rowOff>
    </xdr:from>
    <xdr:ext cx="249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21198650" y="1025581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47316</xdr:rowOff>
    </xdr:from>
    <xdr:to>
      <xdr:col>107</xdr:col>
      <xdr:colOff>101600</xdr:colOff>
      <xdr:row>59</xdr:row>
      <xdr:rowOff>148916</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20383500" y="10162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140043</xdr:rowOff>
    </xdr:from>
    <xdr:ext cx="249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20309650" y="102555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47534</xdr:rowOff>
    </xdr:from>
    <xdr:to>
      <xdr:col>102</xdr:col>
      <xdr:colOff>165100</xdr:colOff>
      <xdr:row>59</xdr:row>
      <xdr:rowOff>149134</xdr:rowOff>
    </xdr:to>
    <xdr:sp macro="" textlink="">
      <xdr:nvSpPr>
        <xdr:cNvPr id="831" name="楕円 830">
          <a:extLst>
            <a:ext uri="{FF2B5EF4-FFF2-40B4-BE49-F238E27FC236}">
              <a16:creationId xmlns:a16="http://schemas.microsoft.com/office/drawing/2014/main" id="{00000000-0008-0000-0600-00003F030000}"/>
            </a:ext>
          </a:extLst>
        </xdr:cNvPr>
        <xdr:cNvSpPr/>
      </xdr:nvSpPr>
      <xdr:spPr>
        <a:xfrm>
          <a:off x="19494500" y="10163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140261</xdr:rowOff>
    </xdr:from>
    <xdr:ext cx="249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9420650" y="1025581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47316</xdr:rowOff>
    </xdr:from>
    <xdr:to>
      <xdr:col>98</xdr:col>
      <xdr:colOff>38100</xdr:colOff>
      <xdr:row>59</xdr:row>
      <xdr:rowOff>148916</xdr:rowOff>
    </xdr:to>
    <xdr:sp macro="" textlink="">
      <xdr:nvSpPr>
        <xdr:cNvPr id="833" name="楕円 832">
          <a:extLst>
            <a:ext uri="{FF2B5EF4-FFF2-40B4-BE49-F238E27FC236}">
              <a16:creationId xmlns:a16="http://schemas.microsoft.com/office/drawing/2014/main" id="{00000000-0008-0000-0600-000041030000}"/>
            </a:ext>
          </a:extLst>
        </xdr:cNvPr>
        <xdr:cNvSpPr/>
      </xdr:nvSpPr>
      <xdr:spPr>
        <a:xfrm>
          <a:off x="18605500" y="10162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140043</xdr:rowOff>
    </xdr:from>
    <xdr:ext cx="249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531650" y="102555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1" name="正方形/長方形 840">
          <a:extLst>
            <a:ext uri="{FF2B5EF4-FFF2-40B4-BE49-F238E27FC236}">
              <a16:creationId xmlns:a16="http://schemas.microsoft.com/office/drawing/2014/main" id="{00000000-0008-0000-0600-000049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2" name="正方形/長方形 841">
          <a:extLst>
            <a:ext uri="{FF2B5EF4-FFF2-40B4-BE49-F238E27FC236}">
              <a16:creationId xmlns:a16="http://schemas.microsoft.com/office/drawing/2014/main" id="{00000000-0008-0000-0600-00004A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6" name="繰出金グラフ枠">
          <a:extLst>
            <a:ext uri="{FF2B5EF4-FFF2-40B4-BE49-F238E27FC236}">
              <a16:creationId xmlns:a16="http://schemas.microsoft.com/office/drawing/2014/main" id="{00000000-0008-0000-0600-000058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61885</xdr:rowOff>
    </xdr:from>
    <xdr:to>
      <xdr:col>116</xdr:col>
      <xdr:colOff>62864</xdr:colOff>
      <xdr:row>77</xdr:row>
      <xdr:rowOff>79304</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2159595" y="12063385"/>
          <a:ext cx="1269" cy="1217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83131</xdr:rowOff>
    </xdr:from>
    <xdr:ext cx="534377" cy="259045"/>
    <xdr:sp macro="" textlink="">
      <xdr:nvSpPr>
        <xdr:cNvPr id="858" name="繰出金最小値テキスト">
          <a:extLst>
            <a:ext uri="{FF2B5EF4-FFF2-40B4-BE49-F238E27FC236}">
              <a16:creationId xmlns:a16="http://schemas.microsoft.com/office/drawing/2014/main" id="{00000000-0008-0000-0600-00005A030000}"/>
            </a:ext>
          </a:extLst>
        </xdr:cNvPr>
        <xdr:cNvSpPr txBox="1"/>
      </xdr:nvSpPr>
      <xdr:spPr>
        <a:xfrm>
          <a:off x="22212300" y="13284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79304</xdr:rowOff>
    </xdr:from>
    <xdr:to>
      <xdr:col>116</xdr:col>
      <xdr:colOff>152400</xdr:colOff>
      <xdr:row>77</xdr:row>
      <xdr:rowOff>79304</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2072600" y="13280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8562</xdr:rowOff>
    </xdr:from>
    <xdr:ext cx="534377" cy="259045"/>
    <xdr:sp macro="" textlink="">
      <xdr:nvSpPr>
        <xdr:cNvPr id="860" name="繰出金最大値テキスト">
          <a:extLst>
            <a:ext uri="{FF2B5EF4-FFF2-40B4-BE49-F238E27FC236}">
              <a16:creationId xmlns:a16="http://schemas.microsoft.com/office/drawing/2014/main" id="{00000000-0008-0000-0600-00005C030000}"/>
            </a:ext>
          </a:extLst>
        </xdr:cNvPr>
        <xdr:cNvSpPr txBox="1"/>
      </xdr:nvSpPr>
      <xdr:spPr>
        <a:xfrm>
          <a:off x="22212300" y="11838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61885</xdr:rowOff>
    </xdr:from>
    <xdr:to>
      <xdr:col>116</xdr:col>
      <xdr:colOff>152400</xdr:colOff>
      <xdr:row>70</xdr:row>
      <xdr:rowOff>61885</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22072600" y="12063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72</xdr:row>
      <xdr:rowOff>118760</xdr:rowOff>
    </xdr:from>
    <xdr:to>
      <xdr:col>116</xdr:col>
      <xdr:colOff>63500</xdr:colOff>
      <xdr:row>73</xdr:row>
      <xdr:rowOff>3500</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21323300" y="12463160"/>
          <a:ext cx="838200" cy="56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122145</xdr:rowOff>
    </xdr:from>
    <xdr:ext cx="534377" cy="259045"/>
    <xdr:sp macro="" textlink="">
      <xdr:nvSpPr>
        <xdr:cNvPr id="863" name="繰出金平均値テキスト">
          <a:extLst>
            <a:ext uri="{FF2B5EF4-FFF2-40B4-BE49-F238E27FC236}">
              <a16:creationId xmlns:a16="http://schemas.microsoft.com/office/drawing/2014/main" id="{00000000-0008-0000-0600-00005F030000}"/>
            </a:ext>
          </a:extLst>
        </xdr:cNvPr>
        <xdr:cNvSpPr txBox="1"/>
      </xdr:nvSpPr>
      <xdr:spPr>
        <a:xfrm>
          <a:off x="22212300" y="126379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143718</xdr:rowOff>
    </xdr:from>
    <xdr:to>
      <xdr:col>116</xdr:col>
      <xdr:colOff>114300</xdr:colOff>
      <xdr:row>74</xdr:row>
      <xdr:rowOff>73868</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2110700" y="12659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3500</xdr:rowOff>
    </xdr:from>
    <xdr:to>
      <xdr:col>111</xdr:col>
      <xdr:colOff>177800</xdr:colOff>
      <xdr:row>74</xdr:row>
      <xdr:rowOff>18542</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20434300" y="12519350"/>
          <a:ext cx="889000" cy="186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169687</xdr:rowOff>
    </xdr:from>
    <xdr:to>
      <xdr:col>112</xdr:col>
      <xdr:colOff>38100</xdr:colOff>
      <xdr:row>74</xdr:row>
      <xdr:rowOff>99837</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1272500" y="12685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90964</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056111" y="12778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18542</xdr:rowOff>
    </xdr:from>
    <xdr:to>
      <xdr:col>107</xdr:col>
      <xdr:colOff>50800</xdr:colOff>
      <xdr:row>74</xdr:row>
      <xdr:rowOff>42225</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flipV="1">
          <a:off x="19545300" y="12705842"/>
          <a:ext cx="889000" cy="23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103210</xdr:rowOff>
    </xdr:from>
    <xdr:to>
      <xdr:col>107</xdr:col>
      <xdr:colOff>101600</xdr:colOff>
      <xdr:row>75</xdr:row>
      <xdr:rowOff>33360</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20383500" y="1279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24487</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167111" y="12883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42225</xdr:rowOff>
    </xdr:from>
    <xdr:to>
      <xdr:col>102</xdr:col>
      <xdr:colOff>114300</xdr:colOff>
      <xdr:row>74</xdr:row>
      <xdr:rowOff>45014</xdr:rowOff>
    </xdr:to>
    <xdr:cxnSp macro="">
      <xdr:nvCxnSpPr>
        <xdr:cNvPr id="871" name="直線コネクタ 870">
          <a:extLst>
            <a:ext uri="{FF2B5EF4-FFF2-40B4-BE49-F238E27FC236}">
              <a16:creationId xmlns:a16="http://schemas.microsoft.com/office/drawing/2014/main" id="{00000000-0008-0000-0600-000067030000}"/>
            </a:ext>
          </a:extLst>
        </xdr:cNvPr>
        <xdr:cNvCxnSpPr/>
      </xdr:nvCxnSpPr>
      <xdr:spPr>
        <a:xfrm flipV="1">
          <a:off x="18656300" y="12729525"/>
          <a:ext cx="889000" cy="2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171287</xdr:rowOff>
    </xdr:from>
    <xdr:to>
      <xdr:col>102</xdr:col>
      <xdr:colOff>165100</xdr:colOff>
      <xdr:row>75</xdr:row>
      <xdr:rowOff>101437</xdr:rowOff>
    </xdr:to>
    <xdr:sp macro="" textlink="">
      <xdr:nvSpPr>
        <xdr:cNvPr id="872" name="フローチャート: 判断 871">
          <a:extLst>
            <a:ext uri="{FF2B5EF4-FFF2-40B4-BE49-F238E27FC236}">
              <a16:creationId xmlns:a16="http://schemas.microsoft.com/office/drawing/2014/main" id="{00000000-0008-0000-0600-000068030000}"/>
            </a:ext>
          </a:extLst>
        </xdr:cNvPr>
        <xdr:cNvSpPr/>
      </xdr:nvSpPr>
      <xdr:spPr>
        <a:xfrm>
          <a:off x="19494500" y="12858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92564</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278111" y="12951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8021</xdr:rowOff>
    </xdr:from>
    <xdr:to>
      <xdr:col>98</xdr:col>
      <xdr:colOff>38100</xdr:colOff>
      <xdr:row>75</xdr:row>
      <xdr:rowOff>109621</xdr:rowOff>
    </xdr:to>
    <xdr:sp macro="" textlink="">
      <xdr:nvSpPr>
        <xdr:cNvPr id="874" name="フローチャート: 判断 873">
          <a:extLst>
            <a:ext uri="{FF2B5EF4-FFF2-40B4-BE49-F238E27FC236}">
              <a16:creationId xmlns:a16="http://schemas.microsoft.com/office/drawing/2014/main" id="{00000000-0008-0000-0600-00006A030000}"/>
            </a:ext>
          </a:extLst>
        </xdr:cNvPr>
        <xdr:cNvSpPr/>
      </xdr:nvSpPr>
      <xdr:spPr>
        <a:xfrm>
          <a:off x="18605500" y="12866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100748</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389111" y="12959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67960</xdr:rowOff>
    </xdr:from>
    <xdr:to>
      <xdr:col>116</xdr:col>
      <xdr:colOff>114300</xdr:colOff>
      <xdr:row>72</xdr:row>
      <xdr:rowOff>169560</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2110700" y="12412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71</xdr:row>
      <xdr:rowOff>90837</xdr:rowOff>
    </xdr:from>
    <xdr:ext cx="534377" cy="259045"/>
    <xdr:sp macro="" textlink="">
      <xdr:nvSpPr>
        <xdr:cNvPr id="882" name="繰出金該当値テキスト">
          <a:extLst>
            <a:ext uri="{FF2B5EF4-FFF2-40B4-BE49-F238E27FC236}">
              <a16:creationId xmlns:a16="http://schemas.microsoft.com/office/drawing/2014/main" id="{00000000-0008-0000-0600-000072030000}"/>
            </a:ext>
          </a:extLst>
        </xdr:cNvPr>
        <xdr:cNvSpPr txBox="1"/>
      </xdr:nvSpPr>
      <xdr:spPr>
        <a:xfrm>
          <a:off x="22212300" y="12263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72</xdr:row>
      <xdr:rowOff>124150</xdr:rowOff>
    </xdr:from>
    <xdr:to>
      <xdr:col>112</xdr:col>
      <xdr:colOff>38100</xdr:colOff>
      <xdr:row>73</xdr:row>
      <xdr:rowOff>54300</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21272500" y="12468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70827</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21056111" y="12243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139192</xdr:rowOff>
    </xdr:from>
    <xdr:to>
      <xdr:col>107</xdr:col>
      <xdr:colOff>101600</xdr:colOff>
      <xdr:row>74</xdr:row>
      <xdr:rowOff>69342</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20383500" y="12655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85869</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20167111" y="12430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162875</xdr:rowOff>
    </xdr:from>
    <xdr:to>
      <xdr:col>102</xdr:col>
      <xdr:colOff>165100</xdr:colOff>
      <xdr:row>74</xdr:row>
      <xdr:rowOff>93025</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19494500" y="12678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109552</xdr:rowOff>
    </xdr:from>
    <xdr:ext cx="534377"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9278111" y="12453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165664</xdr:rowOff>
    </xdr:from>
    <xdr:to>
      <xdr:col>98</xdr:col>
      <xdr:colOff>38100</xdr:colOff>
      <xdr:row>74</xdr:row>
      <xdr:rowOff>95814</xdr:rowOff>
    </xdr:to>
    <xdr:sp macro="" textlink="">
      <xdr:nvSpPr>
        <xdr:cNvPr id="889" name="楕円 888">
          <a:extLst>
            <a:ext uri="{FF2B5EF4-FFF2-40B4-BE49-F238E27FC236}">
              <a16:creationId xmlns:a16="http://schemas.microsoft.com/office/drawing/2014/main" id="{00000000-0008-0000-0600-000079030000}"/>
            </a:ext>
          </a:extLst>
        </xdr:cNvPr>
        <xdr:cNvSpPr/>
      </xdr:nvSpPr>
      <xdr:spPr>
        <a:xfrm>
          <a:off x="18605500" y="12681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112341</xdr:rowOff>
    </xdr:from>
    <xdr:ext cx="534377"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389111" y="12456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8" name="正方形/長方形 897">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5" name="前年度繰上充用金グラフ枠">
          <a:extLst>
            <a:ext uri="{FF2B5EF4-FFF2-40B4-BE49-F238E27FC236}">
              <a16:creationId xmlns:a16="http://schemas.microsoft.com/office/drawing/2014/main" id="{00000000-0008-0000-0600-000089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7" name="前年度繰上充用金最小値テキスト">
          <a:extLst>
            <a:ext uri="{FF2B5EF4-FFF2-40B4-BE49-F238E27FC236}">
              <a16:creationId xmlns:a16="http://schemas.microsoft.com/office/drawing/2014/main" id="{00000000-0008-0000-0600-00008B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9" name="前年度繰上充用金最大値テキスト">
          <a:extLst>
            <a:ext uri="{FF2B5EF4-FFF2-40B4-BE49-F238E27FC236}">
              <a16:creationId xmlns:a16="http://schemas.microsoft.com/office/drawing/2014/main" id="{00000000-0008-0000-0600-00008D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2" name="前年度繰上充用金平均値テキスト">
          <a:extLst>
            <a:ext uri="{FF2B5EF4-FFF2-40B4-BE49-F238E27FC236}">
              <a16:creationId xmlns:a16="http://schemas.microsoft.com/office/drawing/2014/main" id="{00000000-0008-0000-0600-000090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0" name="直線コネクタ 919">
          <a:extLst>
            <a:ext uri="{FF2B5EF4-FFF2-40B4-BE49-F238E27FC236}">
              <a16:creationId xmlns:a16="http://schemas.microsoft.com/office/drawing/2014/main" id="{00000000-0008-0000-0600-000098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1" name="フローチャート: 判断 920">
          <a:extLst>
            <a:ext uri="{FF2B5EF4-FFF2-40B4-BE49-F238E27FC236}">
              <a16:creationId xmlns:a16="http://schemas.microsoft.com/office/drawing/2014/main" id="{00000000-0008-0000-0600-000099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3" name="フローチャート: 判断 922">
          <a:extLst>
            <a:ext uri="{FF2B5EF4-FFF2-40B4-BE49-F238E27FC236}">
              <a16:creationId xmlns:a16="http://schemas.microsoft.com/office/drawing/2014/main" id="{00000000-0008-0000-0600-00009B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1" name="前年度繰上充用金該当値テキスト">
          <a:extLst>
            <a:ext uri="{FF2B5EF4-FFF2-40B4-BE49-F238E27FC236}">
              <a16:creationId xmlns:a16="http://schemas.microsoft.com/office/drawing/2014/main" id="{00000000-0008-0000-0600-0000A3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8" name="楕円 937">
          <a:extLst>
            <a:ext uri="{FF2B5EF4-FFF2-40B4-BE49-F238E27FC236}">
              <a16:creationId xmlns:a16="http://schemas.microsoft.com/office/drawing/2014/main" id="{00000000-0008-0000-0600-0000AA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0" name="正方形/長方形 939">
          <a:extLst>
            <a:ext uri="{FF2B5EF4-FFF2-40B4-BE49-F238E27FC236}">
              <a16:creationId xmlns:a16="http://schemas.microsoft.com/office/drawing/2014/main" id="{00000000-0008-0000-0600-0000A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1" name="正方形/長方形 940">
          <a:extLst>
            <a:ext uri="{FF2B5EF4-FFF2-40B4-BE49-F238E27FC236}">
              <a16:creationId xmlns:a16="http://schemas.microsoft.com/office/drawing/2014/main" id="{00000000-0008-0000-0600-0000A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2" name="テキスト ボックス 941">
          <a:extLst>
            <a:ext uri="{FF2B5EF4-FFF2-40B4-BE49-F238E27FC236}">
              <a16:creationId xmlns:a16="http://schemas.microsoft.com/office/drawing/2014/main" id="{00000000-0008-0000-0600-0000A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主な構成要素である義務的経費のうち、人件費は、期末勤勉手当の増などにより増となったものの、類似団体平均値を引き続き下回っている傾向である。扶助費は、定額減税補足給付金の増などがあったものの、類似団体平均値を引き続き下回る結果となった。今後も社会保障関係経費は増加してく見込みである。補助費等は給食食材購入費補助金の増などにより増となり、類似団体平均値を上回る傾向が続いている。物件費は、高齢者生活応援事業委託料などの減により、類似団体平均値を下回る結果となった。公債費については、中央図書館・田無公民館耐震補強等改修事業などの増があったものの、臨時財政対策債や市中銀行借入分等の減により全体としては減となっている。今後は横ばいで推移する見込みである。普通建設事業費は、都市計画道路３・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号整備事業の減などにより大幅に減少となっている。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100">
            <a:solidFill>
              <a:schemeClr val="dk1"/>
            </a:solidFill>
            <a:effectLst/>
            <a:latin typeface="+mn-lt"/>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東京都西東京市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206,245
200,005
15.75
86,952,070
84,286,540
2,522,847
42,604,792
41,743,987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113792</xdr:rowOff>
    </xdr:from>
    <xdr:to>
      <xdr:col>24</xdr:col>
      <xdr:colOff>62865</xdr:colOff>
      <xdr:row>39</xdr:row>
      <xdr:rowOff>51308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428742"/>
          <a:ext cx="1270" cy="1309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55135</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741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51308</xdr:rowOff>
    </xdr:from>
    <xdr:to>
      <xdr:col>24</xdr:col>
      <xdr:colOff>152400</xdr:colOff>
      <xdr:row>39</xdr:row>
      <xdr:rowOff>51308</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737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60469</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203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3,209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113792</xdr:rowOff>
    </xdr:from>
    <xdr:to>
      <xdr:col>24</xdr:col>
      <xdr:colOff>152400</xdr:colOff>
      <xdr:row>31</xdr:row>
      <xdr:rowOff>113792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428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90932</xdr:rowOff>
    </xdr:from>
    <xdr:to>
      <xdr:col>24</xdr:col>
      <xdr:colOff>63500</xdr:colOff>
      <xdr:row>36</xdr:row>
      <xdr:rowOff>103124</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6263132"/>
          <a:ext cx="838200" cy="12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52849</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2250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74422</xdr:rowOff>
    </xdr:from>
    <xdr:to>
      <xdr:col>24</xdr:col>
      <xdr:colOff>114300</xdr:colOff>
      <xdr:row>37</xdr:row>
      <xdr:rowOff>4572</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246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90932</xdr:rowOff>
    </xdr:from>
    <xdr:to>
      <xdr:col>19</xdr:col>
      <xdr:colOff>177800</xdr:colOff>
      <xdr:row>36</xdr:row>
      <xdr:rowOff>117602</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263132"/>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99568</xdr:rowOff>
    </xdr:from>
    <xdr:to>
      <xdr:col>20</xdr:col>
      <xdr:colOff>38100</xdr:colOff>
      <xdr:row>37</xdr:row>
      <xdr:rowOff>29718</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271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20845</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364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97028</xdr:rowOff>
    </xdr:from>
    <xdr:to>
      <xdr:col>15</xdr:col>
      <xdr:colOff>50800</xdr:colOff>
      <xdr:row>36</xdr:row>
      <xdr:rowOff>117602</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269228"/>
          <a:ext cx="8890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107950</xdr:rowOff>
    </xdr:from>
    <xdr:to>
      <xdr:col>15</xdr:col>
      <xdr:colOff>101600</xdr:colOff>
      <xdr:row>37</xdr:row>
      <xdr:rowOff>38100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28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29227</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372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62738</xdr:rowOff>
    </xdr:from>
    <xdr:to>
      <xdr:col>10</xdr:col>
      <xdr:colOff>114300</xdr:colOff>
      <xdr:row>36</xdr:row>
      <xdr:rowOff>97028</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234938"/>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116332</xdr:rowOff>
    </xdr:from>
    <xdr:to>
      <xdr:col>10</xdr:col>
      <xdr:colOff>165100</xdr:colOff>
      <xdr:row>37</xdr:row>
      <xdr:rowOff>46482</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288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37609</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381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117856</xdr:rowOff>
    </xdr:from>
    <xdr:to>
      <xdr:col>6</xdr:col>
      <xdr:colOff>38100</xdr:colOff>
      <xdr:row>37</xdr:row>
      <xdr:rowOff>48006</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290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39133</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382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52324</xdr:rowOff>
    </xdr:from>
    <xdr:to>
      <xdr:col>24</xdr:col>
      <xdr:colOff>114300</xdr:colOff>
      <xdr:row>36</xdr:row>
      <xdr:rowOff>153924</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224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75201</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075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40132</xdr:rowOff>
    </xdr:from>
    <xdr:to>
      <xdr:col>20</xdr:col>
      <xdr:colOff>38100</xdr:colOff>
      <xdr:row>36</xdr:row>
      <xdr:rowOff>141732</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212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158259</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987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66802</xdr:rowOff>
    </xdr:from>
    <xdr:to>
      <xdr:col>15</xdr:col>
      <xdr:colOff>101600</xdr:colOff>
      <xdr:row>36</xdr:row>
      <xdr:rowOff>168402</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239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13479</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014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46228</xdr:rowOff>
    </xdr:from>
    <xdr:to>
      <xdr:col>10</xdr:col>
      <xdr:colOff>165100</xdr:colOff>
      <xdr:row>36</xdr:row>
      <xdr:rowOff>147828</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218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164355</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993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11938</xdr:rowOff>
    </xdr:from>
    <xdr:to>
      <xdr:col>6</xdr:col>
      <xdr:colOff>38100</xdr:colOff>
      <xdr:row>36</xdr:row>
      <xdr:rowOff>113538</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184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130065</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959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56464</xdr:rowOff>
    </xdr:from>
    <xdr:to>
      <xdr:col>24</xdr:col>
      <xdr:colOff>62865</xdr:colOff>
      <xdr:row>59</xdr:row>
      <xdr:rowOff>110337</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8971864"/>
          <a:ext cx="1270" cy="12540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114164</xdr:rowOff>
    </xdr:from>
    <xdr:ext cx="534377"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229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110337</xdr:rowOff>
    </xdr:from>
    <xdr:to>
      <xdr:col>24</xdr:col>
      <xdr:colOff>152400</xdr:colOff>
      <xdr:row>59</xdr:row>
      <xdr:rowOff>110337</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2258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3141</xdr:rowOff>
    </xdr:from>
    <xdr:ext cx="599010"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8747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123,554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52</xdr:row>
      <xdr:rowOff>56464</xdr:rowOff>
    </xdr:from>
    <xdr:to>
      <xdr:col>24</xdr:col>
      <xdr:colOff>152400</xdr:colOff>
      <xdr:row>52</xdr:row>
      <xdr:rowOff>56464</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8971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127114</xdr:rowOff>
    </xdr:from>
    <xdr:to>
      <xdr:col>24</xdr:col>
      <xdr:colOff>63500</xdr:colOff>
      <xdr:row>58</xdr:row>
      <xdr:rowOff>129134</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3797300" y="10071214"/>
          <a:ext cx="838200" cy="2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124020</xdr:rowOff>
    </xdr:from>
    <xdr:ext cx="534377"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7252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101143</xdr:rowOff>
    </xdr:from>
    <xdr:to>
      <xdr:col>24</xdr:col>
      <xdr:colOff>114300</xdr:colOff>
      <xdr:row>58</xdr:row>
      <xdr:rowOff>31293</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87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83172</xdr:rowOff>
    </xdr:from>
    <xdr:to>
      <xdr:col>19</xdr:col>
      <xdr:colOff>177800</xdr:colOff>
      <xdr:row>58</xdr:row>
      <xdr:rowOff>127114</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908300" y="10027272"/>
          <a:ext cx="889000" cy="43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164516</xdr:rowOff>
    </xdr:from>
    <xdr:to>
      <xdr:col>20</xdr:col>
      <xdr:colOff>38100</xdr:colOff>
      <xdr:row>58</xdr:row>
      <xdr:rowOff>94666</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937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111193</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530111" y="9712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83172</xdr:rowOff>
    </xdr:from>
    <xdr:to>
      <xdr:col>15</xdr:col>
      <xdr:colOff>50800</xdr:colOff>
      <xdr:row>59</xdr:row>
      <xdr:rowOff>38888</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2019300" y="10027272"/>
          <a:ext cx="889000" cy="127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136614</xdr:rowOff>
    </xdr:from>
    <xdr:to>
      <xdr:col>15</xdr:col>
      <xdr:colOff>101600</xdr:colOff>
      <xdr:row>58</xdr:row>
      <xdr:rowOff>66764</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909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83291</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41111" y="9684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134303</xdr:rowOff>
    </xdr:from>
    <xdr:to>
      <xdr:col>10</xdr:col>
      <xdr:colOff>114300</xdr:colOff>
      <xdr:row>59</xdr:row>
      <xdr:rowOff>38888</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a:off x="1130300" y="8878253"/>
          <a:ext cx="889000" cy="1276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115963</xdr:rowOff>
    </xdr:from>
    <xdr:to>
      <xdr:col>10</xdr:col>
      <xdr:colOff>165100</xdr:colOff>
      <xdr:row>58</xdr:row>
      <xdr:rowOff>46113</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888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62640</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52111" y="9663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130163</xdr:rowOff>
    </xdr:from>
    <xdr:to>
      <xdr:col>6</xdr:col>
      <xdr:colOff>38100</xdr:colOff>
      <xdr:row>51</xdr:row>
      <xdr:rowOff>60313</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8702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49</xdr:row>
      <xdr:rowOff>76840</xdr:rowOff>
    </xdr:from>
    <xdr:ext cx="59901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30795" y="84778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78334</xdr:rowOff>
    </xdr:from>
    <xdr:to>
      <xdr:col>24</xdr:col>
      <xdr:colOff>114300</xdr:colOff>
      <xdr:row>59</xdr:row>
      <xdr:rowOff>8484</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10022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56761</xdr:rowOff>
    </xdr:from>
    <xdr:ext cx="534377"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10000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76314</xdr:rowOff>
    </xdr:from>
    <xdr:to>
      <xdr:col>20</xdr:col>
      <xdr:colOff>38100</xdr:colOff>
      <xdr:row>59</xdr:row>
      <xdr:rowOff>6464</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10020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169041</xdr:rowOff>
    </xdr:from>
    <xdr:ext cx="534377"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530111" y="10113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32372</xdr:rowOff>
    </xdr:from>
    <xdr:to>
      <xdr:col>15</xdr:col>
      <xdr:colOff>101600</xdr:colOff>
      <xdr:row>58</xdr:row>
      <xdr:rowOff>133972</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9976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125099</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41111" y="10069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159538</xdr:rowOff>
    </xdr:from>
    <xdr:to>
      <xdr:col>10</xdr:col>
      <xdr:colOff>165100</xdr:colOff>
      <xdr:row>59</xdr:row>
      <xdr:rowOff>89688</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10103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80815</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52111" y="10196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83503</xdr:rowOff>
    </xdr:from>
    <xdr:to>
      <xdr:col>6</xdr:col>
      <xdr:colOff>38100</xdr:colOff>
      <xdr:row>52</xdr:row>
      <xdr:rowOff>13653</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8827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4780</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30795" y="89201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a:extLst>
            <a:ext uri="{FF2B5EF4-FFF2-40B4-BE49-F238E27FC236}">
              <a16:creationId xmlns:a16="http://schemas.microsoft.com/office/drawing/2014/main" id="{00000000-0008-0000-0700-0000AC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a:extLst>
            <a:ext uri="{FF2B5EF4-FFF2-40B4-BE49-F238E27FC236}">
              <a16:creationId xmlns:a16="http://schemas.microsoft.com/office/drawing/2014/main" id="{00000000-0008-0000-0700-0000AD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12424</xdr:rowOff>
    </xdr:from>
    <xdr:to>
      <xdr:col>24</xdr:col>
      <xdr:colOff>62865</xdr:colOff>
      <xdr:row>78</xdr:row>
      <xdr:rowOff>138894</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4633595" y="12185374"/>
          <a:ext cx="1270" cy="1326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142721</xdr:rowOff>
    </xdr:from>
    <xdr:ext cx="599010" cy="259045"/>
    <xdr:sp macro="" textlink="">
      <xdr:nvSpPr>
        <xdr:cNvPr id="175" name="民生費最小値テキスト">
          <a:extLst>
            <a:ext uri="{FF2B5EF4-FFF2-40B4-BE49-F238E27FC236}">
              <a16:creationId xmlns:a16="http://schemas.microsoft.com/office/drawing/2014/main" id="{00000000-0008-0000-0700-0000AF000000}"/>
            </a:ext>
          </a:extLst>
        </xdr:cNvPr>
        <xdr:cNvSpPr txBox="1"/>
      </xdr:nvSpPr>
      <xdr:spPr>
        <a:xfrm>
          <a:off x="4686300" y="13515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138894</xdr:rowOff>
    </xdr:from>
    <xdr:to>
      <xdr:col>24</xdr:col>
      <xdr:colOff>152400</xdr:colOff>
      <xdr:row>78</xdr:row>
      <xdr:rowOff>138894</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3511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130551</xdr:rowOff>
    </xdr:from>
    <xdr:ext cx="599010" cy="259045"/>
    <xdr:sp macro="" textlink="">
      <xdr:nvSpPr>
        <xdr:cNvPr id="177" name="民生費最大値テキスト">
          <a:extLst>
            <a:ext uri="{FF2B5EF4-FFF2-40B4-BE49-F238E27FC236}">
              <a16:creationId xmlns:a16="http://schemas.microsoft.com/office/drawing/2014/main" id="{00000000-0008-0000-0700-0000B1000000}"/>
            </a:ext>
          </a:extLst>
        </xdr:cNvPr>
        <xdr:cNvSpPr txBox="1"/>
      </xdr:nvSpPr>
      <xdr:spPr>
        <a:xfrm>
          <a:off x="4686300" y="11960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283,942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12424</xdr:rowOff>
    </xdr:from>
    <xdr:to>
      <xdr:col>24</xdr:col>
      <xdr:colOff>152400</xdr:colOff>
      <xdr:row>71</xdr:row>
      <xdr:rowOff>12424</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4546600" y="12185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66940</xdr:rowOff>
    </xdr:from>
    <xdr:to>
      <xdr:col>24</xdr:col>
      <xdr:colOff>63500</xdr:colOff>
      <xdr:row>74</xdr:row>
      <xdr:rowOff>162516</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3797300" y="12754240"/>
          <a:ext cx="838200" cy="95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82414</xdr:rowOff>
    </xdr:from>
    <xdr:ext cx="599010" cy="259045"/>
    <xdr:sp macro="" textlink="">
      <xdr:nvSpPr>
        <xdr:cNvPr id="180" name="民生費平均値テキスト">
          <a:extLst>
            <a:ext uri="{FF2B5EF4-FFF2-40B4-BE49-F238E27FC236}">
              <a16:creationId xmlns:a16="http://schemas.microsoft.com/office/drawing/2014/main" id="{00000000-0008-0000-0700-0000B4000000}"/>
            </a:ext>
          </a:extLst>
        </xdr:cNvPr>
        <xdr:cNvSpPr txBox="1"/>
      </xdr:nvSpPr>
      <xdr:spPr>
        <a:xfrm>
          <a:off x="4686300" y="1294116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103987</xdr:rowOff>
    </xdr:from>
    <xdr:to>
      <xdr:col>24</xdr:col>
      <xdr:colOff>114300</xdr:colOff>
      <xdr:row>76</xdr:row>
      <xdr:rowOff>34137</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4584700" y="12962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162516</xdr:rowOff>
    </xdr:from>
    <xdr:to>
      <xdr:col>19</xdr:col>
      <xdr:colOff>177800</xdr:colOff>
      <xdr:row>75</xdr:row>
      <xdr:rowOff>73417</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908300" y="12849816"/>
          <a:ext cx="889000" cy="82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45411</xdr:rowOff>
    </xdr:from>
    <xdr:to>
      <xdr:col>20</xdr:col>
      <xdr:colOff>38100</xdr:colOff>
      <xdr:row>76</xdr:row>
      <xdr:rowOff>147011</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3746500" y="13075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138138</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3497795" y="13168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63696</xdr:rowOff>
    </xdr:from>
    <xdr:to>
      <xdr:col>15</xdr:col>
      <xdr:colOff>50800</xdr:colOff>
      <xdr:row>75</xdr:row>
      <xdr:rowOff>73417</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a:off x="2019300" y="12922446"/>
          <a:ext cx="889000" cy="9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156838</xdr:rowOff>
    </xdr:from>
    <xdr:to>
      <xdr:col>15</xdr:col>
      <xdr:colOff>101600</xdr:colOff>
      <xdr:row>77</xdr:row>
      <xdr:rowOff>86988</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2857500" y="13187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78115</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2608795" y="13279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63696</xdr:rowOff>
    </xdr:from>
    <xdr:to>
      <xdr:col>10</xdr:col>
      <xdr:colOff>114300</xdr:colOff>
      <xdr:row>76</xdr:row>
      <xdr:rowOff>146917</xdr:rowOff>
    </xdr:to>
    <xdr:cxnSp macro="">
      <xdr:nvCxnSpPr>
        <xdr:cNvPr id="188" name="直線コネクタ 187">
          <a:extLst>
            <a:ext uri="{FF2B5EF4-FFF2-40B4-BE49-F238E27FC236}">
              <a16:creationId xmlns:a16="http://schemas.microsoft.com/office/drawing/2014/main" id="{00000000-0008-0000-0700-0000BC000000}"/>
            </a:ext>
          </a:extLst>
        </xdr:cNvPr>
        <xdr:cNvCxnSpPr/>
      </xdr:nvCxnSpPr>
      <xdr:spPr>
        <a:xfrm flipV="1">
          <a:off x="1130300" y="12922446"/>
          <a:ext cx="889000" cy="254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94070</xdr:rowOff>
    </xdr:from>
    <xdr:to>
      <xdr:col>10</xdr:col>
      <xdr:colOff>165100</xdr:colOff>
      <xdr:row>77</xdr:row>
      <xdr:rowOff>24220</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968500" y="1312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15347</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1719795" y="13216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27907</xdr:rowOff>
    </xdr:from>
    <xdr:to>
      <xdr:col>6</xdr:col>
      <xdr:colOff>38100</xdr:colOff>
      <xdr:row>78</xdr:row>
      <xdr:rowOff>129507</xdr:rowOff>
    </xdr:to>
    <xdr:sp macro="" textlink="">
      <xdr:nvSpPr>
        <xdr:cNvPr id="191" name="フローチャート: 判断 190">
          <a:extLst>
            <a:ext uri="{FF2B5EF4-FFF2-40B4-BE49-F238E27FC236}">
              <a16:creationId xmlns:a16="http://schemas.microsoft.com/office/drawing/2014/main" id="{00000000-0008-0000-0700-0000BF000000}"/>
            </a:ext>
          </a:extLst>
        </xdr:cNvPr>
        <xdr:cNvSpPr/>
      </xdr:nvSpPr>
      <xdr:spPr>
        <a:xfrm>
          <a:off x="1079500" y="13401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120634</xdr:rowOff>
    </xdr:from>
    <xdr:ext cx="59901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830795" y="134937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16140</xdr:rowOff>
    </xdr:from>
    <xdr:to>
      <xdr:col>24</xdr:col>
      <xdr:colOff>114300</xdr:colOff>
      <xdr:row>74</xdr:row>
      <xdr:rowOff>117740</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4584700" y="12703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39017</xdr:rowOff>
    </xdr:from>
    <xdr:ext cx="599010" cy="259045"/>
    <xdr:sp macro="" textlink="">
      <xdr:nvSpPr>
        <xdr:cNvPr id="199" name="民生費該当値テキスト">
          <a:extLst>
            <a:ext uri="{FF2B5EF4-FFF2-40B4-BE49-F238E27FC236}">
              <a16:creationId xmlns:a16="http://schemas.microsoft.com/office/drawing/2014/main" id="{00000000-0008-0000-0700-0000C7000000}"/>
            </a:ext>
          </a:extLst>
        </xdr:cNvPr>
        <xdr:cNvSpPr txBox="1"/>
      </xdr:nvSpPr>
      <xdr:spPr>
        <a:xfrm>
          <a:off x="4686300" y="125548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111716</xdr:rowOff>
    </xdr:from>
    <xdr:to>
      <xdr:col>20</xdr:col>
      <xdr:colOff>38100</xdr:colOff>
      <xdr:row>75</xdr:row>
      <xdr:rowOff>41866</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3746500" y="12799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58393</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3497795" y="12574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22617</xdr:rowOff>
    </xdr:from>
    <xdr:to>
      <xdr:col>15</xdr:col>
      <xdr:colOff>101600</xdr:colOff>
      <xdr:row>75</xdr:row>
      <xdr:rowOff>124217</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2857500" y="12881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140744</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2608795" y="126565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12896</xdr:rowOff>
    </xdr:from>
    <xdr:to>
      <xdr:col>10</xdr:col>
      <xdr:colOff>165100</xdr:colOff>
      <xdr:row>75</xdr:row>
      <xdr:rowOff>114496</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968500" y="12871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131023</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1719795" y="126468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96117</xdr:rowOff>
    </xdr:from>
    <xdr:to>
      <xdr:col>6</xdr:col>
      <xdr:colOff>38100</xdr:colOff>
      <xdr:row>77</xdr:row>
      <xdr:rowOff>26267</xdr:rowOff>
    </xdr:to>
    <xdr:sp macro="" textlink="">
      <xdr:nvSpPr>
        <xdr:cNvPr id="206" name="楕円 205">
          <a:extLst>
            <a:ext uri="{FF2B5EF4-FFF2-40B4-BE49-F238E27FC236}">
              <a16:creationId xmlns:a16="http://schemas.microsoft.com/office/drawing/2014/main" id="{00000000-0008-0000-0700-0000CE000000}"/>
            </a:ext>
          </a:extLst>
        </xdr:cNvPr>
        <xdr:cNvSpPr/>
      </xdr:nvSpPr>
      <xdr:spPr>
        <a:xfrm>
          <a:off x="1079500" y="13126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42794</xdr:rowOff>
    </xdr:from>
    <xdr:ext cx="599010" cy="259045"/>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830795" y="12901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21970</xdr:rowOff>
    </xdr:from>
    <xdr:ext cx="53129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38298</xdr:rowOff>
    </xdr:from>
    <xdr:ext cx="531299"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32" name="テキスト ボックス 231">
          <a:extLst>
            <a:ext uri="{FF2B5EF4-FFF2-40B4-BE49-F238E27FC236}">
              <a16:creationId xmlns:a16="http://schemas.microsoft.com/office/drawing/2014/main" id="{00000000-0008-0000-0700-0000E8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衛生費グラフ枠">
          <a:extLst>
            <a:ext uri="{FF2B5EF4-FFF2-40B4-BE49-F238E27FC236}">
              <a16:creationId xmlns:a16="http://schemas.microsoft.com/office/drawing/2014/main" id="{00000000-0008-0000-0700-0000E9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78566</xdr:rowOff>
    </xdr:from>
    <xdr:to>
      <xdr:col>24</xdr:col>
      <xdr:colOff>62865</xdr:colOff>
      <xdr:row>98</xdr:row>
      <xdr:rowOff>111909</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4633595" y="15509066"/>
          <a:ext cx="1270" cy="1404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115736</xdr:rowOff>
    </xdr:from>
    <xdr:ext cx="534377" cy="259045"/>
    <xdr:sp macro="" textlink="">
      <xdr:nvSpPr>
        <xdr:cNvPr id="235" name="衛生費最小値テキスト">
          <a:extLst>
            <a:ext uri="{FF2B5EF4-FFF2-40B4-BE49-F238E27FC236}">
              <a16:creationId xmlns:a16="http://schemas.microsoft.com/office/drawing/2014/main" id="{00000000-0008-0000-0700-0000EB000000}"/>
            </a:ext>
          </a:extLst>
        </xdr:cNvPr>
        <xdr:cNvSpPr txBox="1"/>
      </xdr:nvSpPr>
      <xdr:spPr>
        <a:xfrm>
          <a:off x="4686300" y="16917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111909</xdr:rowOff>
    </xdr:from>
    <xdr:to>
      <xdr:col>24</xdr:col>
      <xdr:colOff>152400</xdr:colOff>
      <xdr:row>98</xdr:row>
      <xdr:rowOff>111909</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546600" y="169140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25243</xdr:rowOff>
    </xdr:from>
    <xdr:ext cx="534377" cy="259045"/>
    <xdr:sp macro="" textlink="">
      <xdr:nvSpPr>
        <xdr:cNvPr id="237" name="衛生費最大値テキスト">
          <a:extLst>
            <a:ext uri="{FF2B5EF4-FFF2-40B4-BE49-F238E27FC236}">
              <a16:creationId xmlns:a16="http://schemas.microsoft.com/office/drawing/2014/main" id="{00000000-0008-0000-0700-0000ED000000}"/>
            </a:ext>
          </a:extLst>
        </xdr:cNvPr>
        <xdr:cNvSpPr txBox="1"/>
      </xdr:nvSpPr>
      <xdr:spPr>
        <a:xfrm>
          <a:off x="4686300" y="15284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67,872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78566</xdr:rowOff>
    </xdr:from>
    <xdr:to>
      <xdr:col>24</xdr:col>
      <xdr:colOff>152400</xdr:colOff>
      <xdr:row>90</xdr:row>
      <xdr:rowOff>78566</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4546600" y="15509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5806</xdr:rowOff>
    </xdr:from>
    <xdr:to>
      <xdr:col>24</xdr:col>
      <xdr:colOff>63500</xdr:colOff>
      <xdr:row>97</xdr:row>
      <xdr:rowOff>110472</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3797300" y="16636456"/>
          <a:ext cx="838200" cy="104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35980</xdr:rowOff>
    </xdr:from>
    <xdr:ext cx="534377" cy="259045"/>
    <xdr:sp macro="" textlink="">
      <xdr:nvSpPr>
        <xdr:cNvPr id="240" name="衛生費平均値テキスト">
          <a:extLst>
            <a:ext uri="{FF2B5EF4-FFF2-40B4-BE49-F238E27FC236}">
              <a16:creationId xmlns:a16="http://schemas.microsoft.com/office/drawing/2014/main" id="{00000000-0008-0000-0700-0000F0000000}"/>
            </a:ext>
          </a:extLst>
        </xdr:cNvPr>
        <xdr:cNvSpPr txBox="1"/>
      </xdr:nvSpPr>
      <xdr:spPr>
        <a:xfrm>
          <a:off x="4686300" y="163237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13103</xdr:rowOff>
    </xdr:from>
    <xdr:to>
      <xdr:col>24</xdr:col>
      <xdr:colOff>114300</xdr:colOff>
      <xdr:row>96</xdr:row>
      <xdr:rowOff>114703</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4584700" y="16472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41729</xdr:rowOff>
    </xdr:from>
    <xdr:to>
      <xdr:col>19</xdr:col>
      <xdr:colOff>177800</xdr:colOff>
      <xdr:row>97</xdr:row>
      <xdr:rowOff>5806</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a:off x="2908300" y="16500929"/>
          <a:ext cx="889000" cy="135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148434</xdr:rowOff>
    </xdr:from>
    <xdr:to>
      <xdr:col>20</xdr:col>
      <xdr:colOff>38100</xdr:colOff>
      <xdr:row>96</xdr:row>
      <xdr:rowOff>78584</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3746500" y="16436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95111</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3530111" y="16211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131144</xdr:rowOff>
    </xdr:from>
    <xdr:to>
      <xdr:col>15</xdr:col>
      <xdr:colOff>50800</xdr:colOff>
      <xdr:row>96</xdr:row>
      <xdr:rowOff>41729</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a:off x="2019300" y="16418894"/>
          <a:ext cx="889000" cy="82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156141</xdr:rowOff>
    </xdr:from>
    <xdr:to>
      <xdr:col>15</xdr:col>
      <xdr:colOff>101600</xdr:colOff>
      <xdr:row>95</xdr:row>
      <xdr:rowOff>86291</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2857500" y="16272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102818</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641111" y="16047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131144</xdr:rowOff>
    </xdr:from>
    <xdr:to>
      <xdr:col>10</xdr:col>
      <xdr:colOff>114300</xdr:colOff>
      <xdr:row>98</xdr:row>
      <xdr:rowOff>90421</xdr:rowOff>
    </xdr:to>
    <xdr:cxnSp macro="">
      <xdr:nvCxnSpPr>
        <xdr:cNvPr id="248" name="直線コネクタ 247">
          <a:extLst>
            <a:ext uri="{FF2B5EF4-FFF2-40B4-BE49-F238E27FC236}">
              <a16:creationId xmlns:a16="http://schemas.microsoft.com/office/drawing/2014/main" id="{00000000-0008-0000-0700-0000F8000000}"/>
            </a:ext>
          </a:extLst>
        </xdr:cNvPr>
        <xdr:cNvCxnSpPr/>
      </xdr:nvCxnSpPr>
      <xdr:spPr>
        <a:xfrm flipV="1">
          <a:off x="1130300" y="16418894"/>
          <a:ext cx="889000" cy="473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170511</xdr:rowOff>
    </xdr:from>
    <xdr:to>
      <xdr:col>10</xdr:col>
      <xdr:colOff>165100</xdr:colOff>
      <xdr:row>95</xdr:row>
      <xdr:rowOff>100661</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1968500" y="16286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117188</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1752111" y="16062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1378</xdr:rowOff>
    </xdr:from>
    <xdr:to>
      <xdr:col>6</xdr:col>
      <xdr:colOff>38100</xdr:colOff>
      <xdr:row>97</xdr:row>
      <xdr:rowOff>102978</xdr:rowOff>
    </xdr:to>
    <xdr:sp macro="" textlink="">
      <xdr:nvSpPr>
        <xdr:cNvPr id="251" name="フローチャート: 判断 250">
          <a:extLst>
            <a:ext uri="{FF2B5EF4-FFF2-40B4-BE49-F238E27FC236}">
              <a16:creationId xmlns:a16="http://schemas.microsoft.com/office/drawing/2014/main" id="{00000000-0008-0000-0700-0000FB000000}"/>
            </a:ext>
          </a:extLst>
        </xdr:cNvPr>
        <xdr:cNvSpPr/>
      </xdr:nvSpPr>
      <xdr:spPr>
        <a:xfrm>
          <a:off x="1079500" y="16632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119505</xdr:rowOff>
    </xdr:from>
    <xdr:ext cx="534377"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863111" y="16407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59672</xdr:rowOff>
    </xdr:from>
    <xdr:to>
      <xdr:col>24</xdr:col>
      <xdr:colOff>114300</xdr:colOff>
      <xdr:row>97</xdr:row>
      <xdr:rowOff>161272</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4584700" y="16690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38099</xdr:rowOff>
    </xdr:from>
    <xdr:ext cx="534377" cy="259045"/>
    <xdr:sp macro="" textlink="">
      <xdr:nvSpPr>
        <xdr:cNvPr id="259" name="衛生費該当値テキスト">
          <a:extLst>
            <a:ext uri="{FF2B5EF4-FFF2-40B4-BE49-F238E27FC236}">
              <a16:creationId xmlns:a16="http://schemas.microsoft.com/office/drawing/2014/main" id="{00000000-0008-0000-0700-000003010000}"/>
            </a:ext>
          </a:extLst>
        </xdr:cNvPr>
        <xdr:cNvSpPr txBox="1"/>
      </xdr:nvSpPr>
      <xdr:spPr>
        <a:xfrm>
          <a:off x="4686300" y="16668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126456</xdr:rowOff>
    </xdr:from>
    <xdr:to>
      <xdr:col>20</xdr:col>
      <xdr:colOff>38100</xdr:colOff>
      <xdr:row>97</xdr:row>
      <xdr:rowOff>56606</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3746500" y="16585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47733</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3530111" y="16678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162379</xdr:rowOff>
    </xdr:from>
    <xdr:to>
      <xdr:col>15</xdr:col>
      <xdr:colOff>101600</xdr:colOff>
      <xdr:row>96</xdr:row>
      <xdr:rowOff>92529</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2857500" y="16450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83656</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2641111" y="16542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80344</xdr:rowOff>
    </xdr:from>
    <xdr:to>
      <xdr:col>10</xdr:col>
      <xdr:colOff>165100</xdr:colOff>
      <xdr:row>96</xdr:row>
      <xdr:rowOff>10494</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1968500" y="16368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1621</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1752111" y="16460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39621</xdr:rowOff>
    </xdr:from>
    <xdr:to>
      <xdr:col>6</xdr:col>
      <xdr:colOff>38100</xdr:colOff>
      <xdr:row>98</xdr:row>
      <xdr:rowOff>141221</xdr:rowOff>
    </xdr:to>
    <xdr:sp macro="" textlink="">
      <xdr:nvSpPr>
        <xdr:cNvPr id="266" name="楕円 265">
          <a:extLst>
            <a:ext uri="{FF2B5EF4-FFF2-40B4-BE49-F238E27FC236}">
              <a16:creationId xmlns:a16="http://schemas.microsoft.com/office/drawing/2014/main" id="{00000000-0008-0000-0700-00000A010000}"/>
            </a:ext>
          </a:extLst>
        </xdr:cNvPr>
        <xdr:cNvSpPr/>
      </xdr:nvSpPr>
      <xdr:spPr>
        <a:xfrm>
          <a:off x="1079500" y="16841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132348</xdr:rowOff>
    </xdr:from>
    <xdr:ext cx="534377" cy="259045"/>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863111" y="16934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a:extLst>
            <a:ext uri="{FF2B5EF4-FFF2-40B4-BE49-F238E27FC236}">
              <a16:creationId xmlns:a16="http://schemas.microsoft.com/office/drawing/2014/main" id="{00000000-0008-0000-0700-000013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9" name="テキスト ボックス 288">
          <a:extLst>
            <a:ext uri="{FF2B5EF4-FFF2-40B4-BE49-F238E27FC236}">
              <a16:creationId xmlns:a16="http://schemas.microsoft.com/office/drawing/2014/main" id="{00000000-0008-0000-0700-000021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労働費グラフ枠">
          <a:extLst>
            <a:ext uri="{FF2B5EF4-FFF2-40B4-BE49-F238E27FC236}">
              <a16:creationId xmlns:a16="http://schemas.microsoft.com/office/drawing/2014/main" id="{00000000-0008-0000-07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47879</xdr:rowOff>
    </xdr:from>
    <xdr:to>
      <xdr:col>54</xdr:col>
      <xdr:colOff>189865</xdr:colOff>
      <xdr:row>39</xdr:row>
      <xdr:rowOff>43688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10475595" y="5362829"/>
          <a:ext cx="1270" cy="13674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47515</xdr:rowOff>
    </xdr:from>
    <xdr:ext cx="249299" cy="259045"/>
    <xdr:sp macro="" textlink="">
      <xdr:nvSpPr>
        <xdr:cNvPr id="292" name="労働費最小値テキスト">
          <a:extLst>
            <a:ext uri="{FF2B5EF4-FFF2-40B4-BE49-F238E27FC236}">
              <a16:creationId xmlns:a16="http://schemas.microsoft.com/office/drawing/2014/main" id="{00000000-0008-0000-0700-000024010000}"/>
            </a:ext>
          </a:extLst>
        </xdr:cNvPr>
        <xdr:cNvSpPr txBox="1"/>
      </xdr:nvSpPr>
      <xdr:spPr>
        <a:xfrm>
          <a:off x="10528300" y="67340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43688</xdr:rowOff>
    </xdr:from>
    <xdr:to>
      <xdr:col>55</xdr:col>
      <xdr:colOff>88900</xdr:colOff>
      <xdr:row>39</xdr:row>
      <xdr:rowOff>43688</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10388600" y="6730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166006</xdr:rowOff>
    </xdr:from>
    <xdr:ext cx="469744" cy="259045"/>
    <xdr:sp macro="" textlink="">
      <xdr:nvSpPr>
        <xdr:cNvPr id="294" name="労働費最大値テキスト">
          <a:extLst>
            <a:ext uri="{FF2B5EF4-FFF2-40B4-BE49-F238E27FC236}">
              <a16:creationId xmlns:a16="http://schemas.microsoft.com/office/drawing/2014/main" id="{00000000-0008-0000-0700-000026010000}"/>
            </a:ext>
          </a:extLst>
        </xdr:cNvPr>
        <xdr:cNvSpPr txBox="1"/>
      </xdr:nvSpPr>
      <xdr:spPr>
        <a:xfrm>
          <a:off x="10528300" y="5138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3,591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47879</xdr:rowOff>
    </xdr:from>
    <xdr:to>
      <xdr:col>55</xdr:col>
      <xdr:colOff>88900</xdr:colOff>
      <xdr:row>31</xdr:row>
      <xdr:rowOff>47879</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10388600" y="53628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55499</xdr:rowOff>
    </xdr:from>
    <xdr:to>
      <xdr:col>55</xdr:col>
      <xdr:colOff>0</xdr:colOff>
      <xdr:row>35</xdr:row>
      <xdr:rowOff>71120</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9639300" y="6056249"/>
          <a:ext cx="838200" cy="15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169816</xdr:rowOff>
    </xdr:from>
    <xdr:ext cx="378565" cy="259045"/>
    <xdr:sp macro="" textlink="">
      <xdr:nvSpPr>
        <xdr:cNvPr id="297" name="労働費平均値テキスト">
          <a:extLst>
            <a:ext uri="{FF2B5EF4-FFF2-40B4-BE49-F238E27FC236}">
              <a16:creationId xmlns:a16="http://schemas.microsoft.com/office/drawing/2014/main" id="{00000000-0008-0000-0700-000029010000}"/>
            </a:ext>
          </a:extLst>
        </xdr:cNvPr>
        <xdr:cNvSpPr txBox="1"/>
      </xdr:nvSpPr>
      <xdr:spPr>
        <a:xfrm>
          <a:off x="10528300" y="634201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19939</xdr:rowOff>
    </xdr:from>
    <xdr:to>
      <xdr:col>55</xdr:col>
      <xdr:colOff>50800</xdr:colOff>
      <xdr:row>37</xdr:row>
      <xdr:rowOff>121539</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10426700" y="636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71120</xdr:rowOff>
    </xdr:from>
    <xdr:to>
      <xdr:col>50</xdr:col>
      <xdr:colOff>114300</xdr:colOff>
      <xdr:row>35</xdr:row>
      <xdr:rowOff>80645</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flipV="1">
          <a:off x="8750300" y="607187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25273</xdr:rowOff>
    </xdr:from>
    <xdr:to>
      <xdr:col>50</xdr:col>
      <xdr:colOff>165100</xdr:colOff>
      <xdr:row>37</xdr:row>
      <xdr:rowOff>126873</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9588500" y="6368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118000</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50017" y="64616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61595</xdr:rowOff>
    </xdr:from>
    <xdr:to>
      <xdr:col>45</xdr:col>
      <xdr:colOff>177800</xdr:colOff>
      <xdr:row>35</xdr:row>
      <xdr:rowOff>80645</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a:off x="7861300" y="6062345"/>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26416</xdr:rowOff>
    </xdr:from>
    <xdr:to>
      <xdr:col>46</xdr:col>
      <xdr:colOff>38100</xdr:colOff>
      <xdr:row>37</xdr:row>
      <xdr:rowOff>128016</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8699500" y="6370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119143</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61017" y="64627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60833</xdr:rowOff>
    </xdr:from>
    <xdr:to>
      <xdr:col>41</xdr:col>
      <xdr:colOff>50800</xdr:colOff>
      <xdr:row>35</xdr:row>
      <xdr:rowOff>61595</xdr:rowOff>
    </xdr:to>
    <xdr:cxnSp macro="">
      <xdr:nvCxnSpPr>
        <xdr:cNvPr id="305" name="直線コネクタ 304">
          <a:extLst>
            <a:ext uri="{FF2B5EF4-FFF2-40B4-BE49-F238E27FC236}">
              <a16:creationId xmlns:a16="http://schemas.microsoft.com/office/drawing/2014/main" id="{00000000-0008-0000-0700-000031010000}"/>
            </a:ext>
          </a:extLst>
        </xdr:cNvPr>
        <xdr:cNvCxnSpPr/>
      </xdr:nvCxnSpPr>
      <xdr:spPr>
        <a:xfrm>
          <a:off x="6972300" y="6061583"/>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20320</xdr:rowOff>
    </xdr:from>
    <xdr:to>
      <xdr:col>41</xdr:col>
      <xdr:colOff>101600</xdr:colOff>
      <xdr:row>37</xdr:row>
      <xdr:rowOff>121920</xdr:rowOff>
    </xdr:to>
    <xdr:sp macro="" textlink="">
      <xdr:nvSpPr>
        <xdr:cNvPr id="306" name="フローチャート: 判断 305">
          <a:extLst>
            <a:ext uri="{FF2B5EF4-FFF2-40B4-BE49-F238E27FC236}">
              <a16:creationId xmlns:a16="http://schemas.microsoft.com/office/drawing/2014/main" id="{00000000-0008-0000-0700-000032010000}"/>
            </a:ext>
          </a:extLst>
        </xdr:cNvPr>
        <xdr:cNvSpPr/>
      </xdr:nvSpPr>
      <xdr:spPr>
        <a:xfrm>
          <a:off x="7810500" y="6363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113047</xdr:rowOff>
    </xdr:from>
    <xdr:ext cx="378565"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2017" y="64566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27178</xdr:rowOff>
    </xdr:from>
    <xdr:to>
      <xdr:col>36</xdr:col>
      <xdr:colOff>165100</xdr:colOff>
      <xdr:row>37</xdr:row>
      <xdr:rowOff>128778</xdr:rowOff>
    </xdr:to>
    <xdr:sp macro="" textlink="">
      <xdr:nvSpPr>
        <xdr:cNvPr id="308" name="フローチャート: 判断 307">
          <a:extLst>
            <a:ext uri="{FF2B5EF4-FFF2-40B4-BE49-F238E27FC236}">
              <a16:creationId xmlns:a16="http://schemas.microsoft.com/office/drawing/2014/main" id="{00000000-0008-0000-0700-000034010000}"/>
            </a:ext>
          </a:extLst>
        </xdr:cNvPr>
        <xdr:cNvSpPr/>
      </xdr:nvSpPr>
      <xdr:spPr>
        <a:xfrm>
          <a:off x="6921500" y="637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119905</xdr:rowOff>
    </xdr:from>
    <xdr:ext cx="378565"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3017" y="64635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4699</xdr:rowOff>
    </xdr:from>
    <xdr:to>
      <xdr:col>55</xdr:col>
      <xdr:colOff>50800</xdr:colOff>
      <xdr:row>35</xdr:row>
      <xdr:rowOff>106299</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10426700" y="6005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27576</xdr:rowOff>
    </xdr:from>
    <xdr:ext cx="469744" cy="259045"/>
    <xdr:sp macro="" textlink="">
      <xdr:nvSpPr>
        <xdr:cNvPr id="316" name="労働費該当値テキスト">
          <a:extLst>
            <a:ext uri="{FF2B5EF4-FFF2-40B4-BE49-F238E27FC236}">
              <a16:creationId xmlns:a16="http://schemas.microsoft.com/office/drawing/2014/main" id="{00000000-0008-0000-0700-00003C010000}"/>
            </a:ext>
          </a:extLst>
        </xdr:cNvPr>
        <xdr:cNvSpPr txBox="1"/>
      </xdr:nvSpPr>
      <xdr:spPr>
        <a:xfrm>
          <a:off x="10528300" y="5856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20320</xdr:rowOff>
    </xdr:from>
    <xdr:to>
      <xdr:col>50</xdr:col>
      <xdr:colOff>165100</xdr:colOff>
      <xdr:row>35</xdr:row>
      <xdr:rowOff>121920</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9588500" y="6021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33</xdr:row>
      <xdr:rowOff>138447</xdr:rowOff>
    </xdr:from>
    <xdr:ext cx="469744"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9404428" y="5796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29845</xdr:rowOff>
    </xdr:from>
    <xdr:to>
      <xdr:col>46</xdr:col>
      <xdr:colOff>38100</xdr:colOff>
      <xdr:row>35</xdr:row>
      <xdr:rowOff>131445</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8699500" y="6030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33</xdr:row>
      <xdr:rowOff>147972</xdr:rowOff>
    </xdr:from>
    <xdr:ext cx="469744"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8515428" y="5805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10795</xdr:rowOff>
    </xdr:from>
    <xdr:to>
      <xdr:col>41</xdr:col>
      <xdr:colOff>101600</xdr:colOff>
      <xdr:row>35</xdr:row>
      <xdr:rowOff>112395</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7810500" y="6011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33</xdr:row>
      <xdr:rowOff>128922</xdr:rowOff>
    </xdr:from>
    <xdr:ext cx="469744"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7626428" y="5786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10033</xdr:rowOff>
    </xdr:from>
    <xdr:to>
      <xdr:col>36</xdr:col>
      <xdr:colOff>165100</xdr:colOff>
      <xdr:row>35</xdr:row>
      <xdr:rowOff>111633</xdr:rowOff>
    </xdr:to>
    <xdr:sp macro="" textlink="">
      <xdr:nvSpPr>
        <xdr:cNvPr id="323" name="楕円 322">
          <a:extLst>
            <a:ext uri="{FF2B5EF4-FFF2-40B4-BE49-F238E27FC236}">
              <a16:creationId xmlns:a16="http://schemas.microsoft.com/office/drawing/2014/main" id="{00000000-0008-0000-0700-000043010000}"/>
            </a:ext>
          </a:extLst>
        </xdr:cNvPr>
        <xdr:cNvSpPr/>
      </xdr:nvSpPr>
      <xdr:spPr>
        <a:xfrm>
          <a:off x="6921500" y="6010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33</xdr:row>
      <xdr:rowOff>128160</xdr:rowOff>
    </xdr:from>
    <xdr:ext cx="469744" cy="259045"/>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737428" y="5786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7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50</xdr:row>
      <xdr:rowOff>111777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a:extLst>
            <a:ext uri="{FF2B5EF4-FFF2-40B4-BE49-F238E27FC236}">
              <a16:creationId xmlns:a16="http://schemas.microsoft.com/office/drawing/2014/main" id="{00000000-0008-0000-07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71177</xdr:rowOff>
    </xdr:from>
    <xdr:to>
      <xdr:col>54</xdr:col>
      <xdr:colOff>189865</xdr:colOff>
      <xdr:row>58</xdr:row>
      <xdr:rowOff>22999</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10475595" y="8815127"/>
          <a:ext cx="1270" cy="1151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26826</xdr:rowOff>
    </xdr:from>
    <xdr:ext cx="313932" cy="259045"/>
    <xdr:sp macro="" textlink="">
      <xdr:nvSpPr>
        <xdr:cNvPr id="345" name="農林水産業費最小値テキスト">
          <a:extLst>
            <a:ext uri="{FF2B5EF4-FFF2-40B4-BE49-F238E27FC236}">
              <a16:creationId xmlns:a16="http://schemas.microsoft.com/office/drawing/2014/main" id="{00000000-0008-0000-0700-000059010000}"/>
            </a:ext>
          </a:extLst>
        </xdr:cNvPr>
        <xdr:cNvSpPr txBox="1"/>
      </xdr:nvSpPr>
      <xdr:spPr>
        <a:xfrm>
          <a:off x="10528300" y="997092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22999</xdr:rowOff>
    </xdr:from>
    <xdr:to>
      <xdr:col>55</xdr:col>
      <xdr:colOff>88900</xdr:colOff>
      <xdr:row>58</xdr:row>
      <xdr:rowOff>22999</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9967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17854</xdr:rowOff>
    </xdr:from>
    <xdr:ext cx="534377" cy="259045"/>
    <xdr:sp macro="" textlink="">
      <xdr:nvSpPr>
        <xdr:cNvPr id="347" name="農林水産業費最大値テキスト">
          <a:extLst>
            <a:ext uri="{FF2B5EF4-FFF2-40B4-BE49-F238E27FC236}">
              <a16:creationId xmlns:a16="http://schemas.microsoft.com/office/drawing/2014/main" id="{00000000-0008-0000-0700-00005B010000}"/>
            </a:ext>
          </a:extLst>
        </xdr:cNvPr>
        <xdr:cNvSpPr txBox="1"/>
      </xdr:nvSpPr>
      <xdr:spPr>
        <a:xfrm>
          <a:off x="10528300" y="8590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20,199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71177</xdr:rowOff>
    </xdr:from>
    <xdr:to>
      <xdr:col>55</xdr:col>
      <xdr:colOff>88900</xdr:colOff>
      <xdr:row>51</xdr:row>
      <xdr:rowOff>71177</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8815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168561</xdr:rowOff>
    </xdr:from>
    <xdr:to>
      <xdr:col>55</xdr:col>
      <xdr:colOff>0</xdr:colOff>
      <xdr:row>58</xdr:row>
      <xdr:rowOff>2311</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9639300" y="9941211"/>
          <a:ext cx="838200" cy="5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8221</xdr:rowOff>
    </xdr:from>
    <xdr:ext cx="469744" cy="259045"/>
    <xdr:sp macro="" textlink="">
      <xdr:nvSpPr>
        <xdr:cNvPr id="350" name="農林水産業費平均値テキスト">
          <a:extLst>
            <a:ext uri="{FF2B5EF4-FFF2-40B4-BE49-F238E27FC236}">
              <a16:creationId xmlns:a16="http://schemas.microsoft.com/office/drawing/2014/main" id="{00000000-0008-0000-0700-00005E010000}"/>
            </a:ext>
          </a:extLst>
        </xdr:cNvPr>
        <xdr:cNvSpPr txBox="1"/>
      </xdr:nvSpPr>
      <xdr:spPr>
        <a:xfrm>
          <a:off x="10528300" y="96094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156794</xdr:rowOff>
    </xdr:from>
    <xdr:to>
      <xdr:col>55</xdr:col>
      <xdr:colOff>50800</xdr:colOff>
      <xdr:row>57</xdr:row>
      <xdr:rowOff>86944</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10426700" y="9757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162275</xdr:rowOff>
    </xdr:from>
    <xdr:to>
      <xdr:col>50</xdr:col>
      <xdr:colOff>114300</xdr:colOff>
      <xdr:row>57</xdr:row>
      <xdr:rowOff>168561</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8750300" y="9934925"/>
          <a:ext cx="889000" cy="6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167481</xdr:rowOff>
    </xdr:from>
    <xdr:to>
      <xdr:col>50</xdr:col>
      <xdr:colOff>165100</xdr:colOff>
      <xdr:row>57</xdr:row>
      <xdr:rowOff>97631</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9588500" y="9768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114158</xdr:rowOff>
    </xdr:from>
    <xdr:ext cx="469744"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9404428" y="9543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162275</xdr:rowOff>
    </xdr:from>
    <xdr:to>
      <xdr:col>45</xdr:col>
      <xdr:colOff>177800</xdr:colOff>
      <xdr:row>58</xdr:row>
      <xdr:rowOff>3054</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7861300" y="9934925"/>
          <a:ext cx="889000" cy="12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165253</xdr:rowOff>
    </xdr:from>
    <xdr:to>
      <xdr:col>46</xdr:col>
      <xdr:colOff>38100</xdr:colOff>
      <xdr:row>57</xdr:row>
      <xdr:rowOff>95403</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8699500" y="9766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111930</xdr:rowOff>
    </xdr:from>
    <xdr:ext cx="469744"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8515428" y="9541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2483</xdr:rowOff>
    </xdr:from>
    <xdr:to>
      <xdr:col>41</xdr:col>
      <xdr:colOff>50800</xdr:colOff>
      <xdr:row>58</xdr:row>
      <xdr:rowOff>3054</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a:off x="6972300" y="9946583"/>
          <a:ext cx="889000" cy="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170396</xdr:rowOff>
    </xdr:from>
    <xdr:to>
      <xdr:col>41</xdr:col>
      <xdr:colOff>101600</xdr:colOff>
      <xdr:row>57</xdr:row>
      <xdr:rowOff>100546</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7810500" y="9771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117073</xdr:rowOff>
    </xdr:from>
    <xdr:ext cx="469744"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626428" y="9546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162109</xdr:rowOff>
    </xdr:from>
    <xdr:to>
      <xdr:col>36</xdr:col>
      <xdr:colOff>165100</xdr:colOff>
      <xdr:row>57</xdr:row>
      <xdr:rowOff>92259</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6921500" y="9763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108786</xdr:rowOff>
    </xdr:from>
    <xdr:ext cx="469744"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37428" y="9538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122961</xdr:rowOff>
    </xdr:from>
    <xdr:to>
      <xdr:col>55</xdr:col>
      <xdr:colOff>50800</xdr:colOff>
      <xdr:row>58</xdr:row>
      <xdr:rowOff>53111</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10426700" y="9895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37888</xdr:rowOff>
    </xdr:from>
    <xdr:ext cx="378565" cy="259045"/>
    <xdr:sp macro="" textlink="">
      <xdr:nvSpPr>
        <xdr:cNvPr id="369" name="農林水産業費該当値テキスト">
          <a:extLst>
            <a:ext uri="{FF2B5EF4-FFF2-40B4-BE49-F238E27FC236}">
              <a16:creationId xmlns:a16="http://schemas.microsoft.com/office/drawing/2014/main" id="{00000000-0008-0000-0700-000071010000}"/>
            </a:ext>
          </a:extLst>
        </xdr:cNvPr>
        <xdr:cNvSpPr txBox="1"/>
      </xdr:nvSpPr>
      <xdr:spPr>
        <a:xfrm>
          <a:off x="10528300" y="98105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117761</xdr:rowOff>
    </xdr:from>
    <xdr:to>
      <xdr:col>50</xdr:col>
      <xdr:colOff>165100</xdr:colOff>
      <xdr:row>58</xdr:row>
      <xdr:rowOff>47911</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9588500" y="9890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39038</xdr:rowOff>
    </xdr:from>
    <xdr:ext cx="378565"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9450017" y="99831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111475</xdr:rowOff>
    </xdr:from>
    <xdr:to>
      <xdr:col>46</xdr:col>
      <xdr:colOff>38100</xdr:colOff>
      <xdr:row>58</xdr:row>
      <xdr:rowOff>41625</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8699500" y="9884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32752</xdr:rowOff>
    </xdr:from>
    <xdr:ext cx="378565"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8561017" y="99768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123704</xdr:rowOff>
    </xdr:from>
    <xdr:to>
      <xdr:col>41</xdr:col>
      <xdr:colOff>101600</xdr:colOff>
      <xdr:row>58</xdr:row>
      <xdr:rowOff>53854</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7810500" y="9896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44981</xdr:rowOff>
    </xdr:from>
    <xdr:ext cx="378565"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7672017" y="99890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123133</xdr:rowOff>
    </xdr:from>
    <xdr:to>
      <xdr:col>36</xdr:col>
      <xdr:colOff>165100</xdr:colOff>
      <xdr:row>58</xdr:row>
      <xdr:rowOff>53283</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6921500" y="9895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44410</xdr:rowOff>
    </xdr:from>
    <xdr:ext cx="378565"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6783017" y="99885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a:extLst>
            <a:ext uri="{FF2B5EF4-FFF2-40B4-BE49-F238E27FC236}">
              <a16:creationId xmlns:a16="http://schemas.microsoft.com/office/drawing/2014/main" id="{00000000-0008-0000-07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113045</xdr:rowOff>
    </xdr:from>
    <xdr:to>
      <xdr:col>54</xdr:col>
      <xdr:colOff>189865</xdr:colOff>
      <xdr:row>78</xdr:row>
      <xdr:rowOff>96265</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10475595" y="12285995"/>
          <a:ext cx="1270" cy="11833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100092</xdr:rowOff>
    </xdr:from>
    <xdr:ext cx="378565" cy="259045"/>
    <xdr:sp macro="" textlink="">
      <xdr:nvSpPr>
        <xdr:cNvPr id="400" name="商工費最小値テキスト">
          <a:extLst>
            <a:ext uri="{FF2B5EF4-FFF2-40B4-BE49-F238E27FC236}">
              <a16:creationId xmlns:a16="http://schemas.microsoft.com/office/drawing/2014/main" id="{00000000-0008-0000-0700-000090010000}"/>
            </a:ext>
          </a:extLst>
        </xdr:cNvPr>
        <xdr:cNvSpPr txBox="1"/>
      </xdr:nvSpPr>
      <xdr:spPr>
        <a:xfrm>
          <a:off x="10528300" y="134731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96265</xdr:rowOff>
    </xdr:from>
    <xdr:to>
      <xdr:col>55</xdr:col>
      <xdr:colOff>88900</xdr:colOff>
      <xdr:row>78</xdr:row>
      <xdr:rowOff>96265</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34693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59722</xdr:rowOff>
    </xdr:from>
    <xdr:ext cx="534377" cy="259045"/>
    <xdr:sp macro="" textlink="">
      <xdr:nvSpPr>
        <xdr:cNvPr id="402" name="商工費最大値テキスト">
          <a:extLst>
            <a:ext uri="{FF2B5EF4-FFF2-40B4-BE49-F238E27FC236}">
              <a16:creationId xmlns:a16="http://schemas.microsoft.com/office/drawing/2014/main" id="{00000000-0008-0000-0700-000092010000}"/>
            </a:ext>
          </a:extLst>
        </xdr:cNvPr>
        <xdr:cNvSpPr txBox="1"/>
      </xdr:nvSpPr>
      <xdr:spPr>
        <a:xfrm>
          <a:off x="10528300" y="12061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26,833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113045</xdr:rowOff>
    </xdr:from>
    <xdr:to>
      <xdr:col>55</xdr:col>
      <xdr:colOff>88900</xdr:colOff>
      <xdr:row>71</xdr:row>
      <xdr:rowOff>113045</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2285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32486</xdr:rowOff>
    </xdr:from>
    <xdr:to>
      <xdr:col>55</xdr:col>
      <xdr:colOff>0</xdr:colOff>
      <xdr:row>78</xdr:row>
      <xdr:rowOff>42453</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9639300" y="13405586"/>
          <a:ext cx="838200" cy="9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32636</xdr:rowOff>
    </xdr:from>
    <xdr:ext cx="469744" cy="259045"/>
    <xdr:sp macro="" textlink="">
      <xdr:nvSpPr>
        <xdr:cNvPr id="405" name="商工費平均値テキスト">
          <a:extLst>
            <a:ext uri="{FF2B5EF4-FFF2-40B4-BE49-F238E27FC236}">
              <a16:creationId xmlns:a16="http://schemas.microsoft.com/office/drawing/2014/main" id="{00000000-0008-0000-0700-000095010000}"/>
            </a:ext>
          </a:extLst>
        </xdr:cNvPr>
        <xdr:cNvSpPr txBox="1"/>
      </xdr:nvSpPr>
      <xdr:spPr>
        <a:xfrm>
          <a:off x="10528300" y="130628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9759</xdr:rowOff>
    </xdr:from>
    <xdr:to>
      <xdr:col>55</xdr:col>
      <xdr:colOff>50800</xdr:colOff>
      <xdr:row>77</xdr:row>
      <xdr:rowOff>111359</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10426700" y="13211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150261</xdr:rowOff>
    </xdr:from>
    <xdr:to>
      <xdr:col>50</xdr:col>
      <xdr:colOff>114300</xdr:colOff>
      <xdr:row>78</xdr:row>
      <xdr:rowOff>32486</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8750300" y="13351911"/>
          <a:ext cx="889000" cy="53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151581</xdr:rowOff>
    </xdr:from>
    <xdr:to>
      <xdr:col>50</xdr:col>
      <xdr:colOff>165100</xdr:colOff>
      <xdr:row>77</xdr:row>
      <xdr:rowOff>81731</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9588500" y="13181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98259</xdr:rowOff>
    </xdr:from>
    <xdr:ext cx="469744"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9404428" y="12957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150261</xdr:rowOff>
    </xdr:from>
    <xdr:to>
      <xdr:col>45</xdr:col>
      <xdr:colOff>177800</xdr:colOff>
      <xdr:row>77</xdr:row>
      <xdr:rowOff>157393</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7861300" y="13351911"/>
          <a:ext cx="889000" cy="7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107279</xdr:rowOff>
    </xdr:from>
    <xdr:to>
      <xdr:col>46</xdr:col>
      <xdr:colOff>38100</xdr:colOff>
      <xdr:row>77</xdr:row>
      <xdr:rowOff>37429</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8699500" y="13137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53956</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8515428" y="12912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157393</xdr:rowOff>
    </xdr:from>
    <xdr:to>
      <xdr:col>41</xdr:col>
      <xdr:colOff>50800</xdr:colOff>
      <xdr:row>77</xdr:row>
      <xdr:rowOff>167407</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flipV="1">
          <a:off x="6972300" y="13359043"/>
          <a:ext cx="889000" cy="10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110389</xdr:rowOff>
    </xdr:from>
    <xdr:to>
      <xdr:col>41</xdr:col>
      <xdr:colOff>101600</xdr:colOff>
      <xdr:row>77</xdr:row>
      <xdr:rowOff>40539</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7810500" y="1314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57066</xdr:rowOff>
    </xdr:from>
    <xdr:ext cx="469744"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7626428" y="12915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30790</xdr:rowOff>
    </xdr:from>
    <xdr:to>
      <xdr:col>36</xdr:col>
      <xdr:colOff>165100</xdr:colOff>
      <xdr:row>76</xdr:row>
      <xdr:rowOff>132390</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6921500" y="1306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74</xdr:row>
      <xdr:rowOff>148917</xdr:rowOff>
    </xdr:from>
    <xdr:ext cx="469744"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37428" y="1283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163103</xdr:rowOff>
    </xdr:from>
    <xdr:to>
      <xdr:col>55</xdr:col>
      <xdr:colOff>50800</xdr:colOff>
      <xdr:row>78</xdr:row>
      <xdr:rowOff>93253</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10426700" y="13364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78030</xdr:rowOff>
    </xdr:from>
    <xdr:ext cx="469744" cy="259045"/>
    <xdr:sp macro="" textlink="">
      <xdr:nvSpPr>
        <xdr:cNvPr id="424" name="商工費該当値テキスト">
          <a:extLst>
            <a:ext uri="{FF2B5EF4-FFF2-40B4-BE49-F238E27FC236}">
              <a16:creationId xmlns:a16="http://schemas.microsoft.com/office/drawing/2014/main" id="{00000000-0008-0000-0700-0000A8010000}"/>
            </a:ext>
          </a:extLst>
        </xdr:cNvPr>
        <xdr:cNvSpPr txBox="1"/>
      </xdr:nvSpPr>
      <xdr:spPr>
        <a:xfrm>
          <a:off x="10528300" y="13279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153136</xdr:rowOff>
    </xdr:from>
    <xdr:to>
      <xdr:col>50</xdr:col>
      <xdr:colOff>165100</xdr:colOff>
      <xdr:row>78</xdr:row>
      <xdr:rowOff>83286</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9588500" y="13354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74413</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9404428" y="13447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99461</xdr:rowOff>
    </xdr:from>
    <xdr:to>
      <xdr:col>46</xdr:col>
      <xdr:colOff>38100</xdr:colOff>
      <xdr:row>78</xdr:row>
      <xdr:rowOff>29611</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8699500" y="13301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20738</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8515428" y="13393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106593</xdr:rowOff>
    </xdr:from>
    <xdr:to>
      <xdr:col>41</xdr:col>
      <xdr:colOff>101600</xdr:colOff>
      <xdr:row>78</xdr:row>
      <xdr:rowOff>36743</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7810500" y="13308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27870</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7626428" y="13400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116607</xdr:rowOff>
    </xdr:from>
    <xdr:to>
      <xdr:col>36</xdr:col>
      <xdr:colOff>165100</xdr:colOff>
      <xdr:row>78</xdr:row>
      <xdr:rowOff>46757</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6921500" y="13318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37884</xdr:rowOff>
    </xdr:from>
    <xdr:ext cx="469744"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6737428" y="13410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25536</xdr:rowOff>
    </xdr:from>
    <xdr:to>
      <xdr:col>54</xdr:col>
      <xdr:colOff>189865</xdr:colOff>
      <xdr:row>99</xdr:row>
      <xdr:rowOff>6883</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798936"/>
          <a:ext cx="1270" cy="11814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10710</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984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6883</xdr:rowOff>
    </xdr:from>
    <xdr:to>
      <xdr:col>55</xdr:col>
      <xdr:colOff>88900</xdr:colOff>
      <xdr:row>99</xdr:row>
      <xdr:rowOff>6883</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980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143663</xdr:rowOff>
    </xdr:from>
    <xdr:ext cx="534377"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574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69,994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92</xdr:row>
      <xdr:rowOff>25536</xdr:rowOff>
    </xdr:from>
    <xdr:to>
      <xdr:col>55</xdr:col>
      <xdr:colOff>88900</xdr:colOff>
      <xdr:row>92</xdr:row>
      <xdr:rowOff>25536</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798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78070</xdr:rowOff>
    </xdr:from>
    <xdr:to>
      <xdr:col>55</xdr:col>
      <xdr:colOff>0</xdr:colOff>
      <xdr:row>98</xdr:row>
      <xdr:rowOff>17445</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9639300" y="16708720"/>
          <a:ext cx="838200" cy="110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62537</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3502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39660</xdr:rowOff>
    </xdr:from>
    <xdr:to>
      <xdr:col>55</xdr:col>
      <xdr:colOff>50800</xdr:colOff>
      <xdr:row>96</xdr:row>
      <xdr:rowOff>141260</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498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73772</xdr:rowOff>
    </xdr:from>
    <xdr:to>
      <xdr:col>50</xdr:col>
      <xdr:colOff>114300</xdr:colOff>
      <xdr:row>97</xdr:row>
      <xdr:rowOff>78070</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8750300" y="16704422"/>
          <a:ext cx="889000" cy="4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79527</xdr:rowOff>
    </xdr:from>
    <xdr:to>
      <xdr:col>50</xdr:col>
      <xdr:colOff>165100</xdr:colOff>
      <xdr:row>97</xdr:row>
      <xdr:rowOff>9677</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38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26204</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313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73772</xdr:rowOff>
    </xdr:from>
    <xdr:to>
      <xdr:col>45</xdr:col>
      <xdr:colOff>177800</xdr:colOff>
      <xdr:row>98</xdr:row>
      <xdr:rowOff>115629</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7861300" y="16704422"/>
          <a:ext cx="889000" cy="213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107393</xdr:rowOff>
    </xdr:from>
    <xdr:to>
      <xdr:col>46</xdr:col>
      <xdr:colOff>38100</xdr:colOff>
      <xdr:row>97</xdr:row>
      <xdr:rowOff>37543</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566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54070</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341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67486</xdr:rowOff>
    </xdr:from>
    <xdr:to>
      <xdr:col>41</xdr:col>
      <xdr:colOff>50800</xdr:colOff>
      <xdr:row>98</xdr:row>
      <xdr:rowOff>115629</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6972300" y="16698136"/>
          <a:ext cx="889000" cy="219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143650</xdr:rowOff>
    </xdr:from>
    <xdr:to>
      <xdr:col>41</xdr:col>
      <xdr:colOff>101600</xdr:colOff>
      <xdr:row>97</xdr:row>
      <xdr:rowOff>73800</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60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90327</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378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97152</xdr:rowOff>
    </xdr:from>
    <xdr:to>
      <xdr:col>36</xdr:col>
      <xdr:colOff>165100</xdr:colOff>
      <xdr:row>97</xdr:row>
      <xdr:rowOff>27302</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55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43829</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331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138095</xdr:rowOff>
    </xdr:from>
    <xdr:to>
      <xdr:col>55</xdr:col>
      <xdr:colOff>50800</xdr:colOff>
      <xdr:row>98</xdr:row>
      <xdr:rowOff>68245</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768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116522</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747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27270</xdr:rowOff>
    </xdr:from>
    <xdr:to>
      <xdr:col>50</xdr:col>
      <xdr:colOff>165100</xdr:colOff>
      <xdr:row>97</xdr:row>
      <xdr:rowOff>128870</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65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119997</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750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22972</xdr:rowOff>
    </xdr:from>
    <xdr:to>
      <xdr:col>46</xdr:col>
      <xdr:colOff>38100</xdr:colOff>
      <xdr:row>97</xdr:row>
      <xdr:rowOff>124572</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653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115699</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746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64829</xdr:rowOff>
    </xdr:from>
    <xdr:to>
      <xdr:col>41</xdr:col>
      <xdr:colOff>101600</xdr:colOff>
      <xdr:row>98</xdr:row>
      <xdr:rowOff>166429</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866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157556</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959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16686</xdr:rowOff>
    </xdr:from>
    <xdr:to>
      <xdr:col>36</xdr:col>
      <xdr:colOff>165100</xdr:colOff>
      <xdr:row>97</xdr:row>
      <xdr:rowOff>118286</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647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109413</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740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消防費グラフ枠">
          <a:extLst>
            <a:ext uri="{FF2B5EF4-FFF2-40B4-BE49-F238E27FC236}">
              <a16:creationId xmlns:a16="http://schemas.microsoft.com/office/drawing/2014/main" id="{00000000-0008-0000-07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85019</xdr:rowOff>
    </xdr:from>
    <xdr:to>
      <xdr:col>85</xdr:col>
      <xdr:colOff>126364</xdr:colOff>
      <xdr:row>38</xdr:row>
      <xdr:rowOff>87213</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flipV="1">
          <a:off x="16317595" y="5571419"/>
          <a:ext cx="1269" cy="10308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91040</xdr:rowOff>
    </xdr:from>
    <xdr:ext cx="534377" cy="259045"/>
    <xdr:sp macro="" textlink="">
      <xdr:nvSpPr>
        <xdr:cNvPr id="512" name="消防費最小値テキスト">
          <a:extLst>
            <a:ext uri="{FF2B5EF4-FFF2-40B4-BE49-F238E27FC236}">
              <a16:creationId xmlns:a16="http://schemas.microsoft.com/office/drawing/2014/main" id="{00000000-0008-0000-0700-000000020000}"/>
            </a:ext>
          </a:extLst>
        </xdr:cNvPr>
        <xdr:cNvSpPr txBox="1"/>
      </xdr:nvSpPr>
      <xdr:spPr>
        <a:xfrm>
          <a:off x="16370300" y="6606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87213</xdr:rowOff>
    </xdr:from>
    <xdr:to>
      <xdr:col>86</xdr:col>
      <xdr:colOff>25400</xdr:colOff>
      <xdr:row>38</xdr:row>
      <xdr:rowOff>87213</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6230600" y="66023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31696</xdr:rowOff>
    </xdr:from>
    <xdr:ext cx="534377" cy="259045"/>
    <xdr:sp macro="" textlink="">
      <xdr:nvSpPr>
        <xdr:cNvPr id="514" name="消防費最大値テキスト">
          <a:extLst>
            <a:ext uri="{FF2B5EF4-FFF2-40B4-BE49-F238E27FC236}">
              <a16:creationId xmlns:a16="http://schemas.microsoft.com/office/drawing/2014/main" id="{00000000-0008-0000-0700-000002020000}"/>
            </a:ext>
          </a:extLst>
        </xdr:cNvPr>
        <xdr:cNvSpPr txBox="1"/>
      </xdr:nvSpPr>
      <xdr:spPr>
        <a:xfrm>
          <a:off x="16370300" y="5346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33,696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32</xdr:row>
      <xdr:rowOff>85019</xdr:rowOff>
    </xdr:from>
    <xdr:to>
      <xdr:col>86</xdr:col>
      <xdr:colOff>25400</xdr:colOff>
      <xdr:row>32</xdr:row>
      <xdr:rowOff>85019</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6230600" y="5571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35138</xdr:rowOff>
    </xdr:from>
    <xdr:to>
      <xdr:col>85</xdr:col>
      <xdr:colOff>127000</xdr:colOff>
      <xdr:row>38</xdr:row>
      <xdr:rowOff>65634</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5481300" y="6550238"/>
          <a:ext cx="838200" cy="30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79956</xdr:rowOff>
    </xdr:from>
    <xdr:ext cx="534377" cy="259045"/>
    <xdr:sp macro="" textlink="">
      <xdr:nvSpPr>
        <xdr:cNvPr id="517" name="消防費平均値テキスト">
          <a:extLst>
            <a:ext uri="{FF2B5EF4-FFF2-40B4-BE49-F238E27FC236}">
              <a16:creationId xmlns:a16="http://schemas.microsoft.com/office/drawing/2014/main" id="{00000000-0008-0000-0700-000005020000}"/>
            </a:ext>
          </a:extLst>
        </xdr:cNvPr>
        <xdr:cNvSpPr txBox="1"/>
      </xdr:nvSpPr>
      <xdr:spPr>
        <a:xfrm>
          <a:off x="16370300" y="62521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57079</xdr:rowOff>
    </xdr:from>
    <xdr:to>
      <xdr:col>85</xdr:col>
      <xdr:colOff>177800</xdr:colOff>
      <xdr:row>37</xdr:row>
      <xdr:rowOff>158679</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6268700" y="640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35138</xdr:rowOff>
    </xdr:from>
    <xdr:to>
      <xdr:col>81</xdr:col>
      <xdr:colOff>50800</xdr:colOff>
      <xdr:row>38</xdr:row>
      <xdr:rowOff>71714</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4592300" y="655023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110114</xdr:rowOff>
    </xdr:from>
    <xdr:to>
      <xdr:col>81</xdr:col>
      <xdr:colOff>101600</xdr:colOff>
      <xdr:row>38</xdr:row>
      <xdr:rowOff>40264</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5430500" y="6453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56791</xdr:rowOff>
    </xdr:from>
    <xdr:ext cx="534377"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5214111" y="6228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52512</xdr:rowOff>
    </xdr:from>
    <xdr:to>
      <xdr:col>76</xdr:col>
      <xdr:colOff>114300</xdr:colOff>
      <xdr:row>38</xdr:row>
      <xdr:rowOff>71714</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3703300" y="6567612"/>
          <a:ext cx="889000" cy="19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131237</xdr:rowOff>
    </xdr:from>
    <xdr:to>
      <xdr:col>76</xdr:col>
      <xdr:colOff>165100</xdr:colOff>
      <xdr:row>38</xdr:row>
      <xdr:rowOff>61387</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4541500" y="6474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77914</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4325111" y="6250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52512</xdr:rowOff>
    </xdr:from>
    <xdr:to>
      <xdr:col>71</xdr:col>
      <xdr:colOff>177800</xdr:colOff>
      <xdr:row>38</xdr:row>
      <xdr:rowOff>55987</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2814300" y="6567612"/>
          <a:ext cx="889000" cy="3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131237</xdr:rowOff>
    </xdr:from>
    <xdr:to>
      <xdr:col>72</xdr:col>
      <xdr:colOff>38100</xdr:colOff>
      <xdr:row>38</xdr:row>
      <xdr:rowOff>61387</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3652500" y="6474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77914</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3436111" y="6250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107462</xdr:rowOff>
    </xdr:from>
    <xdr:to>
      <xdr:col>67</xdr:col>
      <xdr:colOff>101600</xdr:colOff>
      <xdr:row>38</xdr:row>
      <xdr:rowOff>37612</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2763500" y="6451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54139</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2547111" y="6226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14834</xdr:rowOff>
    </xdr:from>
    <xdr:to>
      <xdr:col>85</xdr:col>
      <xdr:colOff>177800</xdr:colOff>
      <xdr:row>38</xdr:row>
      <xdr:rowOff>116434</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6268700" y="6529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101211</xdr:rowOff>
    </xdr:from>
    <xdr:ext cx="534377" cy="259045"/>
    <xdr:sp macro="" textlink="">
      <xdr:nvSpPr>
        <xdr:cNvPr id="536" name="消防費該当値テキスト">
          <a:extLst>
            <a:ext uri="{FF2B5EF4-FFF2-40B4-BE49-F238E27FC236}">
              <a16:creationId xmlns:a16="http://schemas.microsoft.com/office/drawing/2014/main" id="{00000000-0008-0000-0700-000018020000}"/>
            </a:ext>
          </a:extLst>
        </xdr:cNvPr>
        <xdr:cNvSpPr txBox="1"/>
      </xdr:nvSpPr>
      <xdr:spPr>
        <a:xfrm>
          <a:off x="16370300" y="6444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155789</xdr:rowOff>
    </xdr:from>
    <xdr:to>
      <xdr:col>81</xdr:col>
      <xdr:colOff>101600</xdr:colOff>
      <xdr:row>38</xdr:row>
      <xdr:rowOff>85939</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5430500" y="6499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77065</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5214111" y="6592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20914</xdr:rowOff>
    </xdr:from>
    <xdr:to>
      <xdr:col>76</xdr:col>
      <xdr:colOff>165100</xdr:colOff>
      <xdr:row>38</xdr:row>
      <xdr:rowOff>122514</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4541500" y="6536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113641</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4325111" y="6628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1712</xdr:rowOff>
    </xdr:from>
    <xdr:to>
      <xdr:col>72</xdr:col>
      <xdr:colOff>38100</xdr:colOff>
      <xdr:row>38</xdr:row>
      <xdr:rowOff>103312</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3652500" y="6516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94439</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3436111" y="6609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5187</xdr:rowOff>
    </xdr:from>
    <xdr:to>
      <xdr:col>67</xdr:col>
      <xdr:colOff>101600</xdr:colOff>
      <xdr:row>38</xdr:row>
      <xdr:rowOff>106787</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2763500" y="6520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97914</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547111" y="6613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a:extLst>
            <a:ext uri="{FF2B5EF4-FFF2-40B4-BE49-F238E27FC236}">
              <a16:creationId xmlns:a16="http://schemas.microsoft.com/office/drawing/2014/main" id="{00000000-0008-0000-0700-00003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128156</xdr:rowOff>
    </xdr:from>
    <xdr:to>
      <xdr:col>85</xdr:col>
      <xdr:colOff>126364</xdr:colOff>
      <xdr:row>58</xdr:row>
      <xdr:rowOff>108414</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6317595" y="8700656"/>
          <a:ext cx="1269" cy="13518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112241</xdr:rowOff>
    </xdr:from>
    <xdr:ext cx="534377" cy="259045"/>
    <xdr:sp macro="" textlink="">
      <xdr:nvSpPr>
        <xdr:cNvPr id="572" name="教育費最小値テキスト">
          <a:extLst>
            <a:ext uri="{FF2B5EF4-FFF2-40B4-BE49-F238E27FC236}">
              <a16:creationId xmlns:a16="http://schemas.microsoft.com/office/drawing/2014/main" id="{00000000-0008-0000-0700-00003C020000}"/>
            </a:ext>
          </a:extLst>
        </xdr:cNvPr>
        <xdr:cNvSpPr txBox="1"/>
      </xdr:nvSpPr>
      <xdr:spPr>
        <a:xfrm>
          <a:off x="16370300" y="10056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108414</xdr:rowOff>
    </xdr:from>
    <xdr:to>
      <xdr:col>86</xdr:col>
      <xdr:colOff>25400</xdr:colOff>
      <xdr:row>58</xdr:row>
      <xdr:rowOff>108414</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10052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74833</xdr:rowOff>
    </xdr:from>
    <xdr:ext cx="599010" cy="259045"/>
    <xdr:sp macro="" textlink="">
      <xdr:nvSpPr>
        <xdr:cNvPr id="574" name="教育費最大値テキスト">
          <a:extLst>
            <a:ext uri="{FF2B5EF4-FFF2-40B4-BE49-F238E27FC236}">
              <a16:creationId xmlns:a16="http://schemas.microsoft.com/office/drawing/2014/main" id="{00000000-0008-0000-0700-00003E020000}"/>
            </a:ext>
          </a:extLst>
        </xdr:cNvPr>
        <xdr:cNvSpPr txBox="1"/>
      </xdr:nvSpPr>
      <xdr:spPr>
        <a:xfrm>
          <a:off x="16370300" y="8475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112,707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128156</xdr:rowOff>
    </xdr:from>
    <xdr:to>
      <xdr:col>86</xdr:col>
      <xdr:colOff>25400</xdr:colOff>
      <xdr:row>50</xdr:row>
      <xdr:rowOff>128156</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8700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51608</xdr:rowOff>
    </xdr:from>
    <xdr:to>
      <xdr:col>85</xdr:col>
      <xdr:colOff>127000</xdr:colOff>
      <xdr:row>57</xdr:row>
      <xdr:rowOff>148550</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5481300" y="9824258"/>
          <a:ext cx="838200" cy="96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24272</xdr:rowOff>
    </xdr:from>
    <xdr:ext cx="534377" cy="259045"/>
    <xdr:sp macro="" textlink="">
      <xdr:nvSpPr>
        <xdr:cNvPr id="577" name="教育費平均値テキスト">
          <a:extLst>
            <a:ext uri="{FF2B5EF4-FFF2-40B4-BE49-F238E27FC236}">
              <a16:creationId xmlns:a16="http://schemas.microsoft.com/office/drawing/2014/main" id="{00000000-0008-0000-0700-000041020000}"/>
            </a:ext>
          </a:extLst>
        </xdr:cNvPr>
        <xdr:cNvSpPr txBox="1"/>
      </xdr:nvSpPr>
      <xdr:spPr>
        <a:xfrm>
          <a:off x="16370300" y="94540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1395</xdr:rowOff>
    </xdr:from>
    <xdr:to>
      <xdr:col>85</xdr:col>
      <xdr:colOff>177800</xdr:colOff>
      <xdr:row>56</xdr:row>
      <xdr:rowOff>102995</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6268700" y="9602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123012</xdr:rowOff>
    </xdr:from>
    <xdr:to>
      <xdr:col>81</xdr:col>
      <xdr:colOff>50800</xdr:colOff>
      <xdr:row>57</xdr:row>
      <xdr:rowOff>148550</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4592300" y="9895662"/>
          <a:ext cx="889000" cy="25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104918</xdr:rowOff>
    </xdr:from>
    <xdr:to>
      <xdr:col>81</xdr:col>
      <xdr:colOff>101600</xdr:colOff>
      <xdr:row>57</xdr:row>
      <xdr:rowOff>35068</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5430500" y="9706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51595</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5214111" y="9481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114652</xdr:rowOff>
    </xdr:from>
    <xdr:to>
      <xdr:col>76</xdr:col>
      <xdr:colOff>114300</xdr:colOff>
      <xdr:row>57</xdr:row>
      <xdr:rowOff>123012</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3703300" y="9887302"/>
          <a:ext cx="889000" cy="8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141037</xdr:rowOff>
    </xdr:from>
    <xdr:to>
      <xdr:col>76</xdr:col>
      <xdr:colOff>165100</xdr:colOff>
      <xdr:row>57</xdr:row>
      <xdr:rowOff>71187</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4541500" y="9742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87714</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4325111" y="9517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138933</xdr:rowOff>
    </xdr:from>
    <xdr:to>
      <xdr:col>71</xdr:col>
      <xdr:colOff>177800</xdr:colOff>
      <xdr:row>57</xdr:row>
      <xdr:rowOff>114652</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2814300" y="9568683"/>
          <a:ext cx="889000" cy="318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105376</xdr:rowOff>
    </xdr:from>
    <xdr:to>
      <xdr:col>72</xdr:col>
      <xdr:colOff>38100</xdr:colOff>
      <xdr:row>57</xdr:row>
      <xdr:rowOff>35526</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3652500" y="9706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52053</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436111" y="9481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111907</xdr:rowOff>
    </xdr:from>
    <xdr:to>
      <xdr:col>67</xdr:col>
      <xdr:colOff>101600</xdr:colOff>
      <xdr:row>57</xdr:row>
      <xdr:rowOff>42057</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2763500" y="9713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33184</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547111" y="9805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808</xdr:rowOff>
    </xdr:from>
    <xdr:to>
      <xdr:col>85</xdr:col>
      <xdr:colOff>177800</xdr:colOff>
      <xdr:row>57</xdr:row>
      <xdr:rowOff>102408</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6268700" y="9773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150685</xdr:rowOff>
    </xdr:from>
    <xdr:ext cx="534377" cy="259045"/>
    <xdr:sp macro="" textlink="">
      <xdr:nvSpPr>
        <xdr:cNvPr id="596" name="教育費該当値テキスト">
          <a:extLst>
            <a:ext uri="{FF2B5EF4-FFF2-40B4-BE49-F238E27FC236}">
              <a16:creationId xmlns:a16="http://schemas.microsoft.com/office/drawing/2014/main" id="{00000000-0008-0000-0700-000054020000}"/>
            </a:ext>
          </a:extLst>
        </xdr:cNvPr>
        <xdr:cNvSpPr txBox="1"/>
      </xdr:nvSpPr>
      <xdr:spPr>
        <a:xfrm>
          <a:off x="16370300" y="9751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97750</xdr:rowOff>
    </xdr:from>
    <xdr:to>
      <xdr:col>81</xdr:col>
      <xdr:colOff>101600</xdr:colOff>
      <xdr:row>58</xdr:row>
      <xdr:rowOff>27900</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5430500" y="987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19027</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14111" y="9963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72212</xdr:rowOff>
    </xdr:from>
    <xdr:to>
      <xdr:col>76</xdr:col>
      <xdr:colOff>165100</xdr:colOff>
      <xdr:row>58</xdr:row>
      <xdr:rowOff>2362</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4541500" y="9844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164939</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4325111" y="9937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63852</xdr:rowOff>
    </xdr:from>
    <xdr:to>
      <xdr:col>72</xdr:col>
      <xdr:colOff>38100</xdr:colOff>
      <xdr:row>57</xdr:row>
      <xdr:rowOff>165452</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3652500" y="9836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156579</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436111" y="9929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88133</xdr:rowOff>
    </xdr:from>
    <xdr:to>
      <xdr:col>67</xdr:col>
      <xdr:colOff>101600</xdr:colOff>
      <xdr:row>56</xdr:row>
      <xdr:rowOff>18283</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2763500" y="9517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34810</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547111" y="9293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75</xdr:row>
      <xdr:rowOff>54627</xdr:rowOff>
    </xdr:from>
    <xdr:ext cx="46717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78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72</xdr:row>
      <xdr:rowOff>111777</xdr:rowOff>
    </xdr:from>
    <xdr:ext cx="46717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78821" y="1245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168927</xdr:rowOff>
    </xdr:from>
    <xdr:ext cx="46717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78821" y="1199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a:extLst>
            <a:ext uri="{FF2B5EF4-FFF2-40B4-BE49-F238E27FC236}">
              <a16:creationId xmlns:a16="http://schemas.microsoft.com/office/drawing/2014/main" id="{00000000-0008-0000-07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20371</xdr:rowOff>
    </xdr:from>
    <xdr:to>
      <xdr:col>85</xdr:col>
      <xdr:colOff>126364</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flipV="1">
          <a:off x="16317595" y="12021871"/>
          <a:ext cx="1269" cy="14909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7" name="災害復旧費最小値テキスト">
          <a:extLst>
            <a:ext uri="{FF2B5EF4-FFF2-40B4-BE49-F238E27FC236}">
              <a16:creationId xmlns:a16="http://schemas.microsoft.com/office/drawing/2014/main" id="{00000000-0008-0000-0700-000073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138498</xdr:rowOff>
    </xdr:from>
    <xdr:ext cx="469744" cy="259045"/>
    <xdr:sp macro="" textlink="">
      <xdr:nvSpPr>
        <xdr:cNvPr id="629" name="災害復旧費最大値テキスト">
          <a:extLst>
            <a:ext uri="{FF2B5EF4-FFF2-40B4-BE49-F238E27FC236}">
              <a16:creationId xmlns:a16="http://schemas.microsoft.com/office/drawing/2014/main" id="{00000000-0008-0000-0700-000075020000}"/>
            </a:ext>
          </a:extLst>
        </xdr:cNvPr>
        <xdr:cNvSpPr txBox="1"/>
      </xdr:nvSpPr>
      <xdr:spPr>
        <a:xfrm>
          <a:off x="16370300" y="11797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6,522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20371</xdr:rowOff>
    </xdr:from>
    <xdr:to>
      <xdr:col>86</xdr:col>
      <xdr:colOff>25400</xdr:colOff>
      <xdr:row>70</xdr:row>
      <xdr:rowOff>20371</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2021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7765</xdr:rowOff>
    </xdr:from>
    <xdr:ext cx="378565" cy="259045"/>
    <xdr:sp macro="" textlink="">
      <xdr:nvSpPr>
        <xdr:cNvPr id="632" name="災害復旧費平均値テキスト">
          <a:extLst>
            <a:ext uri="{FF2B5EF4-FFF2-40B4-BE49-F238E27FC236}">
              <a16:creationId xmlns:a16="http://schemas.microsoft.com/office/drawing/2014/main" id="{00000000-0008-0000-0700-000078020000}"/>
            </a:ext>
          </a:extLst>
        </xdr:cNvPr>
        <xdr:cNvSpPr txBox="1"/>
      </xdr:nvSpPr>
      <xdr:spPr>
        <a:xfrm>
          <a:off x="16370300" y="1320941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156338</xdr:rowOff>
    </xdr:from>
    <xdr:to>
      <xdr:col>85</xdr:col>
      <xdr:colOff>177800</xdr:colOff>
      <xdr:row>78</xdr:row>
      <xdr:rowOff>86488</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6268700" y="13357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9119</xdr:rowOff>
    </xdr:from>
    <xdr:to>
      <xdr:col>81</xdr:col>
      <xdr:colOff>101600</xdr:colOff>
      <xdr:row>78</xdr:row>
      <xdr:rowOff>110719</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5430500" y="13382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127246</xdr:rowOff>
    </xdr:from>
    <xdr:ext cx="378565"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5292017" y="131574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52552</xdr:rowOff>
    </xdr:from>
    <xdr:to>
      <xdr:col>76</xdr:col>
      <xdr:colOff>165100</xdr:colOff>
      <xdr:row>78</xdr:row>
      <xdr:rowOff>154152</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4541500" y="13425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170679</xdr:rowOff>
    </xdr:from>
    <xdr:ext cx="378565"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4403017" y="132008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60097</xdr:rowOff>
    </xdr:from>
    <xdr:to>
      <xdr:col>72</xdr:col>
      <xdr:colOff>38100</xdr:colOff>
      <xdr:row>78</xdr:row>
      <xdr:rowOff>161697</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3652500" y="1343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77</xdr:row>
      <xdr:rowOff>6774</xdr:rowOff>
    </xdr:from>
    <xdr:ext cx="378565"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514017" y="132084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5004</xdr:rowOff>
    </xdr:from>
    <xdr:to>
      <xdr:col>67</xdr:col>
      <xdr:colOff>101600</xdr:colOff>
      <xdr:row>78</xdr:row>
      <xdr:rowOff>106604</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2763500" y="13378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76</xdr:row>
      <xdr:rowOff>123131</xdr:rowOff>
    </xdr:from>
    <xdr:ext cx="378565"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2625017" y="131533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3827</xdr:rowOff>
    </xdr:from>
    <xdr:ext cx="249299" cy="259045"/>
    <xdr:sp macro="" textlink="">
      <xdr:nvSpPr>
        <xdr:cNvPr id="651" name="災害復旧費該当値テキスト">
          <a:extLst>
            <a:ext uri="{FF2B5EF4-FFF2-40B4-BE49-F238E27FC236}">
              <a16:creationId xmlns:a16="http://schemas.microsoft.com/office/drawing/2014/main" id="{00000000-0008-0000-0700-00008B020000}"/>
            </a:ext>
          </a:extLst>
        </xdr:cNvPr>
        <xdr:cNvSpPr txBox="1"/>
      </xdr:nvSpPr>
      <xdr:spPr>
        <a:xfrm>
          <a:off x="16370300" y="13376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a:extLst>
            <a:ext uri="{FF2B5EF4-FFF2-40B4-BE49-F238E27FC236}">
              <a16:creationId xmlns:a16="http://schemas.microsoft.com/office/drawing/2014/main" id="{00000000-0008-0000-0700-0000A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144024</xdr:rowOff>
    </xdr:from>
    <xdr:to>
      <xdr:col>85</xdr:col>
      <xdr:colOff>126364</xdr:colOff>
      <xdr:row>98</xdr:row>
      <xdr:rowOff>51555</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flipV="1">
          <a:off x="16317595" y="15574524"/>
          <a:ext cx="1269" cy="12791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55382</xdr:rowOff>
    </xdr:from>
    <xdr:ext cx="469744" cy="259045"/>
    <xdr:sp macro="" textlink="">
      <xdr:nvSpPr>
        <xdr:cNvPr id="684" name="公債費最小値テキスト">
          <a:extLst>
            <a:ext uri="{FF2B5EF4-FFF2-40B4-BE49-F238E27FC236}">
              <a16:creationId xmlns:a16="http://schemas.microsoft.com/office/drawing/2014/main" id="{00000000-0008-0000-0700-0000AC020000}"/>
            </a:ext>
          </a:extLst>
        </xdr:cNvPr>
        <xdr:cNvSpPr txBox="1"/>
      </xdr:nvSpPr>
      <xdr:spPr>
        <a:xfrm>
          <a:off x="16370300" y="16857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51555</xdr:rowOff>
    </xdr:from>
    <xdr:to>
      <xdr:col>86</xdr:col>
      <xdr:colOff>25400</xdr:colOff>
      <xdr:row>98</xdr:row>
      <xdr:rowOff>51555</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6853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90701</xdr:rowOff>
    </xdr:from>
    <xdr:ext cx="534377" cy="259045"/>
    <xdr:sp macro="" textlink="">
      <xdr:nvSpPr>
        <xdr:cNvPr id="686" name="公債費最大値テキスト">
          <a:extLst>
            <a:ext uri="{FF2B5EF4-FFF2-40B4-BE49-F238E27FC236}">
              <a16:creationId xmlns:a16="http://schemas.microsoft.com/office/drawing/2014/main" id="{00000000-0008-0000-0700-0000AE020000}"/>
            </a:ext>
          </a:extLst>
        </xdr:cNvPr>
        <xdr:cNvSpPr txBox="1"/>
      </xdr:nvSpPr>
      <xdr:spPr>
        <a:xfrm>
          <a:off x="16370300" y="15349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75,773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144024</xdr:rowOff>
    </xdr:from>
    <xdr:to>
      <xdr:col>86</xdr:col>
      <xdr:colOff>25400</xdr:colOff>
      <xdr:row>90</xdr:row>
      <xdr:rowOff>144024</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5574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122593</xdr:rowOff>
    </xdr:from>
    <xdr:to>
      <xdr:col>85</xdr:col>
      <xdr:colOff>127000</xdr:colOff>
      <xdr:row>96</xdr:row>
      <xdr:rowOff>125451</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5481300" y="16581793"/>
          <a:ext cx="838200" cy="2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22586</xdr:rowOff>
    </xdr:from>
    <xdr:ext cx="534377" cy="259045"/>
    <xdr:sp macro="" textlink="">
      <xdr:nvSpPr>
        <xdr:cNvPr id="689" name="公債費平均値テキスト">
          <a:extLst>
            <a:ext uri="{FF2B5EF4-FFF2-40B4-BE49-F238E27FC236}">
              <a16:creationId xmlns:a16="http://schemas.microsoft.com/office/drawing/2014/main" id="{00000000-0008-0000-0700-0000B1020000}"/>
            </a:ext>
          </a:extLst>
        </xdr:cNvPr>
        <xdr:cNvSpPr txBox="1"/>
      </xdr:nvSpPr>
      <xdr:spPr>
        <a:xfrm>
          <a:off x="16370300" y="163103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171159</xdr:rowOff>
    </xdr:from>
    <xdr:to>
      <xdr:col>85</xdr:col>
      <xdr:colOff>177800</xdr:colOff>
      <xdr:row>96</xdr:row>
      <xdr:rowOff>101309</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6268700" y="16458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118021</xdr:rowOff>
    </xdr:from>
    <xdr:to>
      <xdr:col>81</xdr:col>
      <xdr:colOff>50800</xdr:colOff>
      <xdr:row>96</xdr:row>
      <xdr:rowOff>122593</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4592300" y="16577221"/>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163500</xdr:rowOff>
    </xdr:from>
    <xdr:to>
      <xdr:col>81</xdr:col>
      <xdr:colOff>101600</xdr:colOff>
      <xdr:row>96</xdr:row>
      <xdr:rowOff>93650</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5430500" y="1645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110177</xdr:rowOff>
    </xdr:from>
    <xdr:ext cx="534377"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5214111" y="16226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118021</xdr:rowOff>
    </xdr:from>
    <xdr:to>
      <xdr:col>76</xdr:col>
      <xdr:colOff>114300</xdr:colOff>
      <xdr:row>96</xdr:row>
      <xdr:rowOff>119659</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3703300" y="16577221"/>
          <a:ext cx="889000" cy="1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2890</xdr:rowOff>
    </xdr:from>
    <xdr:to>
      <xdr:col>76</xdr:col>
      <xdr:colOff>165100</xdr:colOff>
      <xdr:row>96</xdr:row>
      <xdr:rowOff>104490</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4541500" y="16462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121017</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4325111" y="16237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90208</xdr:rowOff>
    </xdr:from>
    <xdr:to>
      <xdr:col>71</xdr:col>
      <xdr:colOff>177800</xdr:colOff>
      <xdr:row>96</xdr:row>
      <xdr:rowOff>119659</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2814300" y="16549408"/>
          <a:ext cx="889000" cy="29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165443</xdr:rowOff>
    </xdr:from>
    <xdr:to>
      <xdr:col>72</xdr:col>
      <xdr:colOff>38100</xdr:colOff>
      <xdr:row>96</xdr:row>
      <xdr:rowOff>95593</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3652500" y="16453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112120</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3436111" y="16228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1194</xdr:rowOff>
    </xdr:from>
    <xdr:to>
      <xdr:col>67</xdr:col>
      <xdr:colOff>101600</xdr:colOff>
      <xdr:row>96</xdr:row>
      <xdr:rowOff>102794</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2763500" y="1646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119321</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547111" y="16235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74651</xdr:rowOff>
    </xdr:from>
    <xdr:to>
      <xdr:col>85</xdr:col>
      <xdr:colOff>177800</xdr:colOff>
      <xdr:row>97</xdr:row>
      <xdr:rowOff>4801</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6268700" y="16533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53078</xdr:rowOff>
    </xdr:from>
    <xdr:ext cx="534377" cy="259045"/>
    <xdr:sp macro="" textlink="">
      <xdr:nvSpPr>
        <xdr:cNvPr id="708" name="公債費該当値テキスト">
          <a:extLst>
            <a:ext uri="{FF2B5EF4-FFF2-40B4-BE49-F238E27FC236}">
              <a16:creationId xmlns:a16="http://schemas.microsoft.com/office/drawing/2014/main" id="{00000000-0008-0000-0700-0000C4020000}"/>
            </a:ext>
          </a:extLst>
        </xdr:cNvPr>
        <xdr:cNvSpPr txBox="1"/>
      </xdr:nvSpPr>
      <xdr:spPr>
        <a:xfrm>
          <a:off x="16370300" y="16512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71793</xdr:rowOff>
    </xdr:from>
    <xdr:to>
      <xdr:col>81</xdr:col>
      <xdr:colOff>101600</xdr:colOff>
      <xdr:row>97</xdr:row>
      <xdr:rowOff>1943</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5430500" y="16530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164520</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214111" y="16623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67221</xdr:rowOff>
    </xdr:from>
    <xdr:to>
      <xdr:col>76</xdr:col>
      <xdr:colOff>165100</xdr:colOff>
      <xdr:row>96</xdr:row>
      <xdr:rowOff>168821</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4541500" y="16526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159948</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4325111" y="16619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68859</xdr:rowOff>
    </xdr:from>
    <xdr:to>
      <xdr:col>72</xdr:col>
      <xdr:colOff>38100</xdr:colOff>
      <xdr:row>96</xdr:row>
      <xdr:rowOff>170459</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3652500" y="16528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161586</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436111" y="16620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39408</xdr:rowOff>
    </xdr:from>
    <xdr:to>
      <xdr:col>67</xdr:col>
      <xdr:colOff>101600</xdr:colOff>
      <xdr:row>96</xdr:row>
      <xdr:rowOff>141008</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2763500" y="16498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132135</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2547111" y="16591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諸支出金グラフ枠">
          <a:extLst>
            <a:ext uri="{FF2B5EF4-FFF2-40B4-BE49-F238E27FC236}">
              <a16:creationId xmlns:a16="http://schemas.microsoft.com/office/drawing/2014/main" id="{00000000-0008-0000-0700-0000E1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54661</xdr:rowOff>
    </xdr:from>
    <xdr:to>
      <xdr:col>116</xdr:col>
      <xdr:colOff>62864</xdr:colOff>
      <xdr:row>38</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flipV="1">
          <a:off x="22159595" y="5198161"/>
          <a:ext cx="1269" cy="14566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9" name="諸支出金最小値テキスト">
          <a:extLst>
            <a:ext uri="{FF2B5EF4-FFF2-40B4-BE49-F238E27FC236}">
              <a16:creationId xmlns:a16="http://schemas.microsoft.com/office/drawing/2014/main" id="{00000000-0008-0000-0700-0000E3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1338</xdr:rowOff>
    </xdr:from>
    <xdr:ext cx="469744" cy="259045"/>
    <xdr:sp macro="" textlink="">
      <xdr:nvSpPr>
        <xdr:cNvPr id="741" name="諸支出金最大値テキスト">
          <a:extLst>
            <a:ext uri="{FF2B5EF4-FFF2-40B4-BE49-F238E27FC236}">
              <a16:creationId xmlns:a16="http://schemas.microsoft.com/office/drawing/2014/main" id="{00000000-0008-0000-0700-0000E5020000}"/>
            </a:ext>
          </a:extLst>
        </xdr:cNvPr>
        <xdr:cNvSpPr txBox="1"/>
      </xdr:nvSpPr>
      <xdr:spPr>
        <a:xfrm>
          <a:off x="22212300" y="4973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1,593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54661</xdr:rowOff>
    </xdr:from>
    <xdr:to>
      <xdr:col>116</xdr:col>
      <xdr:colOff>152400</xdr:colOff>
      <xdr:row>30</xdr:row>
      <xdr:rowOff>54661</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2072600" y="5198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13936</xdr:rowOff>
    </xdr:from>
    <xdr:ext cx="378565" cy="259045"/>
    <xdr:sp macro="" textlink="">
      <xdr:nvSpPr>
        <xdr:cNvPr id="744" name="諸支出金平均値テキスト">
          <a:extLst>
            <a:ext uri="{FF2B5EF4-FFF2-40B4-BE49-F238E27FC236}">
              <a16:creationId xmlns:a16="http://schemas.microsoft.com/office/drawing/2014/main" id="{00000000-0008-0000-0700-0000E8020000}"/>
            </a:ext>
          </a:extLst>
        </xdr:cNvPr>
        <xdr:cNvSpPr txBox="1"/>
      </xdr:nvSpPr>
      <xdr:spPr>
        <a:xfrm>
          <a:off x="22212300" y="635758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162509</xdr:rowOff>
    </xdr:from>
    <xdr:to>
      <xdr:col>116</xdr:col>
      <xdr:colOff>114300</xdr:colOff>
      <xdr:row>38</xdr:row>
      <xdr:rowOff>92659</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22110700" y="6506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159766</xdr:rowOff>
    </xdr:from>
    <xdr:to>
      <xdr:col>112</xdr:col>
      <xdr:colOff>38100</xdr:colOff>
      <xdr:row>38</xdr:row>
      <xdr:rowOff>89916</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1272500" y="6503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106443</xdr:rowOff>
    </xdr:from>
    <xdr:ext cx="378565"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21134017" y="62786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155194</xdr:rowOff>
    </xdr:from>
    <xdr:to>
      <xdr:col>107</xdr:col>
      <xdr:colOff>101600</xdr:colOff>
      <xdr:row>38</xdr:row>
      <xdr:rowOff>85344</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0383500" y="6498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101871</xdr:rowOff>
    </xdr:from>
    <xdr:ext cx="378565"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0245017" y="62740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133248</xdr:rowOff>
    </xdr:from>
    <xdr:to>
      <xdr:col>102</xdr:col>
      <xdr:colOff>165100</xdr:colOff>
      <xdr:row>38</xdr:row>
      <xdr:rowOff>63398</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19494500" y="6476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79925</xdr:rowOff>
    </xdr:from>
    <xdr:ext cx="378565"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9356017" y="62521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32664</xdr:rowOff>
    </xdr:from>
    <xdr:to>
      <xdr:col>98</xdr:col>
      <xdr:colOff>38100</xdr:colOff>
      <xdr:row>37</xdr:row>
      <xdr:rowOff>134264</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18605500" y="637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35</xdr:row>
      <xdr:rowOff>150791</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8467017" y="61515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63" name="諸支出金該当値テキスト">
          <a:extLst>
            <a:ext uri="{FF2B5EF4-FFF2-40B4-BE49-F238E27FC236}">
              <a16:creationId xmlns:a16="http://schemas.microsoft.com/office/drawing/2014/main" id="{00000000-0008-0000-0700-0000FB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前年度繰上充用金グラフ枠">
          <a:extLst>
            <a:ext uri="{FF2B5EF4-FFF2-40B4-BE49-F238E27FC236}">
              <a16:creationId xmlns:a16="http://schemas.microsoft.com/office/drawing/2014/main" id="{00000000-0008-0000-0700-000012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8" name="前年度繰上充用金最小値テキスト">
          <a:extLst>
            <a:ext uri="{FF2B5EF4-FFF2-40B4-BE49-F238E27FC236}">
              <a16:creationId xmlns:a16="http://schemas.microsoft.com/office/drawing/2014/main" id="{00000000-0008-0000-0700-000014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0" name="前年度繰上充用金最大値テキスト">
          <a:extLst>
            <a:ext uri="{FF2B5EF4-FFF2-40B4-BE49-F238E27FC236}">
              <a16:creationId xmlns:a16="http://schemas.microsoft.com/office/drawing/2014/main" id="{00000000-0008-0000-0700-000016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3" name="前年度繰上充用金平均値テキスト">
          <a:extLst>
            <a:ext uri="{FF2B5EF4-FFF2-40B4-BE49-F238E27FC236}">
              <a16:creationId xmlns:a16="http://schemas.microsoft.com/office/drawing/2014/main" id="{00000000-0008-0000-0700-000019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4" name="フローチャート: 判断 793">
          <a:extLst>
            <a:ext uri="{FF2B5EF4-FFF2-40B4-BE49-F238E27FC236}">
              <a16:creationId xmlns:a16="http://schemas.microsoft.com/office/drawing/2014/main" id="{00000000-0008-0000-0700-00001A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2" name="前年度繰上充用金該当値テキスト">
          <a:extLst>
            <a:ext uri="{FF2B5EF4-FFF2-40B4-BE49-F238E27FC236}">
              <a16:creationId xmlns:a16="http://schemas.microsoft.com/office/drawing/2014/main" id="{00000000-0008-0000-0700-00002C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1" name="正方形/長方形 820">
          <a:extLst>
            <a:ext uri="{FF2B5EF4-FFF2-40B4-BE49-F238E27FC236}">
              <a16:creationId xmlns:a16="http://schemas.microsoft.com/office/drawing/2014/main" id="{00000000-0008-0000-0700-00003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2" name="正方形/長方形 821">
          <a:extLst>
            <a:ext uri="{FF2B5EF4-FFF2-40B4-BE49-F238E27FC236}">
              <a16:creationId xmlns:a16="http://schemas.microsoft.com/office/drawing/2014/main" id="{00000000-0008-0000-0700-00003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latin typeface="ＭＳ Ｐゴシック" panose="020B0600070205080204" pitchFamily="50" charset="-128"/>
              <a:ea typeface="ＭＳ Ｐゴシック" panose="020B0600070205080204" pitchFamily="50" charset="-128"/>
            </a:rPr>
            <a:t>408,672</a:t>
          </a:r>
          <a:r>
            <a:rPr kumimoji="1" lang="ja-JP" altLang="en-US" sz="1300">
              <a:latin typeface="ＭＳ Ｐゴシック" panose="020B0600070205080204" pitchFamily="50" charset="-128"/>
              <a:ea typeface="ＭＳ Ｐゴシック" panose="020B0600070205080204" pitchFamily="50" charset="-128"/>
            </a:rPr>
            <a:t>円となっている。そのうち、</a:t>
          </a:r>
          <a:r>
            <a:rPr kumimoji="1" lang="en-US" altLang="ja-JP" sz="1300">
              <a:latin typeface="ＭＳ Ｐゴシック" panose="020B0600070205080204" pitchFamily="50" charset="-128"/>
              <a:ea typeface="ＭＳ Ｐゴシック" panose="020B0600070205080204" pitchFamily="50" charset="-128"/>
            </a:rPr>
            <a:t>56.7</a:t>
          </a:r>
          <a:r>
            <a:rPr kumimoji="1" lang="ja-JP" altLang="en-US" sz="1300">
              <a:latin typeface="ＭＳ Ｐゴシック" panose="020B0600070205080204" pitchFamily="50" charset="-128"/>
              <a:ea typeface="ＭＳ Ｐゴシック" panose="020B0600070205080204" pitchFamily="50" charset="-128"/>
            </a:rPr>
            <a:t>％を占める民生費が</a:t>
          </a:r>
          <a:r>
            <a:rPr kumimoji="1" lang="en-US" altLang="ja-JP" sz="1300">
              <a:latin typeface="ＭＳ Ｐゴシック" panose="020B0600070205080204" pitchFamily="50" charset="-128"/>
              <a:ea typeface="ＭＳ Ｐゴシック" panose="020B0600070205080204" pitchFamily="50" charset="-128"/>
            </a:rPr>
            <a:t>231,684</a:t>
          </a:r>
          <a:r>
            <a:rPr kumimoji="1" lang="ja-JP" altLang="en-US" sz="1300">
              <a:latin typeface="ＭＳ Ｐゴシック" panose="020B0600070205080204" pitchFamily="50" charset="-128"/>
              <a:ea typeface="ＭＳ Ｐゴシック" panose="020B0600070205080204" pitchFamily="50" charset="-128"/>
            </a:rPr>
            <a:t>円となっている。</a:t>
          </a:r>
        </a:p>
        <a:p>
          <a:r>
            <a:rPr kumimoji="1" lang="ja-JP" altLang="en-US" sz="1300">
              <a:latin typeface="ＭＳ Ｐゴシック" panose="020B0600070205080204" pitchFamily="50" charset="-128"/>
              <a:ea typeface="ＭＳ Ｐゴシック" panose="020B0600070205080204" pitchFamily="50" charset="-128"/>
            </a:rPr>
            <a:t>民生費は、電力・ガス・食品等価格高騰重点支援給付金給付事業の減などがあったものの、定額減税補足給付金給付事業の皆増などにより全体では増となった。衛生費は、予防接種事業の増などがあったものの、新型コロナウイルスワクチン接種事業の大幅な減などにより減少となっている。土木費は、都市計画道路３・４・</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号線整備事業や都市計画道路３・４・</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号線整備事業の減などにより減少となっている。教育費は、文化財保護事業や倉庫等改修工事の減などがあったものの、公立小・中学校の給食食材購入費補助金の増などの影響により増となった。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東京都西東京市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　財政調整基金については、取崩額が積立額を上回ったため、財政調整基金残高の標準財政規模比が</a:t>
          </a:r>
          <a:r>
            <a:rPr kumimoji="1" lang="en-US" altLang="ja-JP" sz="1100">
              <a:latin typeface="ＭＳ ゴシック" pitchFamily="49" charset="-128"/>
              <a:ea typeface="ＭＳ ゴシック" pitchFamily="49" charset="-128"/>
            </a:rPr>
            <a:t>8.69</a:t>
          </a:r>
          <a:r>
            <a:rPr kumimoji="1" lang="ja-JP" altLang="en-US" sz="1100">
              <a:latin typeface="ＭＳ ゴシック" pitchFamily="49" charset="-128"/>
              <a:ea typeface="ＭＳ ゴシック" pitchFamily="49" charset="-128"/>
            </a:rPr>
            <a:t>％、前年度比</a:t>
          </a:r>
          <a:r>
            <a:rPr kumimoji="1" lang="en-US" altLang="ja-JP" sz="1100">
              <a:latin typeface="ＭＳ ゴシック" pitchFamily="49" charset="-128"/>
              <a:ea typeface="ＭＳ ゴシック" pitchFamily="49" charset="-128"/>
            </a:rPr>
            <a:t>1.38</a:t>
          </a:r>
          <a:r>
            <a:rPr kumimoji="1" lang="ja-JP" altLang="en-US" sz="1100">
              <a:latin typeface="ＭＳ ゴシック" pitchFamily="49" charset="-128"/>
              <a:ea typeface="ＭＳ ゴシック" pitchFamily="49" charset="-128"/>
            </a:rPr>
            <a:t>ポイントの減となり、第５次行財政改革大綱の評価指標として設定する</a:t>
          </a:r>
          <a:r>
            <a:rPr kumimoji="1" lang="en-US" altLang="ja-JP" sz="1100">
              <a:latin typeface="ＭＳ ゴシック" pitchFamily="49" charset="-128"/>
              <a:ea typeface="ＭＳ ゴシック" pitchFamily="49" charset="-128"/>
            </a:rPr>
            <a:t>10</a:t>
          </a:r>
          <a:r>
            <a:rPr kumimoji="1" lang="ja-JP" altLang="en-US" sz="1100">
              <a:latin typeface="ＭＳ ゴシック" pitchFamily="49" charset="-128"/>
              <a:ea typeface="ＭＳ ゴシック" pitchFamily="49" charset="-128"/>
            </a:rPr>
            <a:t>％を下回った。</a:t>
          </a:r>
        </a:p>
        <a:p>
          <a:r>
            <a:rPr kumimoji="1" lang="ja-JP" altLang="en-US" sz="1100">
              <a:latin typeface="ＭＳ ゴシック" pitchFamily="49" charset="-128"/>
              <a:ea typeface="ＭＳ ゴシック" pitchFamily="49" charset="-128"/>
            </a:rPr>
            <a:t>　令和７年度決算に向けては、残高に引き続き留意しつつ、回復に努めていく。</a:t>
          </a:r>
        </a:p>
        <a:p>
          <a:r>
            <a:rPr kumimoji="1" lang="ja-JP" altLang="en-US" sz="1100">
              <a:latin typeface="ＭＳ ゴシック" pitchFamily="49" charset="-128"/>
              <a:ea typeface="ＭＳ ゴシック" pitchFamily="49" charset="-128"/>
            </a:rPr>
            <a:t>　実質収支額</a:t>
          </a:r>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実質収支比率</a:t>
          </a:r>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は、</a:t>
          </a:r>
          <a:r>
            <a:rPr kumimoji="1" lang="en-US" altLang="ja-JP" sz="1100">
              <a:latin typeface="ＭＳ ゴシック" pitchFamily="49" charset="-128"/>
              <a:ea typeface="ＭＳ ゴシック" pitchFamily="49" charset="-128"/>
            </a:rPr>
            <a:t>6.74</a:t>
          </a:r>
          <a:r>
            <a:rPr kumimoji="1" lang="ja-JP" altLang="en-US" sz="1100">
              <a:latin typeface="ＭＳ ゴシック" pitchFamily="49" charset="-128"/>
              <a:ea typeface="ＭＳ ゴシック" pitchFamily="49" charset="-128"/>
            </a:rPr>
            <a:t>％から</a:t>
          </a:r>
          <a:r>
            <a:rPr kumimoji="1" lang="en-US" altLang="ja-JP" sz="1100">
              <a:latin typeface="ＭＳ ゴシック" pitchFamily="49" charset="-128"/>
              <a:ea typeface="ＭＳ ゴシック" pitchFamily="49" charset="-128"/>
            </a:rPr>
            <a:t>0.82</a:t>
          </a:r>
          <a:r>
            <a:rPr kumimoji="1" lang="ja-JP" altLang="en-US" sz="1100">
              <a:latin typeface="ＭＳ ゴシック" pitchFamily="49" charset="-128"/>
              <a:ea typeface="ＭＳ ゴシック" pitchFamily="49" charset="-128"/>
            </a:rPr>
            <a:t>ポイント減少し</a:t>
          </a:r>
          <a:r>
            <a:rPr kumimoji="1" lang="en-US" altLang="ja-JP" sz="1100">
              <a:latin typeface="ＭＳ ゴシック" pitchFamily="49" charset="-128"/>
              <a:ea typeface="ＭＳ ゴシック" pitchFamily="49" charset="-128"/>
            </a:rPr>
            <a:t>5.92</a:t>
          </a:r>
          <a:r>
            <a:rPr kumimoji="1" lang="ja-JP" altLang="en-US" sz="1100">
              <a:latin typeface="ＭＳ ゴシック" pitchFamily="49" charset="-128"/>
              <a:ea typeface="ＭＳ ゴシック" pitchFamily="49" charset="-128"/>
            </a:rPr>
            <a:t>％となっているが、おおむね適正な水準内で推移している。</a:t>
          </a:r>
        </a:p>
        <a:p>
          <a:r>
            <a:rPr kumimoji="1" lang="ja-JP" altLang="en-US" sz="1100">
              <a:latin typeface="ＭＳ ゴシック" pitchFamily="49" charset="-128"/>
              <a:ea typeface="ＭＳ ゴシック" pitchFamily="49" charset="-128"/>
            </a:rPr>
            <a:t>　単年度収支の標準財政規模比</a:t>
          </a:r>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実質単年度収支比率</a:t>
          </a:r>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は△</a:t>
          </a:r>
          <a:r>
            <a:rPr kumimoji="1" lang="en-US" altLang="ja-JP" sz="1100">
              <a:latin typeface="ＭＳ ゴシック" pitchFamily="49" charset="-128"/>
              <a:ea typeface="ＭＳ ゴシック" pitchFamily="49" charset="-128"/>
            </a:rPr>
            <a:t>1.13</a:t>
          </a:r>
          <a:r>
            <a:rPr kumimoji="1" lang="ja-JP" altLang="en-US" sz="1100">
              <a:latin typeface="ＭＳ ゴシック" pitchFamily="49" charset="-128"/>
              <a:ea typeface="ＭＳ ゴシック" pitchFamily="49" charset="-128"/>
            </a:rPr>
            <a:t>％から</a:t>
          </a:r>
          <a:r>
            <a:rPr kumimoji="1" lang="en-US" altLang="ja-JP" sz="1100">
              <a:latin typeface="ＭＳ ゴシック" pitchFamily="49" charset="-128"/>
              <a:ea typeface="ＭＳ ゴシック" pitchFamily="49" charset="-128"/>
            </a:rPr>
            <a:t>0.86</a:t>
          </a:r>
          <a:r>
            <a:rPr kumimoji="1" lang="ja-JP" altLang="en-US" sz="1100">
              <a:latin typeface="ＭＳ ゴシック" pitchFamily="49" charset="-128"/>
              <a:ea typeface="ＭＳ ゴシック" pitchFamily="49" charset="-128"/>
            </a:rPr>
            <a:t>ポイント減少し△</a:t>
          </a:r>
          <a:r>
            <a:rPr kumimoji="1" lang="en-US" altLang="ja-JP" sz="1100">
              <a:latin typeface="ＭＳ ゴシック" pitchFamily="49" charset="-128"/>
              <a:ea typeface="ＭＳ ゴシック" pitchFamily="49" charset="-128"/>
            </a:rPr>
            <a:t>1.99</a:t>
          </a:r>
          <a:r>
            <a:rPr kumimoji="1" lang="ja-JP" altLang="en-US" sz="1100">
              <a:latin typeface="ＭＳ ゴシック" pitchFamily="49" charset="-128"/>
              <a:ea typeface="ＭＳ ゴシック" pitchFamily="49" charset="-128"/>
            </a:rPr>
            <a:t>％となり、前年度に引き続き、マイナスになった。これは、人件費の上昇などが要因となっている。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東京都西東京市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連結実質赤字比率は、すべての会計が黒字であるため、赤字比率は生じていない。今後も引き続き財政の健全化に努めていく。</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85" zoomScaleNormal="85" workbookViewId="0"/>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75" thickBot="1" x14ac:dyDescent="0.2">
      <c r="B2" s="170" t="s">
        <v>77</v>
      </c>
      <c r="C2" s="170"/>
      <c r="D2" s="171"/>
    </row>
    <row r="3" spans="1:119" ht="18.75" customHeight="1" thickBot="1" x14ac:dyDescent="0.2">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15">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86952070</v>
      </c>
      <c r="BO4" s="371"/>
      <c r="BP4" s="371"/>
      <c r="BQ4" s="371"/>
      <c r="BR4" s="371"/>
      <c r="BS4" s="371"/>
      <c r="BT4" s="371"/>
      <c r="BU4" s="372"/>
      <c r="BV4" s="370">
        <v>85886544</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5.9</v>
      </c>
      <c r="CU4" s="377"/>
      <c r="CV4" s="377"/>
      <c r="CW4" s="377"/>
      <c r="CX4" s="377"/>
      <c r="CY4" s="377"/>
      <c r="CZ4" s="377"/>
      <c r="DA4" s="378"/>
      <c r="DB4" s="376">
        <v>6.7</v>
      </c>
      <c r="DC4" s="377"/>
      <c r="DD4" s="377"/>
      <c r="DE4" s="377"/>
      <c r="DF4" s="377"/>
      <c r="DG4" s="377"/>
      <c r="DH4" s="377"/>
      <c r="DI4" s="378"/>
    </row>
    <row r="5" spans="1:119" ht="18.75" customHeight="1" x14ac:dyDescent="0.15">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84286540</v>
      </c>
      <c r="BO5" s="408"/>
      <c r="BP5" s="408"/>
      <c r="BQ5" s="408"/>
      <c r="BR5" s="408"/>
      <c r="BS5" s="408"/>
      <c r="BT5" s="408"/>
      <c r="BU5" s="409"/>
      <c r="BV5" s="407">
        <v>83032904</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95.5</v>
      </c>
      <c r="CU5" s="405"/>
      <c r="CV5" s="405"/>
      <c r="CW5" s="405"/>
      <c r="CX5" s="405"/>
      <c r="CY5" s="405"/>
      <c r="CZ5" s="405"/>
      <c r="DA5" s="406"/>
      <c r="DB5" s="404">
        <v>93.3</v>
      </c>
      <c r="DC5" s="405"/>
      <c r="DD5" s="405"/>
      <c r="DE5" s="405"/>
      <c r="DF5" s="405"/>
      <c r="DG5" s="405"/>
      <c r="DH5" s="405"/>
      <c r="DI5" s="406"/>
    </row>
    <row r="6" spans="1:119" ht="18.75" customHeight="1" x14ac:dyDescent="0.15">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2665530</v>
      </c>
      <c r="BO6" s="408"/>
      <c r="BP6" s="408"/>
      <c r="BQ6" s="408"/>
      <c r="BR6" s="408"/>
      <c r="BS6" s="408"/>
      <c r="BT6" s="408"/>
      <c r="BU6" s="409"/>
      <c r="BV6" s="407">
        <v>2853640</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95.5</v>
      </c>
      <c r="CU6" s="445"/>
      <c r="CV6" s="445"/>
      <c r="CW6" s="445"/>
      <c r="CX6" s="445"/>
      <c r="CY6" s="445"/>
      <c r="CZ6" s="445"/>
      <c r="DA6" s="446"/>
      <c r="DB6" s="444">
        <v>93.3</v>
      </c>
      <c r="DC6" s="445"/>
      <c r="DD6" s="445"/>
      <c r="DE6" s="445"/>
      <c r="DF6" s="445"/>
      <c r="DG6" s="445"/>
      <c r="DH6" s="445"/>
      <c r="DI6" s="446"/>
    </row>
    <row r="7" spans="1:119" ht="18.75" customHeight="1" x14ac:dyDescent="0.15">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101</v>
      </c>
      <c r="AV7" s="440"/>
      <c r="AW7" s="440"/>
      <c r="AX7" s="440"/>
      <c r="AY7" s="441" t="s">
        <v>102</v>
      </c>
      <c r="AZ7" s="442"/>
      <c r="BA7" s="442"/>
      <c r="BB7" s="442"/>
      <c r="BC7" s="442"/>
      <c r="BD7" s="442"/>
      <c r="BE7" s="442"/>
      <c r="BF7" s="442"/>
      <c r="BG7" s="442"/>
      <c r="BH7" s="442"/>
      <c r="BI7" s="442"/>
      <c r="BJ7" s="442"/>
      <c r="BK7" s="442"/>
      <c r="BL7" s="442"/>
      <c r="BM7" s="443"/>
      <c r="BN7" s="407">
        <v>142683</v>
      </c>
      <c r="BO7" s="408"/>
      <c r="BP7" s="408"/>
      <c r="BQ7" s="408"/>
      <c r="BR7" s="408"/>
      <c r="BS7" s="408"/>
      <c r="BT7" s="408"/>
      <c r="BU7" s="409"/>
      <c r="BV7" s="407">
        <v>16872</v>
      </c>
      <c r="BW7" s="408"/>
      <c r="BX7" s="408"/>
      <c r="BY7" s="408"/>
      <c r="BZ7" s="408"/>
      <c r="CA7" s="408"/>
      <c r="CB7" s="408"/>
      <c r="CC7" s="409"/>
      <c r="CD7" s="410" t="s">
        <v>103</v>
      </c>
      <c r="CE7" s="411"/>
      <c r="CF7" s="411"/>
      <c r="CG7" s="411"/>
      <c r="CH7" s="411"/>
      <c r="CI7" s="411"/>
      <c r="CJ7" s="411"/>
      <c r="CK7" s="411"/>
      <c r="CL7" s="411"/>
      <c r="CM7" s="411"/>
      <c r="CN7" s="411"/>
      <c r="CO7" s="411"/>
      <c r="CP7" s="411"/>
      <c r="CQ7" s="411"/>
      <c r="CR7" s="411"/>
      <c r="CS7" s="412"/>
      <c r="CT7" s="407">
        <v>42604792</v>
      </c>
      <c r="CU7" s="408"/>
      <c r="CV7" s="408"/>
      <c r="CW7" s="408"/>
      <c r="CX7" s="408"/>
      <c r="CY7" s="408"/>
      <c r="CZ7" s="408"/>
      <c r="DA7" s="409"/>
      <c r="DB7" s="407">
        <v>42080193</v>
      </c>
      <c r="DC7" s="408"/>
      <c r="DD7" s="408"/>
      <c r="DE7" s="408"/>
      <c r="DF7" s="408"/>
      <c r="DG7" s="408"/>
      <c r="DH7" s="408"/>
      <c r="DI7" s="409"/>
    </row>
    <row r="8" spans="1:119" ht="18.75" customHeight="1" thickBot="1" x14ac:dyDescent="0.2">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104</v>
      </c>
      <c r="AN8" s="437"/>
      <c r="AO8" s="437"/>
      <c r="AP8" s="437"/>
      <c r="AQ8" s="437"/>
      <c r="AR8" s="437"/>
      <c r="AS8" s="437"/>
      <c r="AT8" s="438"/>
      <c r="AU8" s="439" t="s">
        <v>90</v>
      </c>
      <c r="AV8" s="440"/>
      <c r="AW8" s="440"/>
      <c r="AX8" s="440"/>
      <c r="AY8" s="441" t="s">
        <v>105</v>
      </c>
      <c r="AZ8" s="442"/>
      <c r="BA8" s="442"/>
      <c r="BB8" s="442"/>
      <c r="BC8" s="442"/>
      <c r="BD8" s="442"/>
      <c r="BE8" s="442"/>
      <c r="BF8" s="442"/>
      <c r="BG8" s="442"/>
      <c r="BH8" s="442"/>
      <c r="BI8" s="442"/>
      <c r="BJ8" s="442"/>
      <c r="BK8" s="442"/>
      <c r="BL8" s="442"/>
      <c r="BM8" s="443"/>
      <c r="BN8" s="407">
        <v>2522847</v>
      </c>
      <c r="BO8" s="408"/>
      <c r="BP8" s="408"/>
      <c r="BQ8" s="408"/>
      <c r="BR8" s="408"/>
      <c r="BS8" s="408"/>
      <c r="BT8" s="408"/>
      <c r="BU8" s="409"/>
      <c r="BV8" s="407">
        <v>2836768</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0.89</v>
      </c>
      <c r="CU8" s="448"/>
      <c r="CV8" s="448"/>
      <c r="CW8" s="448"/>
      <c r="CX8" s="448"/>
      <c r="CY8" s="448"/>
      <c r="CZ8" s="448"/>
      <c r="DA8" s="449"/>
      <c r="DB8" s="447">
        <v>0.88</v>
      </c>
      <c r="DC8" s="448"/>
      <c r="DD8" s="448"/>
      <c r="DE8" s="448"/>
      <c r="DF8" s="448"/>
      <c r="DG8" s="448"/>
      <c r="DH8" s="448"/>
      <c r="DI8" s="449"/>
    </row>
    <row r="9" spans="1:119" ht="18.75" customHeight="1" thickBot="1" x14ac:dyDescent="0.2">
      <c r="A9" s="169"/>
      <c r="B9" s="401" t="s">
        <v>107</v>
      </c>
      <c r="C9" s="402"/>
      <c r="D9" s="402"/>
      <c r="E9" s="402"/>
      <c r="F9" s="402"/>
      <c r="G9" s="402"/>
      <c r="H9" s="402"/>
      <c r="I9" s="402"/>
      <c r="J9" s="402"/>
      <c r="K9" s="450"/>
      <c r="L9" s="451" t="s">
        <v>108</v>
      </c>
      <c r="M9" s="452"/>
      <c r="N9" s="452"/>
      <c r="O9" s="452"/>
      <c r="P9" s="452"/>
      <c r="Q9" s="453"/>
      <c r="R9" s="454">
        <v>207388</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-313921</v>
      </c>
      <c r="BO9" s="408"/>
      <c r="BP9" s="408"/>
      <c r="BQ9" s="408"/>
      <c r="BR9" s="408"/>
      <c r="BS9" s="408"/>
      <c r="BT9" s="408"/>
      <c r="BU9" s="409"/>
      <c r="BV9" s="407">
        <v>-279056</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8.1999999999999993</v>
      </c>
      <c r="CU9" s="405"/>
      <c r="CV9" s="405"/>
      <c r="CW9" s="405"/>
      <c r="CX9" s="405"/>
      <c r="CY9" s="405"/>
      <c r="CZ9" s="405"/>
      <c r="DA9" s="406"/>
      <c r="DB9" s="404">
        <v>8.3000000000000007</v>
      </c>
      <c r="DC9" s="405"/>
      <c r="DD9" s="405"/>
      <c r="DE9" s="405"/>
      <c r="DF9" s="405"/>
      <c r="DG9" s="405"/>
      <c r="DH9" s="405"/>
      <c r="DI9" s="406"/>
    </row>
    <row r="10" spans="1:119" ht="18.75" customHeight="1" thickBot="1" x14ac:dyDescent="0.2">
      <c r="A10" s="169"/>
      <c r="B10" s="401"/>
      <c r="C10" s="402"/>
      <c r="D10" s="402"/>
      <c r="E10" s="402"/>
      <c r="F10" s="402"/>
      <c r="G10" s="402"/>
      <c r="H10" s="402"/>
      <c r="I10" s="402"/>
      <c r="J10" s="402"/>
      <c r="K10" s="450"/>
      <c r="L10" s="457" t="s">
        <v>113</v>
      </c>
      <c r="M10" s="437"/>
      <c r="N10" s="437"/>
      <c r="O10" s="437"/>
      <c r="P10" s="437"/>
      <c r="Q10" s="438"/>
      <c r="R10" s="458">
        <v>200012</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90</v>
      </c>
      <c r="AV10" s="440"/>
      <c r="AW10" s="440"/>
      <c r="AX10" s="440"/>
      <c r="AY10" s="441" t="s">
        <v>115</v>
      </c>
      <c r="AZ10" s="442"/>
      <c r="BA10" s="442"/>
      <c r="BB10" s="442"/>
      <c r="BC10" s="442"/>
      <c r="BD10" s="442"/>
      <c r="BE10" s="442"/>
      <c r="BF10" s="442"/>
      <c r="BG10" s="442"/>
      <c r="BH10" s="442"/>
      <c r="BI10" s="442"/>
      <c r="BJ10" s="442"/>
      <c r="BK10" s="442"/>
      <c r="BL10" s="442"/>
      <c r="BM10" s="443"/>
      <c r="BN10" s="407">
        <v>1496801</v>
      </c>
      <c r="BO10" s="408"/>
      <c r="BP10" s="408"/>
      <c r="BQ10" s="408"/>
      <c r="BR10" s="408"/>
      <c r="BS10" s="408"/>
      <c r="BT10" s="408"/>
      <c r="BU10" s="409"/>
      <c r="BV10" s="407">
        <v>1605429</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15">
      <c r="A12" s="169"/>
      <c r="B12" s="467" t="s">
        <v>123</v>
      </c>
      <c r="C12" s="468"/>
      <c r="D12" s="468"/>
      <c r="E12" s="468"/>
      <c r="F12" s="468"/>
      <c r="G12" s="468"/>
      <c r="H12" s="468"/>
      <c r="I12" s="468"/>
      <c r="J12" s="468"/>
      <c r="K12" s="469"/>
      <c r="L12" s="476" t="s">
        <v>124</v>
      </c>
      <c r="M12" s="477"/>
      <c r="N12" s="477"/>
      <c r="O12" s="477"/>
      <c r="P12" s="477"/>
      <c r="Q12" s="478"/>
      <c r="R12" s="479">
        <v>206245</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2031000</v>
      </c>
      <c r="BO12" s="408"/>
      <c r="BP12" s="408"/>
      <c r="BQ12" s="408"/>
      <c r="BR12" s="408"/>
      <c r="BS12" s="408"/>
      <c r="BT12" s="408"/>
      <c r="BU12" s="409"/>
      <c r="BV12" s="407">
        <v>1800000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15">
      <c r="A13" s="169"/>
      <c r="B13" s="470"/>
      <c r="C13" s="471"/>
      <c r="D13" s="471"/>
      <c r="E13" s="471"/>
      <c r="F13" s="471"/>
      <c r="G13" s="471"/>
      <c r="H13" s="471"/>
      <c r="I13" s="471"/>
      <c r="J13" s="471"/>
      <c r="K13" s="472"/>
      <c r="L13" s="178"/>
      <c r="M13" s="498" t="s">
        <v>130</v>
      </c>
      <c r="N13" s="499"/>
      <c r="O13" s="499"/>
      <c r="P13" s="499"/>
      <c r="Q13" s="500"/>
      <c r="R13" s="491">
        <v>200005</v>
      </c>
      <c r="S13" s="492"/>
      <c r="T13" s="492"/>
      <c r="U13" s="492"/>
      <c r="V13" s="493"/>
      <c r="W13" s="423" t="s">
        <v>131</v>
      </c>
      <c r="X13" s="424"/>
      <c r="Y13" s="424"/>
      <c r="Z13" s="424"/>
      <c r="AA13" s="424"/>
      <c r="AB13" s="414"/>
      <c r="AC13" s="458">
        <v>536</v>
      </c>
      <c r="AD13" s="459"/>
      <c r="AE13" s="459"/>
      <c r="AF13" s="459"/>
      <c r="AG13" s="501"/>
      <c r="AH13" s="458">
        <v>615</v>
      </c>
      <c r="AI13" s="459"/>
      <c r="AJ13" s="459"/>
      <c r="AK13" s="459"/>
      <c r="AL13" s="460"/>
      <c r="AM13" s="436" t="s">
        <v>132</v>
      </c>
      <c r="AN13" s="437"/>
      <c r="AO13" s="437"/>
      <c r="AP13" s="437"/>
      <c r="AQ13" s="437"/>
      <c r="AR13" s="437"/>
      <c r="AS13" s="437"/>
      <c r="AT13" s="438"/>
      <c r="AU13" s="439" t="s">
        <v>101</v>
      </c>
      <c r="AV13" s="440"/>
      <c r="AW13" s="440"/>
      <c r="AX13" s="440"/>
      <c r="AY13" s="441" t="s">
        <v>133</v>
      </c>
      <c r="AZ13" s="442"/>
      <c r="BA13" s="442"/>
      <c r="BB13" s="442"/>
      <c r="BC13" s="442"/>
      <c r="BD13" s="442"/>
      <c r="BE13" s="442"/>
      <c r="BF13" s="442"/>
      <c r="BG13" s="442"/>
      <c r="BH13" s="442"/>
      <c r="BI13" s="442"/>
      <c r="BJ13" s="442"/>
      <c r="BK13" s="442"/>
      <c r="BL13" s="442"/>
      <c r="BM13" s="443"/>
      <c r="BN13" s="407">
        <v>-848120</v>
      </c>
      <c r="BO13" s="408"/>
      <c r="BP13" s="408"/>
      <c r="BQ13" s="408"/>
      <c r="BR13" s="408"/>
      <c r="BS13" s="408"/>
      <c r="BT13" s="408"/>
      <c r="BU13" s="409"/>
      <c r="BV13" s="407">
        <v>-473627</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2.7</v>
      </c>
      <c r="CU13" s="405"/>
      <c r="CV13" s="405"/>
      <c r="CW13" s="405"/>
      <c r="CX13" s="405"/>
      <c r="CY13" s="405"/>
      <c r="CZ13" s="405"/>
      <c r="DA13" s="406"/>
      <c r="DB13" s="404">
        <v>2.6</v>
      </c>
      <c r="DC13" s="405"/>
      <c r="DD13" s="405"/>
      <c r="DE13" s="405"/>
      <c r="DF13" s="405"/>
      <c r="DG13" s="405"/>
      <c r="DH13" s="405"/>
      <c r="DI13" s="406"/>
    </row>
    <row r="14" spans="1:119" ht="18.75" customHeight="1" thickBot="1" x14ac:dyDescent="0.2">
      <c r="A14" s="169"/>
      <c r="B14" s="470"/>
      <c r="C14" s="471"/>
      <c r="D14" s="471"/>
      <c r="E14" s="471"/>
      <c r="F14" s="471"/>
      <c r="G14" s="471"/>
      <c r="H14" s="471"/>
      <c r="I14" s="471"/>
      <c r="J14" s="471"/>
      <c r="K14" s="472"/>
      <c r="L14" s="488" t="s">
        <v>135</v>
      </c>
      <c r="M14" s="489"/>
      <c r="N14" s="489"/>
      <c r="O14" s="489"/>
      <c r="P14" s="489"/>
      <c r="Q14" s="490"/>
      <c r="R14" s="491">
        <v>205899</v>
      </c>
      <c r="S14" s="492"/>
      <c r="T14" s="492"/>
      <c r="U14" s="492"/>
      <c r="V14" s="493"/>
      <c r="W14" s="397"/>
      <c r="X14" s="398"/>
      <c r="Y14" s="398"/>
      <c r="Z14" s="398"/>
      <c r="AA14" s="398"/>
      <c r="AB14" s="387"/>
      <c r="AC14" s="494">
        <v>0.6</v>
      </c>
      <c r="AD14" s="495"/>
      <c r="AE14" s="495"/>
      <c r="AF14" s="495"/>
      <c r="AG14" s="496"/>
      <c r="AH14" s="494">
        <v>0.7</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t="s">
        <v>122</v>
      </c>
      <c r="CU14" s="506"/>
      <c r="CV14" s="506"/>
      <c r="CW14" s="506"/>
      <c r="CX14" s="506"/>
      <c r="CY14" s="506"/>
      <c r="CZ14" s="506"/>
      <c r="DA14" s="507"/>
      <c r="DB14" s="505" t="s">
        <v>122</v>
      </c>
      <c r="DC14" s="506"/>
      <c r="DD14" s="506"/>
      <c r="DE14" s="506"/>
      <c r="DF14" s="506"/>
      <c r="DG14" s="506"/>
      <c r="DH14" s="506"/>
      <c r="DI14" s="507"/>
    </row>
    <row r="15" spans="1:119" ht="18.75" customHeight="1" x14ac:dyDescent="0.15">
      <c r="A15" s="169"/>
      <c r="B15" s="470"/>
      <c r="C15" s="471"/>
      <c r="D15" s="471"/>
      <c r="E15" s="471"/>
      <c r="F15" s="471"/>
      <c r="G15" s="471"/>
      <c r="H15" s="471"/>
      <c r="I15" s="471"/>
      <c r="J15" s="471"/>
      <c r="K15" s="472"/>
      <c r="L15" s="178"/>
      <c r="M15" s="498" t="s">
        <v>130</v>
      </c>
      <c r="N15" s="499"/>
      <c r="O15" s="499"/>
      <c r="P15" s="499"/>
      <c r="Q15" s="500"/>
      <c r="R15" s="491">
        <v>200352</v>
      </c>
      <c r="S15" s="492"/>
      <c r="T15" s="492"/>
      <c r="U15" s="492"/>
      <c r="V15" s="493"/>
      <c r="W15" s="423" t="s">
        <v>137</v>
      </c>
      <c r="X15" s="424"/>
      <c r="Y15" s="424"/>
      <c r="Z15" s="424"/>
      <c r="AA15" s="424"/>
      <c r="AB15" s="414"/>
      <c r="AC15" s="458">
        <v>11865</v>
      </c>
      <c r="AD15" s="459"/>
      <c r="AE15" s="459"/>
      <c r="AF15" s="459"/>
      <c r="AG15" s="501"/>
      <c r="AH15" s="458">
        <v>12981</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30254622</v>
      </c>
      <c r="BO15" s="371"/>
      <c r="BP15" s="371"/>
      <c r="BQ15" s="371"/>
      <c r="BR15" s="371"/>
      <c r="BS15" s="371"/>
      <c r="BT15" s="371"/>
      <c r="BU15" s="372"/>
      <c r="BV15" s="370">
        <v>29708459</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13.9</v>
      </c>
      <c r="AD16" s="495"/>
      <c r="AE16" s="495"/>
      <c r="AF16" s="495"/>
      <c r="AG16" s="496"/>
      <c r="AH16" s="494">
        <v>15.6</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33933473</v>
      </c>
      <c r="BO16" s="408"/>
      <c r="BP16" s="408"/>
      <c r="BQ16" s="408"/>
      <c r="BR16" s="408"/>
      <c r="BS16" s="408"/>
      <c r="BT16" s="408"/>
      <c r="BU16" s="409"/>
      <c r="BV16" s="407">
        <v>33404912</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
      <c r="A17" s="169"/>
      <c r="B17" s="473"/>
      <c r="C17" s="474"/>
      <c r="D17" s="474"/>
      <c r="E17" s="474"/>
      <c r="F17" s="474"/>
      <c r="G17" s="474"/>
      <c r="H17" s="474"/>
      <c r="I17" s="474"/>
      <c r="J17" s="474"/>
      <c r="K17" s="475"/>
      <c r="L17" s="183"/>
      <c r="M17" s="518" t="s">
        <v>143</v>
      </c>
      <c r="N17" s="519"/>
      <c r="O17" s="519"/>
      <c r="P17" s="519"/>
      <c r="Q17" s="520"/>
      <c r="R17" s="513" t="s">
        <v>144</v>
      </c>
      <c r="S17" s="514"/>
      <c r="T17" s="514"/>
      <c r="U17" s="514"/>
      <c r="V17" s="515"/>
      <c r="W17" s="423" t="s">
        <v>145</v>
      </c>
      <c r="X17" s="424"/>
      <c r="Y17" s="424"/>
      <c r="Z17" s="424"/>
      <c r="AA17" s="424"/>
      <c r="AB17" s="414"/>
      <c r="AC17" s="458">
        <v>73005</v>
      </c>
      <c r="AD17" s="459"/>
      <c r="AE17" s="459"/>
      <c r="AF17" s="459"/>
      <c r="AG17" s="501"/>
      <c r="AH17" s="458">
        <v>69372</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38810659</v>
      </c>
      <c r="BO17" s="408"/>
      <c r="BP17" s="408"/>
      <c r="BQ17" s="408"/>
      <c r="BR17" s="408"/>
      <c r="BS17" s="408"/>
      <c r="BT17" s="408"/>
      <c r="BU17" s="409"/>
      <c r="BV17" s="407">
        <v>38074997</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
      <c r="A18" s="169"/>
      <c r="B18" s="529" t="s">
        <v>147</v>
      </c>
      <c r="C18" s="450"/>
      <c r="D18" s="450"/>
      <c r="E18" s="530"/>
      <c r="F18" s="530"/>
      <c r="G18" s="530"/>
      <c r="H18" s="530"/>
      <c r="I18" s="530"/>
      <c r="J18" s="530"/>
      <c r="K18" s="530"/>
      <c r="L18" s="531">
        <v>15.75</v>
      </c>
      <c r="M18" s="531"/>
      <c r="N18" s="531"/>
      <c r="O18" s="531"/>
      <c r="P18" s="531"/>
      <c r="Q18" s="531"/>
      <c r="R18" s="532"/>
      <c r="S18" s="532"/>
      <c r="T18" s="532"/>
      <c r="U18" s="532"/>
      <c r="V18" s="533"/>
      <c r="W18" s="425"/>
      <c r="X18" s="426"/>
      <c r="Y18" s="426"/>
      <c r="Z18" s="426"/>
      <c r="AA18" s="426"/>
      <c r="AB18" s="417"/>
      <c r="AC18" s="534">
        <v>85.5</v>
      </c>
      <c r="AD18" s="535"/>
      <c r="AE18" s="535"/>
      <c r="AF18" s="535"/>
      <c r="AG18" s="536"/>
      <c r="AH18" s="534">
        <v>83.6</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41864145</v>
      </c>
      <c r="BO18" s="408"/>
      <c r="BP18" s="408"/>
      <c r="BQ18" s="408"/>
      <c r="BR18" s="408"/>
      <c r="BS18" s="408"/>
      <c r="BT18" s="408"/>
      <c r="BU18" s="409"/>
      <c r="BV18" s="407">
        <v>39656225</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
      <c r="A19" s="169"/>
      <c r="B19" s="529" t="s">
        <v>149</v>
      </c>
      <c r="C19" s="450"/>
      <c r="D19" s="450"/>
      <c r="E19" s="530"/>
      <c r="F19" s="530"/>
      <c r="G19" s="530"/>
      <c r="H19" s="530"/>
      <c r="I19" s="530"/>
      <c r="J19" s="530"/>
      <c r="K19" s="530"/>
      <c r="L19" s="538">
        <v>13167</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55408429</v>
      </c>
      <c r="BO19" s="408"/>
      <c r="BP19" s="408"/>
      <c r="BQ19" s="408"/>
      <c r="BR19" s="408"/>
      <c r="BS19" s="408"/>
      <c r="BT19" s="408"/>
      <c r="BU19" s="409"/>
      <c r="BV19" s="407">
        <v>55007848</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
      <c r="A20" s="169"/>
      <c r="B20" s="529" t="s">
        <v>151</v>
      </c>
      <c r="C20" s="450"/>
      <c r="D20" s="450"/>
      <c r="E20" s="530"/>
      <c r="F20" s="530"/>
      <c r="G20" s="530"/>
      <c r="H20" s="530"/>
      <c r="I20" s="530"/>
      <c r="J20" s="530"/>
      <c r="K20" s="530"/>
      <c r="L20" s="538">
        <v>97018</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
      <c r="A21" s="169"/>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15">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41743987</v>
      </c>
      <c r="BO22" s="371"/>
      <c r="BP22" s="371"/>
      <c r="BQ22" s="371"/>
      <c r="BR22" s="371"/>
      <c r="BS22" s="371"/>
      <c r="BT22" s="371"/>
      <c r="BU22" s="372"/>
      <c r="BV22" s="370">
        <v>45629960</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15">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31136026</v>
      </c>
      <c r="BO23" s="408"/>
      <c r="BP23" s="408"/>
      <c r="BQ23" s="408"/>
      <c r="BR23" s="408"/>
      <c r="BS23" s="408"/>
      <c r="BT23" s="408"/>
      <c r="BU23" s="409"/>
      <c r="BV23" s="407">
        <v>34432842</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
      <c r="A24" s="169"/>
      <c r="B24" s="578"/>
      <c r="C24" s="554"/>
      <c r="D24" s="555"/>
      <c r="E24" s="457" t="s">
        <v>161</v>
      </c>
      <c r="F24" s="437"/>
      <c r="G24" s="437"/>
      <c r="H24" s="437"/>
      <c r="I24" s="437"/>
      <c r="J24" s="437"/>
      <c r="K24" s="438"/>
      <c r="L24" s="458">
        <v>1</v>
      </c>
      <c r="M24" s="459"/>
      <c r="N24" s="459"/>
      <c r="O24" s="459"/>
      <c r="P24" s="501"/>
      <c r="Q24" s="458">
        <v>9700</v>
      </c>
      <c r="R24" s="459"/>
      <c r="S24" s="459"/>
      <c r="T24" s="459"/>
      <c r="U24" s="459"/>
      <c r="V24" s="501"/>
      <c r="W24" s="553"/>
      <c r="X24" s="554"/>
      <c r="Y24" s="555"/>
      <c r="Z24" s="457" t="s">
        <v>162</v>
      </c>
      <c r="AA24" s="437"/>
      <c r="AB24" s="437"/>
      <c r="AC24" s="437"/>
      <c r="AD24" s="437"/>
      <c r="AE24" s="437"/>
      <c r="AF24" s="437"/>
      <c r="AG24" s="438"/>
      <c r="AH24" s="458">
        <v>990</v>
      </c>
      <c r="AI24" s="459"/>
      <c r="AJ24" s="459"/>
      <c r="AK24" s="459"/>
      <c r="AL24" s="501"/>
      <c r="AM24" s="458">
        <v>3046230</v>
      </c>
      <c r="AN24" s="459"/>
      <c r="AO24" s="459"/>
      <c r="AP24" s="459"/>
      <c r="AQ24" s="459"/>
      <c r="AR24" s="501"/>
      <c r="AS24" s="458">
        <v>3077</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21081818</v>
      </c>
      <c r="BO24" s="408"/>
      <c r="BP24" s="408"/>
      <c r="BQ24" s="408"/>
      <c r="BR24" s="408"/>
      <c r="BS24" s="408"/>
      <c r="BT24" s="408"/>
      <c r="BU24" s="409"/>
      <c r="BV24" s="407">
        <v>22467727</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15">
      <c r="A25" s="169"/>
      <c r="B25" s="578"/>
      <c r="C25" s="554"/>
      <c r="D25" s="555"/>
      <c r="E25" s="457" t="s">
        <v>164</v>
      </c>
      <c r="F25" s="437"/>
      <c r="G25" s="437"/>
      <c r="H25" s="437"/>
      <c r="I25" s="437"/>
      <c r="J25" s="437"/>
      <c r="K25" s="438"/>
      <c r="L25" s="458">
        <v>2</v>
      </c>
      <c r="M25" s="459"/>
      <c r="N25" s="459"/>
      <c r="O25" s="459"/>
      <c r="P25" s="501"/>
      <c r="Q25" s="458">
        <v>8600</v>
      </c>
      <c r="R25" s="459"/>
      <c r="S25" s="459"/>
      <c r="T25" s="459"/>
      <c r="U25" s="459"/>
      <c r="V25" s="501"/>
      <c r="W25" s="553"/>
      <c r="X25" s="554"/>
      <c r="Y25" s="555"/>
      <c r="Z25" s="457" t="s">
        <v>165</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11451905</v>
      </c>
      <c r="BO25" s="371"/>
      <c r="BP25" s="371"/>
      <c r="BQ25" s="371"/>
      <c r="BR25" s="371"/>
      <c r="BS25" s="371"/>
      <c r="BT25" s="371"/>
      <c r="BU25" s="372"/>
      <c r="BV25" s="370">
        <v>7635803</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15">
      <c r="A26" s="169"/>
      <c r="B26" s="578"/>
      <c r="C26" s="554"/>
      <c r="D26" s="555"/>
      <c r="E26" s="457" t="s">
        <v>167</v>
      </c>
      <c r="F26" s="437"/>
      <c r="G26" s="437"/>
      <c r="H26" s="437"/>
      <c r="I26" s="437"/>
      <c r="J26" s="437"/>
      <c r="K26" s="438"/>
      <c r="L26" s="458">
        <v>1</v>
      </c>
      <c r="M26" s="459"/>
      <c r="N26" s="459"/>
      <c r="O26" s="459"/>
      <c r="P26" s="501"/>
      <c r="Q26" s="458">
        <v>7630</v>
      </c>
      <c r="R26" s="459"/>
      <c r="S26" s="459"/>
      <c r="T26" s="459"/>
      <c r="U26" s="459"/>
      <c r="V26" s="501"/>
      <c r="W26" s="553"/>
      <c r="X26" s="554"/>
      <c r="Y26" s="555"/>
      <c r="Z26" s="457" t="s">
        <v>168</v>
      </c>
      <c r="AA26" s="559"/>
      <c r="AB26" s="559"/>
      <c r="AC26" s="559"/>
      <c r="AD26" s="559"/>
      <c r="AE26" s="559"/>
      <c r="AF26" s="559"/>
      <c r="AG26" s="560"/>
      <c r="AH26" s="458">
        <v>36</v>
      </c>
      <c r="AI26" s="459"/>
      <c r="AJ26" s="459"/>
      <c r="AK26" s="459"/>
      <c r="AL26" s="501"/>
      <c r="AM26" s="458">
        <v>109512</v>
      </c>
      <c r="AN26" s="459"/>
      <c r="AO26" s="459"/>
      <c r="AP26" s="459"/>
      <c r="AQ26" s="459"/>
      <c r="AR26" s="501"/>
      <c r="AS26" s="458">
        <v>3042</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
      <c r="A27" s="169"/>
      <c r="B27" s="578"/>
      <c r="C27" s="554"/>
      <c r="D27" s="555"/>
      <c r="E27" s="457" t="s">
        <v>170</v>
      </c>
      <c r="F27" s="437"/>
      <c r="G27" s="437"/>
      <c r="H27" s="437"/>
      <c r="I27" s="437"/>
      <c r="J27" s="437"/>
      <c r="K27" s="438"/>
      <c r="L27" s="458">
        <v>1</v>
      </c>
      <c r="M27" s="459"/>
      <c r="N27" s="459"/>
      <c r="O27" s="459"/>
      <c r="P27" s="501"/>
      <c r="Q27" s="458">
        <v>6140</v>
      </c>
      <c r="R27" s="459"/>
      <c r="S27" s="459"/>
      <c r="T27" s="459"/>
      <c r="U27" s="459"/>
      <c r="V27" s="501"/>
      <c r="W27" s="553"/>
      <c r="X27" s="554"/>
      <c r="Y27" s="555"/>
      <c r="Z27" s="457" t="s">
        <v>171</v>
      </c>
      <c r="AA27" s="437"/>
      <c r="AB27" s="437"/>
      <c r="AC27" s="437"/>
      <c r="AD27" s="437"/>
      <c r="AE27" s="437"/>
      <c r="AF27" s="437"/>
      <c r="AG27" s="438"/>
      <c r="AH27" s="458">
        <v>3</v>
      </c>
      <c r="AI27" s="459"/>
      <c r="AJ27" s="459"/>
      <c r="AK27" s="459"/>
      <c r="AL27" s="501"/>
      <c r="AM27" s="458">
        <v>12060</v>
      </c>
      <c r="AN27" s="459"/>
      <c r="AO27" s="459"/>
      <c r="AP27" s="459"/>
      <c r="AQ27" s="459"/>
      <c r="AR27" s="501"/>
      <c r="AS27" s="458">
        <v>4020</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v>430704</v>
      </c>
      <c r="BO27" s="527"/>
      <c r="BP27" s="527"/>
      <c r="BQ27" s="527"/>
      <c r="BR27" s="527"/>
      <c r="BS27" s="527"/>
      <c r="BT27" s="527"/>
      <c r="BU27" s="528"/>
      <c r="BV27" s="526">
        <v>430622</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15">
      <c r="A28" s="169"/>
      <c r="B28" s="578"/>
      <c r="C28" s="554"/>
      <c r="D28" s="555"/>
      <c r="E28" s="457" t="s">
        <v>173</v>
      </c>
      <c r="F28" s="437"/>
      <c r="G28" s="437"/>
      <c r="H28" s="437"/>
      <c r="I28" s="437"/>
      <c r="J28" s="437"/>
      <c r="K28" s="438"/>
      <c r="L28" s="458">
        <v>1</v>
      </c>
      <c r="M28" s="459"/>
      <c r="N28" s="459"/>
      <c r="O28" s="459"/>
      <c r="P28" s="501"/>
      <c r="Q28" s="458">
        <v>5490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3703350</v>
      </c>
      <c r="BO28" s="371"/>
      <c r="BP28" s="371"/>
      <c r="BQ28" s="371"/>
      <c r="BR28" s="371"/>
      <c r="BS28" s="371"/>
      <c r="BT28" s="371"/>
      <c r="BU28" s="372"/>
      <c r="BV28" s="370">
        <v>4237549</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15">
      <c r="A29" s="169"/>
      <c r="B29" s="578"/>
      <c r="C29" s="554"/>
      <c r="D29" s="555"/>
      <c r="E29" s="457" t="s">
        <v>176</v>
      </c>
      <c r="F29" s="437"/>
      <c r="G29" s="437"/>
      <c r="H29" s="437"/>
      <c r="I29" s="437"/>
      <c r="J29" s="437"/>
      <c r="K29" s="438"/>
      <c r="L29" s="458">
        <v>26</v>
      </c>
      <c r="M29" s="459"/>
      <c r="N29" s="459"/>
      <c r="O29" s="459"/>
      <c r="P29" s="501"/>
      <c r="Q29" s="458">
        <v>5170</v>
      </c>
      <c r="R29" s="459"/>
      <c r="S29" s="459"/>
      <c r="T29" s="459"/>
      <c r="U29" s="459"/>
      <c r="V29" s="501"/>
      <c r="W29" s="556"/>
      <c r="X29" s="557"/>
      <c r="Y29" s="558"/>
      <c r="Z29" s="457" t="s">
        <v>177</v>
      </c>
      <c r="AA29" s="437"/>
      <c r="AB29" s="437"/>
      <c r="AC29" s="437"/>
      <c r="AD29" s="437"/>
      <c r="AE29" s="437"/>
      <c r="AF29" s="437"/>
      <c r="AG29" s="438"/>
      <c r="AH29" s="458">
        <v>993</v>
      </c>
      <c r="AI29" s="459"/>
      <c r="AJ29" s="459"/>
      <c r="AK29" s="459"/>
      <c r="AL29" s="501"/>
      <c r="AM29" s="458">
        <v>3058290</v>
      </c>
      <c r="AN29" s="459"/>
      <c r="AO29" s="459"/>
      <c r="AP29" s="459"/>
      <c r="AQ29" s="459"/>
      <c r="AR29" s="501"/>
      <c r="AS29" s="458">
        <v>3080</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t="s">
        <v>122</v>
      </c>
      <c r="BO29" s="408"/>
      <c r="BP29" s="408"/>
      <c r="BQ29" s="408"/>
      <c r="BR29" s="408"/>
      <c r="BS29" s="408"/>
      <c r="BT29" s="408"/>
      <c r="BU29" s="409"/>
      <c r="BV29" s="407" t="s">
        <v>122</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99.6</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13076872</v>
      </c>
      <c r="BO30" s="527"/>
      <c r="BP30" s="527"/>
      <c r="BQ30" s="527"/>
      <c r="BR30" s="527"/>
      <c r="BS30" s="527"/>
      <c r="BT30" s="527"/>
      <c r="BU30" s="528"/>
      <c r="BV30" s="526">
        <v>11469596</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15">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15">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2</v>
      </c>
      <c r="V34" s="597"/>
      <c r="W34" s="598" t="str">
        <f>IF('各会計、関係団体の財政状況及び健全化判断比率'!B28="","",'各会計、関係団体の財政状況及び健全化判断比率'!B28)</f>
        <v>国民健康保険特別会計</v>
      </c>
      <c r="X34" s="598"/>
      <c r="Y34" s="598"/>
      <c r="Z34" s="598"/>
      <c r="AA34" s="598"/>
      <c r="AB34" s="598"/>
      <c r="AC34" s="598"/>
      <c r="AD34" s="598"/>
      <c r="AE34" s="598"/>
      <c r="AF34" s="598"/>
      <c r="AG34" s="598"/>
      <c r="AH34" s="598"/>
      <c r="AI34" s="598"/>
      <c r="AJ34" s="598"/>
      <c r="AK34" s="598"/>
      <c r="AL34" s="169"/>
      <c r="AM34" s="597">
        <f>IF(AO34="","",MAX(C34:D43,U34:V43)+1)</f>
        <v>6</v>
      </c>
      <c r="AN34" s="597"/>
      <c r="AO34" s="598" t="str">
        <f>IF('各会計、関係団体の財政状況及び健全化判断比率'!B32="","",'各会計、関係団体の財政状況及び健全化判断比率'!B32)</f>
        <v>下水道事業会計</v>
      </c>
      <c r="AP34" s="598"/>
      <c r="AQ34" s="598"/>
      <c r="AR34" s="598"/>
      <c r="AS34" s="598"/>
      <c r="AT34" s="598"/>
      <c r="AU34" s="598"/>
      <c r="AV34" s="598"/>
      <c r="AW34" s="598"/>
      <c r="AX34" s="598"/>
      <c r="AY34" s="598"/>
      <c r="AZ34" s="598"/>
      <c r="BA34" s="598"/>
      <c r="BB34" s="598"/>
      <c r="BC34" s="598"/>
      <c r="BD34" s="169"/>
      <c r="BE34" s="597" t="str">
        <f>IF(BG34="","",MAX(C34:D43,U34:V43,AM34:AN43)+1)</f>
        <v/>
      </c>
      <c r="BF34" s="597"/>
      <c r="BG34" s="598"/>
      <c r="BH34" s="598"/>
      <c r="BI34" s="598"/>
      <c r="BJ34" s="598"/>
      <c r="BK34" s="598"/>
      <c r="BL34" s="598"/>
      <c r="BM34" s="598"/>
      <c r="BN34" s="598"/>
      <c r="BO34" s="598"/>
      <c r="BP34" s="598"/>
      <c r="BQ34" s="598"/>
      <c r="BR34" s="598"/>
      <c r="BS34" s="598"/>
      <c r="BT34" s="598"/>
      <c r="BU34" s="598"/>
      <c r="BV34" s="169"/>
      <c r="BW34" s="597">
        <f>IF(BY34="","",MAX(C34:D43,U34:V43,AM34:AN43,BE34:BF43)+1)</f>
        <v>7</v>
      </c>
      <c r="BX34" s="597"/>
      <c r="BY34" s="598" t="str">
        <f>IF('各会計、関係団体の財政状況及び健全化判断比率'!B68="","",'各会計、関係団体の財政状況及び健全化判断比率'!B68)</f>
        <v>柳泉園組合</v>
      </c>
      <c r="BZ34" s="598"/>
      <c r="CA34" s="598"/>
      <c r="CB34" s="598"/>
      <c r="CC34" s="598"/>
      <c r="CD34" s="598"/>
      <c r="CE34" s="598"/>
      <c r="CF34" s="598"/>
      <c r="CG34" s="598"/>
      <c r="CH34" s="598"/>
      <c r="CI34" s="598"/>
      <c r="CJ34" s="598"/>
      <c r="CK34" s="598"/>
      <c r="CL34" s="598"/>
      <c r="CM34" s="598"/>
      <c r="CN34" s="169"/>
      <c r="CO34" s="597">
        <f>IF(CQ34="","",MAX(C34:D43,U34:V43,AM34:AN43,BE34:BF43,BW34:BX43)+1)</f>
        <v>15</v>
      </c>
      <c r="CP34" s="597"/>
      <c r="CQ34" s="598" t="str">
        <f>IF('各会計、関係団体の財政状況及び健全化判断比率'!BS7="","",'各会計、関係団体の財政状況及び健全化判断比率'!BS7)</f>
        <v>西東京市土地開発公社</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〇</v>
      </c>
      <c r="DH34" s="599"/>
      <c r="DI34" s="196"/>
    </row>
    <row r="35" spans="1:113" ht="32.25" customHeight="1" x14ac:dyDescent="0.15">
      <c r="A35" s="169"/>
      <c r="B35" s="193"/>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69"/>
      <c r="U35" s="597">
        <f>IF(W35="","",U34+1)</f>
        <v>3</v>
      </c>
      <c r="V35" s="597"/>
      <c r="W35" s="598" t="str">
        <f>IF('各会計、関係団体の財政状況及び健全化判断比率'!B29="","",'各会計、関係団体の財政状況及び健全化判断比率'!B29)</f>
        <v>駐車場事業特別会計</v>
      </c>
      <c r="X35" s="598"/>
      <c r="Y35" s="598"/>
      <c r="Z35" s="598"/>
      <c r="AA35" s="598"/>
      <c r="AB35" s="598"/>
      <c r="AC35" s="598"/>
      <c r="AD35" s="598"/>
      <c r="AE35" s="598"/>
      <c r="AF35" s="598"/>
      <c r="AG35" s="598"/>
      <c r="AH35" s="598"/>
      <c r="AI35" s="598"/>
      <c r="AJ35" s="598"/>
      <c r="AK35" s="598"/>
      <c r="AL35" s="169"/>
      <c r="AM35" s="597" t="str">
        <f t="shared" ref="AM35:AM43" si="0">IF(AO35="","",AM34+1)</f>
        <v/>
      </c>
      <c r="AN35" s="597"/>
      <c r="AO35" s="598"/>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8</v>
      </c>
      <c r="BX35" s="597"/>
      <c r="BY35" s="598" t="str">
        <f>IF('各会計、関係団体の財政状況及び健全化判断比率'!B69="","",'各会計、関係団体の財政状況及び健全化判断比率'!B69)</f>
        <v>東京たま広域資源循環組合</v>
      </c>
      <c r="BZ35" s="598"/>
      <c r="CA35" s="598"/>
      <c r="CB35" s="598"/>
      <c r="CC35" s="598"/>
      <c r="CD35" s="598"/>
      <c r="CE35" s="598"/>
      <c r="CF35" s="598"/>
      <c r="CG35" s="598"/>
      <c r="CH35" s="598"/>
      <c r="CI35" s="598"/>
      <c r="CJ35" s="598"/>
      <c r="CK35" s="598"/>
      <c r="CL35" s="598"/>
      <c r="CM35" s="598"/>
      <c r="CN35" s="169"/>
      <c r="CO35" s="597" t="str">
        <f t="shared" ref="CO35:CO43" si="3">IF(CQ35="","",CO34+1)</f>
        <v/>
      </c>
      <c r="CP35" s="597"/>
      <c r="CQ35" s="598" t="str">
        <f>IF('各会計、関係団体の財政状況及び健全化判断比率'!BS8="","",'各会計、関係団体の財政状況及び健全化判断比率'!BS8)</f>
        <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15">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4</v>
      </c>
      <c r="V36" s="597"/>
      <c r="W36" s="598" t="str">
        <f>IF('各会計、関係団体の財政状況及び健全化判断比率'!B30="","",'各会計、関係団体の財政状況及び健全化判断比率'!B30)</f>
        <v>介護保険特別会計</v>
      </c>
      <c r="X36" s="598"/>
      <c r="Y36" s="598"/>
      <c r="Z36" s="598"/>
      <c r="AA36" s="598"/>
      <c r="AB36" s="598"/>
      <c r="AC36" s="598"/>
      <c r="AD36" s="598"/>
      <c r="AE36" s="598"/>
      <c r="AF36" s="598"/>
      <c r="AG36" s="598"/>
      <c r="AH36" s="598"/>
      <c r="AI36" s="598"/>
      <c r="AJ36" s="598"/>
      <c r="AK36" s="598"/>
      <c r="AL36" s="169"/>
      <c r="AM36" s="597" t="str">
        <f t="shared" si="0"/>
        <v/>
      </c>
      <c r="AN36" s="597"/>
      <c r="AO36" s="598"/>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9</v>
      </c>
      <c r="BX36" s="597"/>
      <c r="BY36" s="598" t="str">
        <f>IF('各会計、関係団体の財政状況及び健全化判断比率'!B70="","",'各会計、関係団体の財政状況及び健全化判断比率'!B70)</f>
        <v>東京市町村総合事務組合（一般会計）</v>
      </c>
      <c r="BZ36" s="598"/>
      <c r="CA36" s="598"/>
      <c r="CB36" s="598"/>
      <c r="CC36" s="598"/>
      <c r="CD36" s="598"/>
      <c r="CE36" s="598"/>
      <c r="CF36" s="598"/>
      <c r="CG36" s="598"/>
      <c r="CH36" s="598"/>
      <c r="CI36" s="598"/>
      <c r="CJ36" s="598"/>
      <c r="CK36" s="598"/>
      <c r="CL36" s="598"/>
      <c r="CM36" s="598"/>
      <c r="CN36" s="169"/>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15">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f t="shared" si="4"/>
        <v>5</v>
      </c>
      <c r="V37" s="597"/>
      <c r="W37" s="598" t="str">
        <f>IF('各会計、関係団体の財政状況及び健全化判断比率'!B31="","",'各会計、関係団体の財政状況及び健全化判断比率'!B31)</f>
        <v>後期高齢者医療特別会計</v>
      </c>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10</v>
      </c>
      <c r="BX37" s="597"/>
      <c r="BY37" s="598" t="str">
        <f>IF('各会計、関係団体の財政状況及び健全化判断比率'!B71="","",'各会計、関係団体の財政状況及び健全化判断比率'!B71)</f>
        <v>東京市町村総合事務組合（東京都市町村民交通災害共済事業特別会計）</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15">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11</v>
      </c>
      <c r="BX38" s="597"/>
      <c r="BY38" s="598" t="str">
        <f>IF('各会計、関係団体の財政状況及び健全化判断比率'!B72="","",'各会計、関係団体の財政状況及び健全化判断比率'!B72)</f>
        <v>多摩六都科学館組合</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15">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f t="shared" si="2"/>
        <v>12</v>
      </c>
      <c r="BX39" s="597"/>
      <c r="BY39" s="598" t="str">
        <f>IF('各会計、関係団体の財政状況及び健全化判断比率'!B73="","",'各会計、関係団体の財政状況及び健全化判断比率'!B73)</f>
        <v>昭和病院企業団</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15">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f t="shared" si="2"/>
        <v>13</v>
      </c>
      <c r="BX40" s="597"/>
      <c r="BY40" s="598" t="str">
        <f>IF('各会計、関係団体の財政状況及び健全化判断比率'!B74="","",'各会計、関係団体の財政状況及び健全化判断比率'!B74)</f>
        <v>東京都後期高齢者医療広域連合（一般会計）</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15">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f t="shared" si="2"/>
        <v>14</v>
      </c>
      <c r="BX41" s="597"/>
      <c r="BY41" s="598" t="str">
        <f>IF('各会計、関係団体の財政状況及び健全化判断比率'!B75="","",'各会計、関係団体の財政状況及び健全化判断比率'!B75)</f>
        <v>東京都後期高齢者医療広域連合（後期高齢者医療特別会計）</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15">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15">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15">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15">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15">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15">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15">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15">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15">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15"/>
    <row r="55" spans="5:113" x14ac:dyDescent="0.15"/>
    <row r="56" spans="5:113" x14ac:dyDescent="0.15"/>
  </sheetData>
  <sheetProtection algorithmName="SHA-512" hashValue="kmTD3Hw4SrXtUpIyPeVY4MKcqwJwl1tAk5n1TrDMS4lC+jPxos4mfpbV9SYe9wXs5ibMnTjG47eQCv5rKWeuRA==" saltValue="WcWHA1ebM6JT3LxafCtDF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8" scale="80"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15">
      <c r="A34" s="22"/>
      <c r="B34" s="31"/>
      <c r="C34" s="1151" t="s">
        <v>532</v>
      </c>
      <c r="D34" s="1151"/>
      <c r="E34" s="1152"/>
      <c r="F34" s="32">
        <v>4.68</v>
      </c>
      <c r="G34" s="33">
        <v>9.07</v>
      </c>
      <c r="H34" s="33">
        <v>7.59</v>
      </c>
      <c r="I34" s="33">
        <v>6.74</v>
      </c>
      <c r="J34" s="34">
        <v>5.92</v>
      </c>
      <c r="K34" s="22"/>
      <c r="L34" s="22"/>
      <c r="M34" s="22"/>
      <c r="N34" s="22"/>
      <c r="O34" s="22"/>
      <c r="P34" s="22"/>
    </row>
    <row r="35" spans="1:16" ht="39" customHeight="1" x14ac:dyDescent="0.15">
      <c r="A35" s="22"/>
      <c r="B35" s="35"/>
      <c r="C35" s="1145" t="s">
        <v>533</v>
      </c>
      <c r="D35" s="1146"/>
      <c r="E35" s="1147"/>
      <c r="F35" s="36">
        <v>1.21</v>
      </c>
      <c r="G35" s="37">
        <v>1.5</v>
      </c>
      <c r="H35" s="37">
        <v>1.97</v>
      </c>
      <c r="I35" s="37">
        <v>2.57</v>
      </c>
      <c r="J35" s="38">
        <v>3.15</v>
      </c>
      <c r="K35" s="22"/>
      <c r="L35" s="22"/>
      <c r="M35" s="22"/>
      <c r="N35" s="22"/>
      <c r="O35" s="22"/>
      <c r="P35" s="22"/>
    </row>
    <row r="36" spans="1:16" ht="39" customHeight="1" x14ac:dyDescent="0.15">
      <c r="A36" s="22"/>
      <c r="B36" s="35"/>
      <c r="C36" s="1145" t="s">
        <v>534</v>
      </c>
      <c r="D36" s="1146"/>
      <c r="E36" s="1147"/>
      <c r="F36" s="36">
        <v>0.69</v>
      </c>
      <c r="G36" s="37">
        <v>0.89</v>
      </c>
      <c r="H36" s="37">
        <v>0.64</v>
      </c>
      <c r="I36" s="37">
        <v>0.54</v>
      </c>
      <c r="J36" s="38">
        <v>0.69</v>
      </c>
      <c r="K36" s="22"/>
      <c r="L36" s="22"/>
      <c r="M36" s="22"/>
      <c r="N36" s="22"/>
      <c r="O36" s="22"/>
      <c r="P36" s="22"/>
    </row>
    <row r="37" spans="1:16" ht="39" customHeight="1" x14ac:dyDescent="0.15">
      <c r="A37" s="22"/>
      <c r="B37" s="35"/>
      <c r="C37" s="1145" t="s">
        <v>535</v>
      </c>
      <c r="D37" s="1146"/>
      <c r="E37" s="1147"/>
      <c r="F37" s="36">
        <v>1.61</v>
      </c>
      <c r="G37" s="37">
        <v>1.65</v>
      </c>
      <c r="H37" s="37">
        <v>1.26</v>
      </c>
      <c r="I37" s="37">
        <v>0.79</v>
      </c>
      <c r="J37" s="38">
        <v>0.53</v>
      </c>
      <c r="K37" s="22"/>
      <c r="L37" s="22"/>
      <c r="M37" s="22"/>
      <c r="N37" s="22"/>
      <c r="O37" s="22"/>
      <c r="P37" s="22"/>
    </row>
    <row r="38" spans="1:16" ht="39" customHeight="1" x14ac:dyDescent="0.15">
      <c r="A38" s="22"/>
      <c r="B38" s="35"/>
      <c r="C38" s="1145" t="s">
        <v>536</v>
      </c>
      <c r="D38" s="1146"/>
      <c r="E38" s="1147"/>
      <c r="F38" s="36">
        <v>0.05</v>
      </c>
      <c r="G38" s="37">
        <v>0.06</v>
      </c>
      <c r="H38" s="37">
        <v>0.09</v>
      </c>
      <c r="I38" s="37">
        <v>0.1</v>
      </c>
      <c r="J38" s="38">
        <v>0.18</v>
      </c>
      <c r="K38" s="22"/>
      <c r="L38" s="22"/>
      <c r="M38" s="22"/>
      <c r="N38" s="22"/>
      <c r="O38" s="22"/>
      <c r="P38" s="22"/>
    </row>
    <row r="39" spans="1:16" ht="39" customHeight="1" x14ac:dyDescent="0.15">
      <c r="A39" s="22"/>
      <c r="B39" s="35"/>
      <c r="C39" s="1145" t="s">
        <v>537</v>
      </c>
      <c r="D39" s="1146"/>
      <c r="E39" s="1147"/>
      <c r="F39" s="36">
        <v>0.04</v>
      </c>
      <c r="G39" s="37">
        <v>0.02</v>
      </c>
      <c r="H39" s="37">
        <v>0.01</v>
      </c>
      <c r="I39" s="37">
        <v>0.02</v>
      </c>
      <c r="J39" s="38">
        <v>0.02</v>
      </c>
      <c r="K39" s="22"/>
      <c r="L39" s="22"/>
      <c r="M39" s="22"/>
      <c r="N39" s="22"/>
      <c r="O39" s="22"/>
      <c r="P39" s="22"/>
    </row>
    <row r="40" spans="1:16" ht="39" customHeight="1" x14ac:dyDescent="0.15">
      <c r="A40" s="22"/>
      <c r="B40" s="35"/>
      <c r="C40" s="1145"/>
      <c r="D40" s="1146"/>
      <c r="E40" s="1147"/>
      <c r="F40" s="36"/>
      <c r="G40" s="37"/>
      <c r="H40" s="37"/>
      <c r="I40" s="37"/>
      <c r="J40" s="38"/>
      <c r="K40" s="22"/>
      <c r="L40" s="22"/>
      <c r="M40" s="22"/>
      <c r="N40" s="22"/>
      <c r="O40" s="22"/>
      <c r="P40" s="22"/>
    </row>
    <row r="41" spans="1:16" ht="39" customHeight="1" x14ac:dyDescent="0.15">
      <c r="A41" s="22"/>
      <c r="B41" s="35"/>
      <c r="C41" s="1145"/>
      <c r="D41" s="1146"/>
      <c r="E41" s="1147"/>
      <c r="F41" s="36"/>
      <c r="G41" s="37"/>
      <c r="H41" s="37"/>
      <c r="I41" s="37"/>
      <c r="J41" s="38"/>
      <c r="K41" s="22"/>
      <c r="L41" s="22"/>
      <c r="M41" s="22"/>
      <c r="N41" s="22"/>
      <c r="O41" s="22"/>
      <c r="P41" s="22"/>
    </row>
    <row r="42" spans="1:16" ht="39" customHeight="1" x14ac:dyDescent="0.15">
      <c r="A42" s="22"/>
      <c r="B42" s="39"/>
      <c r="C42" s="1145" t="s">
        <v>538</v>
      </c>
      <c r="D42" s="1146"/>
      <c r="E42" s="1147"/>
      <c r="F42" s="36" t="s">
        <v>486</v>
      </c>
      <c r="G42" s="37" t="s">
        <v>486</v>
      </c>
      <c r="H42" s="37" t="s">
        <v>486</v>
      </c>
      <c r="I42" s="37" t="s">
        <v>486</v>
      </c>
      <c r="J42" s="38" t="s">
        <v>486</v>
      </c>
      <c r="K42" s="22"/>
      <c r="L42" s="22"/>
      <c r="M42" s="22"/>
      <c r="N42" s="22"/>
      <c r="O42" s="22"/>
      <c r="P42" s="22"/>
    </row>
    <row r="43" spans="1:16" ht="39" customHeight="1" thickBot="1" x14ac:dyDescent="0.2">
      <c r="A43" s="22"/>
      <c r="B43" s="40"/>
      <c r="C43" s="1148" t="s">
        <v>539</v>
      </c>
      <c r="D43" s="1149"/>
      <c r="E43" s="1150"/>
      <c r="F43" s="41" t="s">
        <v>486</v>
      </c>
      <c r="G43" s="42" t="s">
        <v>486</v>
      </c>
      <c r="H43" s="42" t="s">
        <v>486</v>
      </c>
      <c r="I43" s="42" t="s">
        <v>486</v>
      </c>
      <c r="J43" s="43" t="s">
        <v>486</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8c9fjvHrEps6RSpYQVtU3alZUCWDpjt4o9NHZMnWxKyiizhyrP9sfiQ5aX2LcvBArcEwwOjkKAgWXYmJIznOTg==" saltValue="HMMXl2BcTJJgbiFM69d72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8" scale="86"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85" zoomScaleNormal="85"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524</v>
      </c>
      <c r="L44" s="56" t="s">
        <v>525</v>
      </c>
      <c r="M44" s="56" t="s">
        <v>526</v>
      </c>
      <c r="N44" s="56" t="s">
        <v>527</v>
      </c>
      <c r="O44" s="57" t="s">
        <v>528</v>
      </c>
      <c r="P44" s="48"/>
      <c r="Q44" s="48"/>
      <c r="R44" s="48"/>
      <c r="S44" s="48"/>
      <c r="T44" s="48"/>
      <c r="U44" s="48"/>
    </row>
    <row r="45" spans="1:21" ht="30.75" customHeight="1" x14ac:dyDescent="0.15">
      <c r="A45" s="48"/>
      <c r="B45" s="1153" t="s">
        <v>9</v>
      </c>
      <c r="C45" s="1154"/>
      <c r="D45" s="58"/>
      <c r="E45" s="1159" t="s">
        <v>10</v>
      </c>
      <c r="F45" s="1159"/>
      <c r="G45" s="1159"/>
      <c r="H45" s="1159"/>
      <c r="I45" s="1159"/>
      <c r="J45" s="1160"/>
      <c r="K45" s="59">
        <v>5068</v>
      </c>
      <c r="L45" s="60">
        <v>4744</v>
      </c>
      <c r="M45" s="60">
        <v>4764</v>
      </c>
      <c r="N45" s="60">
        <v>4715</v>
      </c>
      <c r="O45" s="61">
        <v>4690</v>
      </c>
      <c r="P45" s="48"/>
      <c r="Q45" s="48"/>
      <c r="R45" s="48"/>
      <c r="S45" s="48"/>
      <c r="T45" s="48"/>
      <c r="U45" s="48"/>
    </row>
    <row r="46" spans="1:21" ht="30.75" customHeight="1" x14ac:dyDescent="0.15">
      <c r="A46" s="48"/>
      <c r="B46" s="1155"/>
      <c r="C46" s="1156"/>
      <c r="D46" s="62"/>
      <c r="E46" s="1161" t="s">
        <v>11</v>
      </c>
      <c r="F46" s="1161"/>
      <c r="G46" s="1161"/>
      <c r="H46" s="1161"/>
      <c r="I46" s="1161"/>
      <c r="J46" s="1162"/>
      <c r="K46" s="63" t="s">
        <v>486</v>
      </c>
      <c r="L46" s="64" t="s">
        <v>486</v>
      </c>
      <c r="M46" s="64" t="s">
        <v>486</v>
      </c>
      <c r="N46" s="64" t="s">
        <v>486</v>
      </c>
      <c r="O46" s="65" t="s">
        <v>486</v>
      </c>
      <c r="P46" s="48"/>
      <c r="Q46" s="48"/>
      <c r="R46" s="48"/>
      <c r="S46" s="48"/>
      <c r="T46" s="48"/>
      <c r="U46" s="48"/>
    </row>
    <row r="47" spans="1:21" ht="30.75" customHeight="1" x14ac:dyDescent="0.15">
      <c r="A47" s="48"/>
      <c r="B47" s="1155"/>
      <c r="C47" s="1156"/>
      <c r="D47" s="62"/>
      <c r="E47" s="1161" t="s">
        <v>12</v>
      </c>
      <c r="F47" s="1161"/>
      <c r="G47" s="1161"/>
      <c r="H47" s="1161"/>
      <c r="I47" s="1161"/>
      <c r="J47" s="1162"/>
      <c r="K47" s="63" t="s">
        <v>486</v>
      </c>
      <c r="L47" s="64" t="s">
        <v>486</v>
      </c>
      <c r="M47" s="64" t="s">
        <v>486</v>
      </c>
      <c r="N47" s="64" t="s">
        <v>486</v>
      </c>
      <c r="O47" s="65" t="s">
        <v>486</v>
      </c>
      <c r="P47" s="48"/>
      <c r="Q47" s="48"/>
      <c r="R47" s="48"/>
      <c r="S47" s="48"/>
      <c r="T47" s="48"/>
      <c r="U47" s="48"/>
    </row>
    <row r="48" spans="1:21" ht="30.75" customHeight="1" x14ac:dyDescent="0.15">
      <c r="A48" s="48"/>
      <c r="B48" s="1155"/>
      <c r="C48" s="1156"/>
      <c r="D48" s="62"/>
      <c r="E48" s="1161" t="s">
        <v>13</v>
      </c>
      <c r="F48" s="1161"/>
      <c r="G48" s="1161"/>
      <c r="H48" s="1161"/>
      <c r="I48" s="1161"/>
      <c r="J48" s="1162"/>
      <c r="K48" s="63">
        <v>95</v>
      </c>
      <c r="L48" s="64">
        <v>60</v>
      </c>
      <c r="M48" s="64">
        <v>64</v>
      </c>
      <c r="N48" s="64">
        <v>60</v>
      </c>
      <c r="O48" s="65">
        <v>84</v>
      </c>
      <c r="P48" s="48"/>
      <c r="Q48" s="48"/>
      <c r="R48" s="48"/>
      <c r="S48" s="48"/>
      <c r="T48" s="48"/>
      <c r="U48" s="48"/>
    </row>
    <row r="49" spans="1:21" ht="30.75" customHeight="1" x14ac:dyDescent="0.15">
      <c r="A49" s="48"/>
      <c r="B49" s="1155"/>
      <c r="C49" s="1156"/>
      <c r="D49" s="62"/>
      <c r="E49" s="1161" t="s">
        <v>14</v>
      </c>
      <c r="F49" s="1161"/>
      <c r="G49" s="1161"/>
      <c r="H49" s="1161"/>
      <c r="I49" s="1161"/>
      <c r="J49" s="1162"/>
      <c r="K49" s="63">
        <v>74</v>
      </c>
      <c r="L49" s="64">
        <v>40</v>
      </c>
      <c r="M49" s="64">
        <v>27</v>
      </c>
      <c r="N49" s="64">
        <v>21</v>
      </c>
      <c r="O49" s="65">
        <v>20</v>
      </c>
      <c r="P49" s="48"/>
      <c r="Q49" s="48"/>
      <c r="R49" s="48"/>
      <c r="S49" s="48"/>
      <c r="T49" s="48"/>
      <c r="U49" s="48"/>
    </row>
    <row r="50" spans="1:21" ht="30.75" customHeight="1" x14ac:dyDescent="0.15">
      <c r="A50" s="48"/>
      <c r="B50" s="1155"/>
      <c r="C50" s="1156"/>
      <c r="D50" s="62"/>
      <c r="E50" s="1161" t="s">
        <v>15</v>
      </c>
      <c r="F50" s="1161"/>
      <c r="G50" s="1161"/>
      <c r="H50" s="1161"/>
      <c r="I50" s="1161"/>
      <c r="J50" s="1162"/>
      <c r="K50" s="63" t="s">
        <v>486</v>
      </c>
      <c r="L50" s="64" t="s">
        <v>486</v>
      </c>
      <c r="M50" s="64" t="s">
        <v>486</v>
      </c>
      <c r="N50" s="64" t="s">
        <v>486</v>
      </c>
      <c r="O50" s="65" t="s">
        <v>486</v>
      </c>
      <c r="P50" s="48"/>
      <c r="Q50" s="48"/>
      <c r="R50" s="48"/>
      <c r="S50" s="48"/>
      <c r="T50" s="48"/>
      <c r="U50" s="48"/>
    </row>
    <row r="51" spans="1:21" ht="30.75" customHeight="1" x14ac:dyDescent="0.15">
      <c r="A51" s="48"/>
      <c r="B51" s="1157"/>
      <c r="C51" s="1158"/>
      <c r="D51" s="66"/>
      <c r="E51" s="1161" t="s">
        <v>16</v>
      </c>
      <c r="F51" s="1161"/>
      <c r="G51" s="1161"/>
      <c r="H51" s="1161"/>
      <c r="I51" s="1161"/>
      <c r="J51" s="1162"/>
      <c r="K51" s="63" t="s">
        <v>486</v>
      </c>
      <c r="L51" s="64" t="s">
        <v>486</v>
      </c>
      <c r="M51" s="64" t="s">
        <v>486</v>
      </c>
      <c r="N51" s="64" t="s">
        <v>486</v>
      </c>
      <c r="O51" s="65" t="s">
        <v>486</v>
      </c>
      <c r="P51" s="48"/>
      <c r="Q51" s="48"/>
      <c r="R51" s="48"/>
      <c r="S51" s="48"/>
      <c r="T51" s="48"/>
      <c r="U51" s="48"/>
    </row>
    <row r="52" spans="1:21" ht="30.75" customHeight="1" x14ac:dyDescent="0.15">
      <c r="A52" s="48"/>
      <c r="B52" s="1163" t="s">
        <v>17</v>
      </c>
      <c r="C52" s="1164"/>
      <c r="D52" s="66"/>
      <c r="E52" s="1161" t="s">
        <v>18</v>
      </c>
      <c r="F52" s="1161"/>
      <c r="G52" s="1161"/>
      <c r="H52" s="1161"/>
      <c r="I52" s="1161"/>
      <c r="J52" s="1162"/>
      <c r="K52" s="63">
        <v>4433</v>
      </c>
      <c r="L52" s="64">
        <v>3880</v>
      </c>
      <c r="M52" s="64">
        <v>3802</v>
      </c>
      <c r="N52" s="64">
        <v>3751</v>
      </c>
      <c r="O52" s="65">
        <v>3645</v>
      </c>
      <c r="P52" s="48"/>
      <c r="Q52" s="48"/>
      <c r="R52" s="48"/>
      <c r="S52" s="48"/>
      <c r="T52" s="48"/>
      <c r="U52" s="48"/>
    </row>
    <row r="53" spans="1:21" ht="30.75" customHeight="1" thickBot="1" x14ac:dyDescent="0.2">
      <c r="A53" s="48"/>
      <c r="B53" s="1165" t="s">
        <v>19</v>
      </c>
      <c r="C53" s="1166"/>
      <c r="D53" s="67"/>
      <c r="E53" s="1167" t="s">
        <v>20</v>
      </c>
      <c r="F53" s="1167"/>
      <c r="G53" s="1167"/>
      <c r="H53" s="1167"/>
      <c r="I53" s="1167"/>
      <c r="J53" s="1168"/>
      <c r="K53" s="68">
        <v>804</v>
      </c>
      <c r="L53" s="69">
        <v>964</v>
      </c>
      <c r="M53" s="69">
        <v>1053</v>
      </c>
      <c r="N53" s="69">
        <v>1045</v>
      </c>
      <c r="O53" s="70">
        <v>1149</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540</v>
      </c>
      <c r="L57" s="81" t="s">
        <v>541</v>
      </c>
      <c r="M57" s="81" t="s">
        <v>542</v>
      </c>
      <c r="N57" s="81" t="s">
        <v>543</v>
      </c>
      <c r="O57" s="82" t="s">
        <v>544</v>
      </c>
      <c r="P57" s="48"/>
      <c r="Q57" s="48"/>
      <c r="R57" s="48"/>
      <c r="S57" s="48"/>
      <c r="T57" s="48"/>
      <c r="U57" s="48"/>
    </row>
    <row r="58" spans="1:21" ht="31.5" customHeight="1" x14ac:dyDescent="0.15">
      <c r="B58" s="1169" t="s">
        <v>24</v>
      </c>
      <c r="C58" s="1170"/>
      <c r="D58" s="1175" t="s">
        <v>25</v>
      </c>
      <c r="E58" s="1176"/>
      <c r="F58" s="1176"/>
      <c r="G58" s="1176"/>
      <c r="H58" s="1176"/>
      <c r="I58" s="1176"/>
      <c r="J58" s="1177"/>
      <c r="K58" s="83"/>
      <c r="L58" s="84"/>
      <c r="M58" s="84"/>
      <c r="N58" s="84"/>
      <c r="O58" s="85"/>
    </row>
    <row r="59" spans="1:21" ht="31.5" customHeight="1" x14ac:dyDescent="0.15">
      <c r="B59" s="1171"/>
      <c r="C59" s="1172"/>
      <c r="D59" s="1178" t="s">
        <v>26</v>
      </c>
      <c r="E59" s="1179"/>
      <c r="F59" s="1179"/>
      <c r="G59" s="1179"/>
      <c r="H59" s="1179"/>
      <c r="I59" s="1179"/>
      <c r="J59" s="1180"/>
      <c r="K59" s="86"/>
      <c r="L59" s="87"/>
      <c r="M59" s="87"/>
      <c r="N59" s="87"/>
      <c r="O59" s="88"/>
    </row>
    <row r="60" spans="1:21" ht="31.5" customHeight="1" thickBot="1" x14ac:dyDescent="0.2">
      <c r="B60" s="1173"/>
      <c r="C60" s="1174"/>
      <c r="D60" s="1181" t="s">
        <v>27</v>
      </c>
      <c r="E60" s="1182"/>
      <c r="F60" s="1182"/>
      <c r="G60" s="1182"/>
      <c r="H60" s="1182"/>
      <c r="I60" s="1182"/>
      <c r="J60" s="1183"/>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iWI3HqprA7n5u/Mz4YwiMpNIYJTvIpafkNnRwguvAPSsLco++4dFS4hCRAMmznZmwar/Vs2Ac3khjIQsi+DHzg==" saltValue="5RH2tW9ndsQ4kXy3yUR2rg=="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524</v>
      </c>
      <c r="J40" s="103" t="s">
        <v>525</v>
      </c>
      <c r="K40" s="103" t="s">
        <v>526</v>
      </c>
      <c r="L40" s="103" t="s">
        <v>527</v>
      </c>
      <c r="M40" s="104" t="s">
        <v>528</v>
      </c>
    </row>
    <row r="41" spans="2:13" ht="27.75" customHeight="1" x14ac:dyDescent="0.15">
      <c r="B41" s="1184" t="s">
        <v>30</v>
      </c>
      <c r="C41" s="1185"/>
      <c r="D41" s="105"/>
      <c r="E41" s="1190" t="s">
        <v>31</v>
      </c>
      <c r="F41" s="1190"/>
      <c r="G41" s="1190"/>
      <c r="H41" s="1191"/>
      <c r="I41" s="343">
        <v>55268</v>
      </c>
      <c r="J41" s="344">
        <v>53052</v>
      </c>
      <c r="K41" s="344">
        <v>49505</v>
      </c>
      <c r="L41" s="344">
        <v>45630</v>
      </c>
      <c r="M41" s="345">
        <v>41744</v>
      </c>
    </row>
    <row r="42" spans="2:13" ht="27.75" customHeight="1" x14ac:dyDescent="0.15">
      <c r="B42" s="1186"/>
      <c r="C42" s="1187"/>
      <c r="D42" s="106"/>
      <c r="E42" s="1192" t="s">
        <v>32</v>
      </c>
      <c r="F42" s="1192"/>
      <c r="G42" s="1192"/>
      <c r="H42" s="1193"/>
      <c r="I42" s="346" t="s">
        <v>486</v>
      </c>
      <c r="J42" s="347" t="s">
        <v>486</v>
      </c>
      <c r="K42" s="347" t="s">
        <v>486</v>
      </c>
      <c r="L42" s="347">
        <v>508</v>
      </c>
      <c r="M42" s="348">
        <v>603</v>
      </c>
    </row>
    <row r="43" spans="2:13" ht="27.75" customHeight="1" x14ac:dyDescent="0.15">
      <c r="B43" s="1186"/>
      <c r="C43" s="1187"/>
      <c r="D43" s="106"/>
      <c r="E43" s="1192" t="s">
        <v>33</v>
      </c>
      <c r="F43" s="1192"/>
      <c r="G43" s="1192"/>
      <c r="H43" s="1193"/>
      <c r="I43" s="346">
        <v>881</v>
      </c>
      <c r="J43" s="347">
        <v>653</v>
      </c>
      <c r="K43" s="347">
        <v>727</v>
      </c>
      <c r="L43" s="347">
        <v>716</v>
      </c>
      <c r="M43" s="348">
        <v>880</v>
      </c>
    </row>
    <row r="44" spans="2:13" ht="27.75" customHeight="1" x14ac:dyDescent="0.15">
      <c r="B44" s="1186"/>
      <c r="C44" s="1187"/>
      <c r="D44" s="106"/>
      <c r="E44" s="1192" t="s">
        <v>34</v>
      </c>
      <c r="F44" s="1192"/>
      <c r="G44" s="1192"/>
      <c r="H44" s="1193"/>
      <c r="I44" s="346">
        <v>318</v>
      </c>
      <c r="J44" s="347">
        <v>259</v>
      </c>
      <c r="K44" s="347">
        <v>225</v>
      </c>
      <c r="L44" s="347">
        <v>199</v>
      </c>
      <c r="M44" s="348">
        <v>174</v>
      </c>
    </row>
    <row r="45" spans="2:13" ht="27.75" customHeight="1" x14ac:dyDescent="0.15">
      <c r="B45" s="1186"/>
      <c r="C45" s="1187"/>
      <c r="D45" s="106"/>
      <c r="E45" s="1192" t="s">
        <v>35</v>
      </c>
      <c r="F45" s="1192"/>
      <c r="G45" s="1192"/>
      <c r="H45" s="1193"/>
      <c r="I45" s="346">
        <v>6644</v>
      </c>
      <c r="J45" s="347">
        <v>6672</v>
      </c>
      <c r="K45" s="347">
        <v>6591</v>
      </c>
      <c r="L45" s="347">
        <v>6770</v>
      </c>
      <c r="M45" s="348">
        <v>6737</v>
      </c>
    </row>
    <row r="46" spans="2:13" ht="27.75" customHeight="1" x14ac:dyDescent="0.15">
      <c r="B46" s="1186"/>
      <c r="C46" s="1187"/>
      <c r="D46" s="107"/>
      <c r="E46" s="1192" t="s">
        <v>36</v>
      </c>
      <c r="F46" s="1192"/>
      <c r="G46" s="1192"/>
      <c r="H46" s="1193"/>
      <c r="I46" s="346" t="s">
        <v>486</v>
      </c>
      <c r="J46" s="347" t="s">
        <v>486</v>
      </c>
      <c r="K46" s="347" t="s">
        <v>486</v>
      </c>
      <c r="L46" s="347" t="s">
        <v>486</v>
      </c>
      <c r="M46" s="348" t="s">
        <v>486</v>
      </c>
    </row>
    <row r="47" spans="2:13" ht="27.75" customHeight="1" x14ac:dyDescent="0.15">
      <c r="B47" s="1186"/>
      <c r="C47" s="1187"/>
      <c r="D47" s="108"/>
      <c r="E47" s="1194" t="s">
        <v>37</v>
      </c>
      <c r="F47" s="1195"/>
      <c r="G47" s="1195"/>
      <c r="H47" s="1196"/>
      <c r="I47" s="346" t="s">
        <v>486</v>
      </c>
      <c r="J47" s="347" t="s">
        <v>486</v>
      </c>
      <c r="K47" s="347" t="s">
        <v>486</v>
      </c>
      <c r="L47" s="347" t="s">
        <v>486</v>
      </c>
      <c r="M47" s="348" t="s">
        <v>486</v>
      </c>
    </row>
    <row r="48" spans="2:13" ht="27.75" customHeight="1" x14ac:dyDescent="0.15">
      <c r="B48" s="1186"/>
      <c r="C48" s="1187"/>
      <c r="D48" s="106"/>
      <c r="E48" s="1192" t="s">
        <v>38</v>
      </c>
      <c r="F48" s="1192"/>
      <c r="G48" s="1192"/>
      <c r="H48" s="1193"/>
      <c r="I48" s="346" t="s">
        <v>486</v>
      </c>
      <c r="J48" s="347" t="s">
        <v>486</v>
      </c>
      <c r="K48" s="347" t="s">
        <v>486</v>
      </c>
      <c r="L48" s="347" t="s">
        <v>486</v>
      </c>
      <c r="M48" s="348" t="s">
        <v>486</v>
      </c>
    </row>
    <row r="49" spans="2:13" ht="27.75" customHeight="1" x14ac:dyDescent="0.15">
      <c r="B49" s="1188"/>
      <c r="C49" s="1189"/>
      <c r="D49" s="106"/>
      <c r="E49" s="1192" t="s">
        <v>39</v>
      </c>
      <c r="F49" s="1192"/>
      <c r="G49" s="1192"/>
      <c r="H49" s="1193"/>
      <c r="I49" s="346" t="s">
        <v>486</v>
      </c>
      <c r="J49" s="347" t="s">
        <v>486</v>
      </c>
      <c r="K49" s="347" t="s">
        <v>486</v>
      </c>
      <c r="L49" s="347" t="s">
        <v>486</v>
      </c>
      <c r="M49" s="348" t="s">
        <v>486</v>
      </c>
    </row>
    <row r="50" spans="2:13" ht="27.75" customHeight="1" x14ac:dyDescent="0.15">
      <c r="B50" s="1197" t="s">
        <v>40</v>
      </c>
      <c r="C50" s="1198"/>
      <c r="D50" s="109"/>
      <c r="E50" s="1192" t="s">
        <v>41</v>
      </c>
      <c r="F50" s="1192"/>
      <c r="G50" s="1192"/>
      <c r="H50" s="1193"/>
      <c r="I50" s="346">
        <v>11416</v>
      </c>
      <c r="J50" s="347">
        <v>13777</v>
      </c>
      <c r="K50" s="347">
        <v>16390</v>
      </c>
      <c r="L50" s="347">
        <v>17285</v>
      </c>
      <c r="M50" s="348">
        <v>18460</v>
      </c>
    </row>
    <row r="51" spans="2:13" ht="27.75" customHeight="1" x14ac:dyDescent="0.15">
      <c r="B51" s="1186"/>
      <c r="C51" s="1187"/>
      <c r="D51" s="106"/>
      <c r="E51" s="1192" t="s">
        <v>42</v>
      </c>
      <c r="F51" s="1192"/>
      <c r="G51" s="1192"/>
      <c r="H51" s="1193"/>
      <c r="I51" s="346">
        <v>6574</v>
      </c>
      <c r="J51" s="347">
        <v>5844</v>
      </c>
      <c r="K51" s="347">
        <v>5690</v>
      </c>
      <c r="L51" s="347">
        <v>5346</v>
      </c>
      <c r="M51" s="348">
        <v>5018</v>
      </c>
    </row>
    <row r="52" spans="2:13" ht="27.75" customHeight="1" x14ac:dyDescent="0.15">
      <c r="B52" s="1188"/>
      <c r="C52" s="1189"/>
      <c r="D52" s="106"/>
      <c r="E52" s="1192" t="s">
        <v>43</v>
      </c>
      <c r="F52" s="1192"/>
      <c r="G52" s="1192"/>
      <c r="H52" s="1193"/>
      <c r="I52" s="346">
        <v>38052</v>
      </c>
      <c r="J52" s="347">
        <v>37667</v>
      </c>
      <c r="K52" s="347">
        <v>35516</v>
      </c>
      <c r="L52" s="347">
        <v>33018</v>
      </c>
      <c r="M52" s="348">
        <v>29866</v>
      </c>
    </row>
    <row r="53" spans="2:13" ht="27.75" customHeight="1" thickBot="1" x14ac:dyDescent="0.2">
      <c r="B53" s="1199" t="s">
        <v>19</v>
      </c>
      <c r="C53" s="1200"/>
      <c r="D53" s="110"/>
      <c r="E53" s="1201" t="s">
        <v>44</v>
      </c>
      <c r="F53" s="1201"/>
      <c r="G53" s="1201"/>
      <c r="H53" s="1202"/>
      <c r="I53" s="349">
        <v>7069</v>
      </c>
      <c r="J53" s="350">
        <v>3347</v>
      </c>
      <c r="K53" s="350">
        <v>-547</v>
      </c>
      <c r="L53" s="350">
        <v>-1826</v>
      </c>
      <c r="M53" s="351">
        <v>-3206</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AngSourBhwtGJH9yU4VduKvWMLYdvnH0F4qQYLZwza2A0rn0uc1X/MvTZf4syXJbw7J9bDY8OnYyv/Tj15wNJA==" saltValue="zB4I3Hw7fhWjD+1RF66GR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8" scale="86"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70"/>
  <sheetViews>
    <sheetView showGridLines="0" zoomScale="55" zoomScaleNormal="55"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1" customFormat="1" ht="16.5" customHeight="1" x14ac:dyDescent="0.15"/>
    <row r="34" s="1" customFormat="1" ht="16.5" customHeight="1" x14ac:dyDescent="0.15"/>
    <row r="35" s="1" customFormat="1" ht="16.5" customHeight="1" x14ac:dyDescent="0.15"/>
    <row r="36" s="1" customFormat="1" ht="16.5" customHeight="1" x14ac:dyDescent="0.15"/>
    <row r="37" s="1" customFormat="1" ht="16.5" customHeight="1" x14ac:dyDescent="0.15"/>
    <row r="38" s="1" customFormat="1" ht="16.5" customHeight="1" x14ac:dyDescent="0.15"/>
    <row r="39" s="1" customFormat="1" ht="16.5" customHeight="1" x14ac:dyDescent="0.15"/>
    <row r="40" s="1" customFormat="1" ht="16.5" customHeight="1" x14ac:dyDescent="0.15"/>
    <row r="41" s="1" customFormat="1" ht="16.5" customHeight="1" x14ac:dyDescent="0.15"/>
    <row r="42" s="1" customFormat="1" ht="16.5" customHeight="1" x14ac:dyDescent="0.15"/>
    <row r="43" s="1" customFormat="1" ht="16.5" customHeight="1" x14ac:dyDescent="0.15"/>
    <row r="44" s="1" customFormat="1" ht="16.5" customHeight="1" x14ac:dyDescent="0.15"/>
    <row r="45" s="1" customFormat="1" ht="16.5" customHeight="1" x14ac:dyDescent="0.15"/>
    <row r="46" s="1" customFormat="1" ht="16.5" customHeight="1" x14ac:dyDescent="0.15"/>
    <row r="47" s="1" customFormat="1" ht="16.5" customHeight="1" x14ac:dyDescent="0.15"/>
    <row r="48" s="1" customFormat="1"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526</v>
      </c>
      <c r="G54" s="119" t="s">
        <v>527</v>
      </c>
      <c r="H54" s="120" t="s">
        <v>528</v>
      </c>
    </row>
    <row r="55" spans="2:8" ht="52.5" customHeight="1" x14ac:dyDescent="0.15">
      <c r="B55" s="121"/>
      <c r="C55" s="1211" t="s">
        <v>46</v>
      </c>
      <c r="D55" s="1211"/>
      <c r="E55" s="1212"/>
      <c r="F55" s="352">
        <v>4432</v>
      </c>
      <c r="G55" s="352">
        <v>4238</v>
      </c>
      <c r="H55" s="353">
        <v>3703</v>
      </c>
    </row>
    <row r="56" spans="2:8" ht="52.5" customHeight="1" x14ac:dyDescent="0.15">
      <c r="B56" s="122"/>
      <c r="C56" s="1213" t="s">
        <v>47</v>
      </c>
      <c r="D56" s="1213"/>
      <c r="E56" s="1214"/>
      <c r="F56" s="354" t="s">
        <v>486</v>
      </c>
      <c r="G56" s="354" t="s">
        <v>486</v>
      </c>
      <c r="H56" s="355" t="s">
        <v>486</v>
      </c>
    </row>
    <row r="57" spans="2:8" ht="53.25" customHeight="1" x14ac:dyDescent="0.15">
      <c r="B57" s="122"/>
      <c r="C57" s="1215" t="s">
        <v>48</v>
      </c>
      <c r="D57" s="1215"/>
      <c r="E57" s="1216"/>
      <c r="F57" s="356">
        <v>10274</v>
      </c>
      <c r="G57" s="356">
        <v>11470</v>
      </c>
      <c r="H57" s="357">
        <v>13077</v>
      </c>
    </row>
    <row r="58" spans="2:8" ht="45.75" customHeight="1" x14ac:dyDescent="0.15">
      <c r="B58" s="123"/>
      <c r="C58" s="1203" t="s">
        <v>545</v>
      </c>
      <c r="D58" s="1204"/>
      <c r="E58" s="1205"/>
      <c r="F58" s="358">
        <v>6563</v>
      </c>
      <c r="G58" s="358">
        <v>8188</v>
      </c>
      <c r="H58" s="359">
        <v>10195</v>
      </c>
    </row>
    <row r="59" spans="2:8" ht="45.75" customHeight="1" x14ac:dyDescent="0.15">
      <c r="B59" s="123"/>
      <c r="C59" s="1203" t="s">
        <v>546</v>
      </c>
      <c r="D59" s="1204"/>
      <c r="E59" s="1205"/>
      <c r="F59" s="358">
        <v>1005</v>
      </c>
      <c r="G59" s="358">
        <v>796</v>
      </c>
      <c r="H59" s="359">
        <v>817</v>
      </c>
    </row>
    <row r="60" spans="2:8" ht="45.75" customHeight="1" x14ac:dyDescent="0.15">
      <c r="B60" s="123"/>
      <c r="C60" s="1203" t="s">
        <v>562</v>
      </c>
      <c r="D60" s="1204"/>
      <c r="E60" s="1205"/>
      <c r="F60" s="358">
        <v>1262</v>
      </c>
      <c r="G60" s="358">
        <v>1043</v>
      </c>
      <c r="H60" s="359">
        <v>784</v>
      </c>
    </row>
    <row r="61" spans="2:8" ht="45.75" customHeight="1" x14ac:dyDescent="0.15">
      <c r="B61" s="123"/>
      <c r="C61" s="1203" t="s">
        <v>561</v>
      </c>
      <c r="D61" s="1204"/>
      <c r="E61" s="1205"/>
      <c r="F61" s="358">
        <v>411</v>
      </c>
      <c r="G61" s="358">
        <v>513</v>
      </c>
      <c r="H61" s="359">
        <v>613</v>
      </c>
    </row>
    <row r="62" spans="2:8" ht="45.75" customHeight="1" thickBot="1" x14ac:dyDescent="0.2">
      <c r="B62" s="124"/>
      <c r="C62" s="1206" t="s">
        <v>547</v>
      </c>
      <c r="D62" s="1207"/>
      <c r="E62" s="1208"/>
      <c r="F62" s="360">
        <v>784</v>
      </c>
      <c r="G62" s="360">
        <v>667</v>
      </c>
      <c r="H62" s="361">
        <v>386</v>
      </c>
    </row>
    <row r="63" spans="2:8" ht="52.5" customHeight="1" thickBot="1" x14ac:dyDescent="0.2">
      <c r="B63" s="125"/>
      <c r="C63" s="1209" t="s">
        <v>49</v>
      </c>
      <c r="D63" s="1209"/>
      <c r="E63" s="1210"/>
      <c r="F63" s="362">
        <v>14706</v>
      </c>
      <c r="G63" s="362">
        <v>15707</v>
      </c>
      <c r="H63" s="363">
        <v>16780</v>
      </c>
    </row>
    <row r="64" spans="2:8" x14ac:dyDescent="0.15"/>
    <row r="65" s="1" customFormat="1" ht="13.5" hidden="1" customHeight="1" x14ac:dyDescent="0.15"/>
    <row r="66" s="1" customFormat="1" ht="13.5" hidden="1" customHeight="1" x14ac:dyDescent="0.15"/>
    <row r="67" s="1" customFormat="1" ht="13.5" hidden="1" customHeight="1" x14ac:dyDescent="0.15"/>
    <row r="68" s="1" customFormat="1" ht="13.5" hidden="1" customHeight="1" x14ac:dyDescent="0.15"/>
    <row r="69" s="1" customFormat="1" ht="13.5" hidden="1" customHeight="1" x14ac:dyDescent="0.15"/>
    <row r="70" s="1" customFormat="1" ht="13.5" hidden="1" customHeight="1" x14ac:dyDescent="0.15"/>
  </sheetData>
  <sheetProtection algorithmName="SHA-512" hashValue="PjdeP0oJUEJ59r45pfWlyhMp0cYC5pyZ09UIjkQmaMRQLHEin8UPBgYKpkWgF9IaQhvcS5RYHE5Tw0I9Wlxmlw==" saltValue="79MoER+lzLYhfWtDXdzi1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2"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523</v>
      </c>
      <c r="G2" s="139"/>
      <c r="H2" s="140"/>
    </row>
    <row r="3" spans="1:8" x14ac:dyDescent="0.15">
      <c r="A3" s="136" t="s">
        <v>516</v>
      </c>
      <c r="B3" s="141"/>
      <c r="C3" s="142"/>
      <c r="D3" s="143">
        <v>32384</v>
      </c>
      <c r="E3" s="144"/>
      <c r="F3" s="145">
        <v>39221</v>
      </c>
      <c r="G3" s="146"/>
      <c r="H3" s="147"/>
    </row>
    <row r="4" spans="1:8" x14ac:dyDescent="0.15">
      <c r="A4" s="148"/>
      <c r="B4" s="149"/>
      <c r="C4" s="150"/>
      <c r="D4" s="151">
        <v>21890</v>
      </c>
      <c r="E4" s="152"/>
      <c r="F4" s="153">
        <v>24821</v>
      </c>
      <c r="G4" s="154"/>
      <c r="H4" s="155"/>
    </row>
    <row r="5" spans="1:8" x14ac:dyDescent="0.15">
      <c r="A5" s="136" t="s">
        <v>518</v>
      </c>
      <c r="B5" s="141"/>
      <c r="C5" s="142"/>
      <c r="D5" s="143">
        <v>19295</v>
      </c>
      <c r="E5" s="144"/>
      <c r="F5" s="145">
        <v>38566</v>
      </c>
      <c r="G5" s="146"/>
      <c r="H5" s="147"/>
    </row>
    <row r="6" spans="1:8" x14ac:dyDescent="0.15">
      <c r="A6" s="148"/>
      <c r="B6" s="149"/>
      <c r="C6" s="150"/>
      <c r="D6" s="151">
        <v>14693</v>
      </c>
      <c r="E6" s="152"/>
      <c r="F6" s="153">
        <v>24059</v>
      </c>
      <c r="G6" s="154"/>
      <c r="H6" s="155"/>
    </row>
    <row r="7" spans="1:8" x14ac:dyDescent="0.15">
      <c r="A7" s="136" t="s">
        <v>519</v>
      </c>
      <c r="B7" s="141"/>
      <c r="C7" s="142"/>
      <c r="D7" s="143">
        <v>24571</v>
      </c>
      <c r="E7" s="144"/>
      <c r="F7" s="145">
        <v>35156</v>
      </c>
      <c r="G7" s="146"/>
      <c r="H7" s="147"/>
    </row>
    <row r="8" spans="1:8" x14ac:dyDescent="0.15">
      <c r="A8" s="148"/>
      <c r="B8" s="149"/>
      <c r="C8" s="150"/>
      <c r="D8" s="151">
        <v>15311</v>
      </c>
      <c r="E8" s="152"/>
      <c r="F8" s="153">
        <v>22430</v>
      </c>
      <c r="G8" s="154"/>
      <c r="H8" s="155"/>
    </row>
    <row r="9" spans="1:8" x14ac:dyDescent="0.15">
      <c r="A9" s="136" t="s">
        <v>520</v>
      </c>
      <c r="B9" s="141"/>
      <c r="C9" s="142"/>
      <c r="D9" s="143">
        <v>22456</v>
      </c>
      <c r="E9" s="144"/>
      <c r="F9" s="145">
        <v>37029</v>
      </c>
      <c r="G9" s="146"/>
      <c r="H9" s="147"/>
    </row>
    <row r="10" spans="1:8" x14ac:dyDescent="0.15">
      <c r="A10" s="148"/>
      <c r="B10" s="149"/>
      <c r="C10" s="150"/>
      <c r="D10" s="151">
        <v>18509</v>
      </c>
      <c r="E10" s="152"/>
      <c r="F10" s="153">
        <v>23232</v>
      </c>
      <c r="G10" s="154"/>
      <c r="H10" s="155"/>
    </row>
    <row r="11" spans="1:8" x14ac:dyDescent="0.15">
      <c r="A11" s="136" t="s">
        <v>521</v>
      </c>
      <c r="B11" s="141"/>
      <c r="C11" s="142"/>
      <c r="D11" s="143">
        <v>13416</v>
      </c>
      <c r="E11" s="144"/>
      <c r="F11" s="145">
        <v>44805</v>
      </c>
      <c r="G11" s="146"/>
      <c r="H11" s="147"/>
    </row>
    <row r="12" spans="1:8" x14ac:dyDescent="0.15">
      <c r="A12" s="148"/>
      <c r="B12" s="149"/>
      <c r="C12" s="156"/>
      <c r="D12" s="151">
        <v>11687</v>
      </c>
      <c r="E12" s="152"/>
      <c r="F12" s="153">
        <v>29857</v>
      </c>
      <c r="G12" s="154"/>
      <c r="H12" s="155"/>
    </row>
    <row r="13" spans="1:8" x14ac:dyDescent="0.15">
      <c r="A13" s="136"/>
      <c r="B13" s="141"/>
      <c r="C13" s="157"/>
      <c r="D13" s="158">
        <v>22424</v>
      </c>
      <c r="E13" s="159"/>
      <c r="F13" s="160">
        <v>38955</v>
      </c>
      <c r="G13" s="161"/>
      <c r="H13" s="147"/>
    </row>
    <row r="14" spans="1:8" x14ac:dyDescent="0.15">
      <c r="A14" s="148"/>
      <c r="B14" s="149"/>
      <c r="C14" s="150"/>
      <c r="D14" s="151">
        <v>16418</v>
      </c>
      <c r="E14" s="152"/>
      <c r="F14" s="153">
        <v>24880</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4.68</v>
      </c>
      <c r="C19" s="162">
        <f>ROUND(VALUE(SUBSTITUTE(実質収支比率等に係る経年分析!G$48,"▲","-")),2)</f>
        <v>9.07</v>
      </c>
      <c r="D19" s="162">
        <f>ROUND(VALUE(SUBSTITUTE(実質収支比率等に係る経年分析!H$48,"▲","-")),2)</f>
        <v>7.6</v>
      </c>
      <c r="E19" s="162">
        <f>ROUND(VALUE(SUBSTITUTE(実質収支比率等に係る経年分析!I$48,"▲","-")),2)</f>
        <v>6.74</v>
      </c>
      <c r="F19" s="162">
        <f>ROUND(VALUE(SUBSTITUTE(実質収支比率等に係る経年分析!J$48,"▲","-")),2)</f>
        <v>5.92</v>
      </c>
    </row>
    <row r="20" spans="1:11" x14ac:dyDescent="0.15">
      <c r="A20" s="162" t="s">
        <v>53</v>
      </c>
      <c r="B20" s="162">
        <f>ROUND(VALUE(SUBSTITUTE(実質収支比率等に係る経年分析!F$47,"▲","-")),2)</f>
        <v>8.4700000000000006</v>
      </c>
      <c r="C20" s="162">
        <f>ROUND(VALUE(SUBSTITUTE(実質収支比率等に係る経年分析!G$47,"▲","-")),2)</f>
        <v>9.31</v>
      </c>
      <c r="D20" s="162">
        <f>ROUND(VALUE(SUBSTITUTE(実質収支比率等に係る経年分析!H$47,"▲","-")),2)</f>
        <v>10.8</v>
      </c>
      <c r="E20" s="162">
        <f>ROUND(VALUE(SUBSTITUTE(実質収支比率等に係る経年分析!I$47,"▲","-")),2)</f>
        <v>10.07</v>
      </c>
      <c r="F20" s="162">
        <f>ROUND(VALUE(SUBSTITUTE(実質収支比率等に係る経年分析!J$47,"▲","-")),2)</f>
        <v>8.69</v>
      </c>
    </row>
    <row r="21" spans="1:11" x14ac:dyDescent="0.15">
      <c r="A21" s="162" t="s">
        <v>54</v>
      </c>
      <c r="B21" s="162">
        <f>IF(ISNUMBER(VALUE(SUBSTITUTE(実質収支比率等に係る経年分析!F$49,"▲","-"))),ROUND(VALUE(SUBSTITUTE(実質収支比率等に係る経年分析!F$49,"▲","-")),2),NA())</f>
        <v>2</v>
      </c>
      <c r="C21" s="162">
        <f>IF(ISNUMBER(VALUE(SUBSTITUTE(実質収支比率等に係る経年分析!G$49,"▲","-"))),ROUND(VALUE(SUBSTITUTE(実質収支比率等に係る経年分析!G$49,"▲","-")),2),NA())</f>
        <v>5.92</v>
      </c>
      <c r="D21" s="162">
        <f>IF(ISNUMBER(VALUE(SUBSTITUTE(実質収支比率等に係る経年分析!H$49,"▲","-"))),ROUND(VALUE(SUBSTITUTE(実質収支比率等に係る経年分析!H$49,"▲","-")),2),NA())</f>
        <v>-0.43</v>
      </c>
      <c r="E21" s="162">
        <f>IF(ISNUMBER(VALUE(SUBSTITUTE(実質収支比率等に係る経年分析!I$49,"▲","-"))),ROUND(VALUE(SUBSTITUTE(実質収支比率等に係る経年分析!I$49,"▲","-")),2),NA())</f>
        <v>-1.1299999999999999</v>
      </c>
      <c r="F21" s="162">
        <f>IF(ISNUMBER(VALUE(SUBSTITUTE(実質収支比率等に係る経年分析!J$49,"▲","-"))),ROUND(VALUE(SUBSTITUTE(実質収支比率等に係る経年分析!J$49,"▲","-")),2),NA())</f>
        <v>-1.99</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#VALUE!</v>
      </c>
      <c r="C27" s="163" t="e">
        <f>IF(ROUND(VALUE(SUBSTITUTE(連結実質赤字比率に係る赤字・黒字の構成分析!F$43,"▲", "-")), 2) &gt;= 0, ABS(ROUND(VALUE(SUBSTITUTE(連結実質赤字比率に係る赤字・黒字の構成分析!F$43,"▲", "-")), 2)), NA())</f>
        <v>#VALUE!</v>
      </c>
      <c r="D27" s="163" t="e">
        <f>IF(ROUND(VALUE(SUBSTITUTE(連結実質赤字比率に係る赤字・黒字の構成分析!G$43,"▲", "-")), 2) &lt; 0, ABS(ROUND(VALUE(SUBSTITUTE(連結実質赤字比率に係る赤字・黒字の構成分析!G$43,"▲", "-")), 2)), NA())</f>
        <v>#VALUE!</v>
      </c>
      <c r="E27" s="163" t="e">
        <f>IF(ROUND(VALUE(SUBSTITUTE(連結実質赤字比率に係る赤字・黒字の構成分析!G$43,"▲", "-")), 2) &gt;= 0, ABS(ROUND(VALUE(SUBSTITUTE(連結実質赤字比率に係る赤字・黒字の構成分析!G$43,"▲", "-")), 2)), NA())</f>
        <v>#VALUE!</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15">
      <c r="A30" s="163" t="e">
        <f>IF(連結実質赤字比率に係る赤字・黒字の構成分析!C$40="",NA(),連結実質赤字比率に係る赤字・黒字の構成分析!C$40)</f>
        <v>#N/A</v>
      </c>
      <c r="B30" s="163" t="e">
        <f>IF(ROUND(VALUE(SUBSTITUTE(連結実質赤字比率に係る赤字・黒字の構成分析!F$40,"▲", "-")), 2) &lt; 0, ABS(ROUND(VALUE(SUBSTITUTE(連結実質赤字比率に係る赤字・黒字の構成分析!F$40,"▲", "-")), 2)), NA())</f>
        <v>#VALUE!</v>
      </c>
      <c r="C30" s="163" t="e">
        <f>IF(ROUND(VALUE(SUBSTITUTE(連結実質赤字比率に係る赤字・黒字の構成分析!F$40,"▲", "-")), 2) &gt;= 0, ABS(ROUND(VALUE(SUBSTITUTE(連結実質赤字比率に係る赤字・黒字の構成分析!F$40,"▲", "-")), 2)), NA())</f>
        <v>#VALUE!</v>
      </c>
      <c r="D30" s="163" t="e">
        <f>IF(ROUND(VALUE(SUBSTITUTE(連結実質赤字比率に係る赤字・黒字の構成分析!G$40,"▲", "-")), 2) &lt; 0, ABS(ROUND(VALUE(SUBSTITUTE(連結実質赤字比率に係る赤字・黒字の構成分析!G$40,"▲", "-")), 2)), NA())</f>
        <v>#VALUE!</v>
      </c>
      <c r="E30" s="163" t="e">
        <f>IF(ROUND(VALUE(SUBSTITUTE(連結実質赤字比率に係る赤字・黒字の構成分析!G$40,"▲", "-")), 2) &gt;= 0, ABS(ROUND(VALUE(SUBSTITUTE(連結実質赤字比率に係る赤字・黒字の構成分析!G$40,"▲", "-")), 2)), NA())</f>
        <v>#VALUE!</v>
      </c>
      <c r="F30" s="163" t="e">
        <f>IF(ROUND(VALUE(SUBSTITUTE(連結実質赤字比率に係る赤字・黒字の構成分析!H$40,"▲", "-")), 2) &lt; 0, ABS(ROUND(VALUE(SUBSTITUTE(連結実質赤字比率に係る赤字・黒字の構成分析!H$40,"▲", "-")), 2)), NA())</f>
        <v>#VALUE!</v>
      </c>
      <c r="G30" s="163" t="e">
        <f>IF(ROUND(VALUE(SUBSTITUTE(連結実質赤字比率に係る赤字・黒字の構成分析!H$40,"▲", "-")), 2) &gt;= 0, ABS(ROUND(VALUE(SUBSTITUTE(連結実質赤字比率に係る赤字・黒字の構成分析!H$40,"▲", "-")), 2)), NA())</f>
        <v>#VALUE!</v>
      </c>
      <c r="H30" s="163" t="e">
        <f>IF(ROUND(VALUE(SUBSTITUTE(連結実質赤字比率に係る赤字・黒字の構成分析!I$40,"▲", "-")), 2) &lt; 0, ABS(ROUND(VALUE(SUBSTITUTE(連結実質赤字比率に係る赤字・黒字の構成分析!I$40,"▲", "-")), 2)), NA())</f>
        <v>#VALUE!</v>
      </c>
      <c r="I30" s="163" t="e">
        <f>IF(ROUND(VALUE(SUBSTITUTE(連結実質赤字比率に係る赤字・黒字の構成分析!I$40,"▲", "-")), 2) &gt;= 0, ABS(ROUND(VALUE(SUBSTITUTE(連結実質赤字比率に係る赤字・黒字の構成分析!I$40,"▲", "-")), 2)), NA())</f>
        <v>#VALUE!</v>
      </c>
      <c r="J30" s="163" t="e">
        <f>IF(ROUND(VALUE(SUBSTITUTE(連結実質赤字比率に係る赤字・黒字の構成分析!J$40,"▲", "-")), 2) &lt; 0, ABS(ROUND(VALUE(SUBSTITUTE(連結実質赤字比率に係る赤字・黒字の構成分析!J$40,"▲", "-")), 2)), NA())</f>
        <v>#VALUE!</v>
      </c>
      <c r="K30" s="163" t="e">
        <f>IF(ROUND(VALUE(SUBSTITUTE(連結実質赤字比率に係る赤字・黒字の構成分析!J$40,"▲", "-")), 2) &gt;= 0, ABS(ROUND(VALUE(SUBSTITUTE(連結実質赤字比率に係る赤字・黒字の構成分析!J$40,"▲", "-")), 2)), NA())</f>
        <v>#VALUE!</v>
      </c>
    </row>
    <row r="31" spans="1:11" x14ac:dyDescent="0.15">
      <c r="A31" s="163" t="str">
        <f>IF(連結実質赤字比率に係る赤字・黒字の構成分析!C$39="",NA(),連結実質赤字比率に係る赤字・黒字の構成分析!C$39)</f>
        <v>駐車場事業特別会計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0.04</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0.02</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0.01</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0.02</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0.02</v>
      </c>
    </row>
    <row r="32" spans="1:11" x14ac:dyDescent="0.15">
      <c r="A32" s="163" t="str">
        <f>IF(連結実質赤字比率に係る赤字・黒字の構成分析!C$38="",NA(),連結実質赤字比率に係る赤字・黒字の構成分析!C$38)</f>
        <v>後期高齢者医療特別会計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0.05</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0.06</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0.09</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0.1</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0.18</v>
      </c>
    </row>
    <row r="33" spans="1:16" x14ac:dyDescent="0.15">
      <c r="A33" s="163" t="str">
        <f>IF(連結実質赤字比率に係る赤字・黒字の構成分析!C$37="",NA(),連結実質赤字比率に係る赤字・黒字の構成分析!C$37)</f>
        <v>介護保険特別会計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1.61</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1.65</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1.26</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0.79</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0.53</v>
      </c>
    </row>
    <row r="34" spans="1:16" x14ac:dyDescent="0.15">
      <c r="A34" s="163" t="str">
        <f>IF(連結実質赤字比率に係る赤字・黒字の構成分析!C$36="",NA(),連結実質赤字比率に係る赤字・黒字の構成分析!C$36)</f>
        <v>国民健康保険特別会計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0.69</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0.89</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0.64</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0.54</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0.69</v>
      </c>
    </row>
    <row r="35" spans="1:16" x14ac:dyDescent="0.15">
      <c r="A35" s="163" t="str">
        <f>IF(連結実質赤字比率に係る赤字・黒字の構成分析!C$35="",NA(),連結実質赤字比率に係る赤字・黒字の構成分析!C$35)</f>
        <v>下水道事業会計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1.21</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1.5</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1.97</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2.57</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3.15</v>
      </c>
    </row>
    <row r="36" spans="1:16" x14ac:dyDescent="0.15">
      <c r="A36" s="163" t="str">
        <f>IF(連結実質赤字比率に係る赤字・黒字の構成分析!C$34="",NA(),連結実質赤字比率に係る赤字・黒字の構成分析!C$34)</f>
        <v>一般会計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4.68</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9.07</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7.59</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6.74</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5.92</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4433</v>
      </c>
      <c r="E42" s="164"/>
      <c r="F42" s="164"/>
      <c r="G42" s="164">
        <f>'実質公債費比率（分子）の構造'!L$52</f>
        <v>3880</v>
      </c>
      <c r="H42" s="164"/>
      <c r="I42" s="164"/>
      <c r="J42" s="164">
        <f>'実質公債費比率（分子）の構造'!M$52</f>
        <v>3802</v>
      </c>
      <c r="K42" s="164"/>
      <c r="L42" s="164"/>
      <c r="M42" s="164">
        <f>'実質公債費比率（分子）の構造'!N$52</f>
        <v>3751</v>
      </c>
      <c r="N42" s="164"/>
      <c r="O42" s="164"/>
      <c r="P42" s="164">
        <f>'実質公債費比率（分子）の構造'!O$52</f>
        <v>3645</v>
      </c>
    </row>
    <row r="43" spans="1:16" x14ac:dyDescent="0.15">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15">
      <c r="A44" s="164" t="s">
        <v>62</v>
      </c>
      <c r="B44" s="164" t="str">
        <f>'実質公債費比率（分子）の構造'!K$50</f>
        <v>-</v>
      </c>
      <c r="C44" s="164"/>
      <c r="D44" s="164"/>
      <c r="E44" s="164" t="str">
        <f>'実質公債費比率（分子）の構造'!L$50</f>
        <v>-</v>
      </c>
      <c r="F44" s="164"/>
      <c r="G44" s="164"/>
      <c r="H44" s="164" t="str">
        <f>'実質公債費比率（分子）の構造'!M$50</f>
        <v>-</v>
      </c>
      <c r="I44" s="164"/>
      <c r="J44" s="164"/>
      <c r="K44" s="164" t="str">
        <f>'実質公債費比率（分子）の構造'!N$50</f>
        <v>-</v>
      </c>
      <c r="L44" s="164"/>
      <c r="M44" s="164"/>
      <c r="N44" s="164" t="str">
        <f>'実質公債費比率（分子）の構造'!O$50</f>
        <v>-</v>
      </c>
      <c r="O44" s="164"/>
      <c r="P44" s="164"/>
    </row>
    <row r="45" spans="1:16" x14ac:dyDescent="0.15">
      <c r="A45" s="164" t="s">
        <v>63</v>
      </c>
      <c r="B45" s="164">
        <f>'実質公債費比率（分子）の構造'!K$49</f>
        <v>74</v>
      </c>
      <c r="C45" s="164"/>
      <c r="D45" s="164"/>
      <c r="E45" s="164">
        <f>'実質公債費比率（分子）の構造'!L$49</f>
        <v>40</v>
      </c>
      <c r="F45" s="164"/>
      <c r="G45" s="164"/>
      <c r="H45" s="164">
        <f>'実質公債費比率（分子）の構造'!M$49</f>
        <v>27</v>
      </c>
      <c r="I45" s="164"/>
      <c r="J45" s="164"/>
      <c r="K45" s="164">
        <f>'実質公債費比率（分子）の構造'!N$49</f>
        <v>21</v>
      </c>
      <c r="L45" s="164"/>
      <c r="M45" s="164"/>
      <c r="N45" s="164">
        <f>'実質公債費比率（分子）の構造'!O$49</f>
        <v>20</v>
      </c>
      <c r="O45" s="164"/>
      <c r="P45" s="164"/>
    </row>
    <row r="46" spans="1:16" x14ac:dyDescent="0.15">
      <c r="A46" s="164" t="s">
        <v>64</v>
      </c>
      <c r="B46" s="164">
        <f>'実質公債費比率（分子）の構造'!K$48</f>
        <v>95</v>
      </c>
      <c r="C46" s="164"/>
      <c r="D46" s="164"/>
      <c r="E46" s="164">
        <f>'実質公債費比率（分子）の構造'!L$48</f>
        <v>60</v>
      </c>
      <c r="F46" s="164"/>
      <c r="G46" s="164"/>
      <c r="H46" s="164">
        <f>'実質公債費比率（分子）の構造'!M$48</f>
        <v>64</v>
      </c>
      <c r="I46" s="164"/>
      <c r="J46" s="164"/>
      <c r="K46" s="164">
        <f>'実質公債費比率（分子）の構造'!N$48</f>
        <v>60</v>
      </c>
      <c r="L46" s="164"/>
      <c r="M46" s="164"/>
      <c r="N46" s="164">
        <f>'実質公債費比率（分子）の構造'!O$48</f>
        <v>84</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5068</v>
      </c>
      <c r="C49" s="164"/>
      <c r="D49" s="164"/>
      <c r="E49" s="164">
        <f>'実質公債費比率（分子）の構造'!L$45</f>
        <v>4744</v>
      </c>
      <c r="F49" s="164"/>
      <c r="G49" s="164"/>
      <c r="H49" s="164">
        <f>'実質公債費比率（分子）の構造'!M$45</f>
        <v>4764</v>
      </c>
      <c r="I49" s="164"/>
      <c r="J49" s="164"/>
      <c r="K49" s="164">
        <f>'実質公債費比率（分子）の構造'!N$45</f>
        <v>4715</v>
      </c>
      <c r="L49" s="164"/>
      <c r="M49" s="164"/>
      <c r="N49" s="164">
        <f>'実質公債費比率（分子）の構造'!O$45</f>
        <v>4690</v>
      </c>
      <c r="O49" s="164"/>
      <c r="P49" s="164"/>
    </row>
    <row r="50" spans="1:16" x14ac:dyDescent="0.15">
      <c r="A50" s="164" t="s">
        <v>67</v>
      </c>
      <c r="B50" s="164" t="e">
        <f>NA()</f>
        <v>#N/A</v>
      </c>
      <c r="C50" s="164">
        <f>IF(ISNUMBER('実質公債費比率（分子）の構造'!K$53),'実質公債費比率（分子）の構造'!K$53,NA())</f>
        <v>804</v>
      </c>
      <c r="D50" s="164" t="e">
        <f>NA()</f>
        <v>#N/A</v>
      </c>
      <c r="E50" s="164" t="e">
        <f>NA()</f>
        <v>#N/A</v>
      </c>
      <c r="F50" s="164">
        <f>IF(ISNUMBER('実質公債費比率（分子）の構造'!L$53),'実質公債費比率（分子）の構造'!L$53,NA())</f>
        <v>964</v>
      </c>
      <c r="G50" s="164" t="e">
        <f>NA()</f>
        <v>#N/A</v>
      </c>
      <c r="H50" s="164" t="e">
        <f>NA()</f>
        <v>#N/A</v>
      </c>
      <c r="I50" s="164">
        <f>IF(ISNUMBER('実質公債費比率（分子）の構造'!M$53),'実質公債費比率（分子）の構造'!M$53,NA())</f>
        <v>1053</v>
      </c>
      <c r="J50" s="164" t="e">
        <f>NA()</f>
        <v>#N/A</v>
      </c>
      <c r="K50" s="164" t="e">
        <f>NA()</f>
        <v>#N/A</v>
      </c>
      <c r="L50" s="164">
        <f>IF(ISNUMBER('実質公債費比率（分子）の構造'!N$53),'実質公債費比率（分子）の構造'!N$53,NA())</f>
        <v>1045</v>
      </c>
      <c r="M50" s="164" t="e">
        <f>NA()</f>
        <v>#N/A</v>
      </c>
      <c r="N50" s="164" t="e">
        <f>NA()</f>
        <v>#N/A</v>
      </c>
      <c r="O50" s="164">
        <f>IF(ISNUMBER('実質公債費比率（分子）の構造'!O$53),'実質公債費比率（分子）の構造'!O$53,NA())</f>
        <v>1149</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38052</v>
      </c>
      <c r="E56" s="163"/>
      <c r="F56" s="163"/>
      <c r="G56" s="163">
        <f>'将来負担比率（分子）の構造'!J$52</f>
        <v>37667</v>
      </c>
      <c r="H56" s="163"/>
      <c r="I56" s="163"/>
      <c r="J56" s="163">
        <f>'将来負担比率（分子）の構造'!K$52</f>
        <v>35516</v>
      </c>
      <c r="K56" s="163"/>
      <c r="L56" s="163"/>
      <c r="M56" s="163">
        <f>'将来負担比率（分子）の構造'!L$52</f>
        <v>33018</v>
      </c>
      <c r="N56" s="163"/>
      <c r="O56" s="163"/>
      <c r="P56" s="163">
        <f>'将来負担比率（分子）の構造'!M$52</f>
        <v>29866</v>
      </c>
    </row>
    <row r="57" spans="1:16" x14ac:dyDescent="0.15">
      <c r="A57" s="163" t="s">
        <v>42</v>
      </c>
      <c r="B57" s="163"/>
      <c r="C57" s="163"/>
      <c r="D57" s="163">
        <f>'将来負担比率（分子）の構造'!I$51</f>
        <v>6574</v>
      </c>
      <c r="E57" s="163"/>
      <c r="F57" s="163"/>
      <c r="G57" s="163">
        <f>'将来負担比率（分子）の構造'!J$51</f>
        <v>5844</v>
      </c>
      <c r="H57" s="163"/>
      <c r="I57" s="163"/>
      <c r="J57" s="163">
        <f>'将来負担比率（分子）の構造'!K$51</f>
        <v>5690</v>
      </c>
      <c r="K57" s="163"/>
      <c r="L57" s="163"/>
      <c r="M57" s="163">
        <f>'将来負担比率（分子）の構造'!L$51</f>
        <v>5346</v>
      </c>
      <c r="N57" s="163"/>
      <c r="O57" s="163"/>
      <c r="P57" s="163">
        <f>'将来負担比率（分子）の構造'!M$51</f>
        <v>5018</v>
      </c>
    </row>
    <row r="58" spans="1:16" x14ac:dyDescent="0.15">
      <c r="A58" s="163" t="s">
        <v>41</v>
      </c>
      <c r="B58" s="163"/>
      <c r="C58" s="163"/>
      <c r="D58" s="163">
        <f>'将来負担比率（分子）の構造'!I$50</f>
        <v>11416</v>
      </c>
      <c r="E58" s="163"/>
      <c r="F58" s="163"/>
      <c r="G58" s="163">
        <f>'将来負担比率（分子）の構造'!J$50</f>
        <v>13777</v>
      </c>
      <c r="H58" s="163"/>
      <c r="I58" s="163"/>
      <c r="J58" s="163">
        <f>'将来負担比率（分子）の構造'!K$50</f>
        <v>16390</v>
      </c>
      <c r="K58" s="163"/>
      <c r="L58" s="163"/>
      <c r="M58" s="163">
        <f>'将来負担比率（分子）の構造'!L$50</f>
        <v>17285</v>
      </c>
      <c r="N58" s="163"/>
      <c r="O58" s="163"/>
      <c r="P58" s="163">
        <f>'将来負担比率（分子）の構造'!M$50</f>
        <v>18460</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15">
      <c r="A62" s="163" t="s">
        <v>35</v>
      </c>
      <c r="B62" s="163">
        <f>'将来負担比率（分子）の構造'!I$45</f>
        <v>6644</v>
      </c>
      <c r="C62" s="163"/>
      <c r="D62" s="163"/>
      <c r="E62" s="163">
        <f>'将来負担比率（分子）の構造'!J$45</f>
        <v>6672</v>
      </c>
      <c r="F62" s="163"/>
      <c r="G62" s="163"/>
      <c r="H62" s="163">
        <f>'将来負担比率（分子）の構造'!K$45</f>
        <v>6591</v>
      </c>
      <c r="I62" s="163"/>
      <c r="J62" s="163"/>
      <c r="K62" s="163">
        <f>'将来負担比率（分子）の構造'!L$45</f>
        <v>6770</v>
      </c>
      <c r="L62" s="163"/>
      <c r="M62" s="163"/>
      <c r="N62" s="163">
        <f>'将来負担比率（分子）の構造'!M$45</f>
        <v>6737</v>
      </c>
      <c r="O62" s="163"/>
      <c r="P62" s="163"/>
    </row>
    <row r="63" spans="1:16" x14ac:dyDescent="0.15">
      <c r="A63" s="163" t="s">
        <v>34</v>
      </c>
      <c r="B63" s="163">
        <f>'将来負担比率（分子）の構造'!I$44</f>
        <v>318</v>
      </c>
      <c r="C63" s="163"/>
      <c r="D63" s="163"/>
      <c r="E63" s="163">
        <f>'将来負担比率（分子）の構造'!J$44</f>
        <v>259</v>
      </c>
      <c r="F63" s="163"/>
      <c r="G63" s="163"/>
      <c r="H63" s="163">
        <f>'将来負担比率（分子）の構造'!K$44</f>
        <v>225</v>
      </c>
      <c r="I63" s="163"/>
      <c r="J63" s="163"/>
      <c r="K63" s="163">
        <f>'将来負担比率（分子）の構造'!L$44</f>
        <v>199</v>
      </c>
      <c r="L63" s="163"/>
      <c r="M63" s="163"/>
      <c r="N63" s="163">
        <f>'将来負担比率（分子）の構造'!M$44</f>
        <v>174</v>
      </c>
      <c r="O63" s="163"/>
      <c r="P63" s="163"/>
    </row>
    <row r="64" spans="1:16" x14ac:dyDescent="0.15">
      <c r="A64" s="163" t="s">
        <v>33</v>
      </c>
      <c r="B64" s="163">
        <f>'将来負担比率（分子）の構造'!I$43</f>
        <v>881</v>
      </c>
      <c r="C64" s="163"/>
      <c r="D64" s="163"/>
      <c r="E64" s="163">
        <f>'将来負担比率（分子）の構造'!J$43</f>
        <v>653</v>
      </c>
      <c r="F64" s="163"/>
      <c r="G64" s="163"/>
      <c r="H64" s="163">
        <f>'将来負担比率（分子）の構造'!K$43</f>
        <v>727</v>
      </c>
      <c r="I64" s="163"/>
      <c r="J64" s="163"/>
      <c r="K64" s="163">
        <f>'将来負担比率（分子）の構造'!L$43</f>
        <v>716</v>
      </c>
      <c r="L64" s="163"/>
      <c r="M64" s="163"/>
      <c r="N64" s="163">
        <f>'将来負担比率（分子）の構造'!M$43</f>
        <v>880</v>
      </c>
      <c r="O64" s="163"/>
      <c r="P64" s="163"/>
    </row>
    <row r="65" spans="1:16" x14ac:dyDescent="0.15">
      <c r="A65" s="163" t="s">
        <v>32</v>
      </c>
      <c r="B65" s="163" t="str">
        <f>'将来負担比率（分子）の構造'!I$42</f>
        <v>-</v>
      </c>
      <c r="C65" s="163"/>
      <c r="D65" s="163"/>
      <c r="E65" s="163" t="str">
        <f>'将来負担比率（分子）の構造'!J$42</f>
        <v>-</v>
      </c>
      <c r="F65" s="163"/>
      <c r="G65" s="163"/>
      <c r="H65" s="163" t="str">
        <f>'将来負担比率（分子）の構造'!K$42</f>
        <v>-</v>
      </c>
      <c r="I65" s="163"/>
      <c r="J65" s="163"/>
      <c r="K65" s="163">
        <f>'将来負担比率（分子）の構造'!L$42</f>
        <v>508</v>
      </c>
      <c r="L65" s="163"/>
      <c r="M65" s="163"/>
      <c r="N65" s="163">
        <f>'将来負担比率（分子）の構造'!M$42</f>
        <v>603</v>
      </c>
      <c r="O65" s="163"/>
      <c r="P65" s="163"/>
    </row>
    <row r="66" spans="1:16" x14ac:dyDescent="0.15">
      <c r="A66" s="163" t="s">
        <v>31</v>
      </c>
      <c r="B66" s="163">
        <f>'将来負担比率（分子）の構造'!I$41</f>
        <v>55268</v>
      </c>
      <c r="C66" s="163"/>
      <c r="D66" s="163"/>
      <c r="E66" s="163">
        <f>'将来負担比率（分子）の構造'!J$41</f>
        <v>53052</v>
      </c>
      <c r="F66" s="163"/>
      <c r="G66" s="163"/>
      <c r="H66" s="163">
        <f>'将来負担比率（分子）の構造'!K$41</f>
        <v>49505</v>
      </c>
      <c r="I66" s="163"/>
      <c r="J66" s="163"/>
      <c r="K66" s="163">
        <f>'将来負担比率（分子）の構造'!L$41</f>
        <v>45630</v>
      </c>
      <c r="L66" s="163"/>
      <c r="M66" s="163"/>
      <c r="N66" s="163">
        <f>'将来負担比率（分子）の構造'!M$41</f>
        <v>41744</v>
      </c>
      <c r="O66" s="163"/>
      <c r="P66" s="163"/>
    </row>
    <row r="67" spans="1:16" x14ac:dyDescent="0.15">
      <c r="A67" s="163" t="s">
        <v>71</v>
      </c>
      <c r="B67" s="163" t="e">
        <f>NA()</f>
        <v>#N/A</v>
      </c>
      <c r="C67" s="163">
        <f>IF(ISNUMBER('将来負担比率（分子）の構造'!I$53), IF('将来負担比率（分子）の構造'!I$53 &lt; 0, 0, '将来負担比率（分子）の構造'!I$53), NA())</f>
        <v>7069</v>
      </c>
      <c r="D67" s="163" t="e">
        <f>NA()</f>
        <v>#N/A</v>
      </c>
      <c r="E67" s="163" t="e">
        <f>NA()</f>
        <v>#N/A</v>
      </c>
      <c r="F67" s="163">
        <f>IF(ISNUMBER('将来負担比率（分子）の構造'!J$53), IF('将来負担比率（分子）の構造'!J$53 &lt; 0, 0, '将来負担比率（分子）の構造'!J$53), NA())</f>
        <v>3347</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4432</v>
      </c>
      <c r="C72" s="167">
        <f>基金残高に係る経年分析!G55</f>
        <v>4238</v>
      </c>
      <c r="D72" s="167">
        <f>基金残高に係る経年分析!H55</f>
        <v>3703</v>
      </c>
    </row>
    <row r="73" spans="1:16" x14ac:dyDescent="0.15">
      <c r="A73" s="166" t="s">
        <v>74</v>
      </c>
      <c r="B73" s="167" t="str">
        <f>基金残高に係る経年分析!F56</f>
        <v>-</v>
      </c>
      <c r="C73" s="167" t="str">
        <f>基金残高に係る経年分析!G56</f>
        <v>-</v>
      </c>
      <c r="D73" s="167" t="str">
        <f>基金残高に係る経年分析!H56</f>
        <v>-</v>
      </c>
    </row>
    <row r="74" spans="1:16" x14ac:dyDescent="0.15">
      <c r="A74" s="166" t="s">
        <v>75</v>
      </c>
      <c r="B74" s="167">
        <f>基金残高に係る経年分析!F57</f>
        <v>10274</v>
      </c>
      <c r="C74" s="167">
        <f>基金残高に係る経年分析!G57</f>
        <v>11470</v>
      </c>
      <c r="D74" s="167">
        <f>基金残高に係る経年分析!H57</f>
        <v>13077</v>
      </c>
    </row>
  </sheetData>
  <sheetProtection algorithmName="SHA-512" hashValue="6PhcNKHrxQ9+pOK096aBy2i5MOPEPgc9RY5otiEy9I3STRMtXBdVdFgehgXmL3RJxBynunNn5td0+AZB6GOTIg==" saltValue="yvbHTF1CYxVsfhMdcI23M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15">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15">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15">
      <c r="B5" s="609" t="s">
        <v>215</v>
      </c>
      <c r="C5" s="610"/>
      <c r="D5" s="610"/>
      <c r="E5" s="610"/>
      <c r="F5" s="610"/>
      <c r="G5" s="610"/>
      <c r="H5" s="610"/>
      <c r="I5" s="610"/>
      <c r="J5" s="610"/>
      <c r="K5" s="610"/>
      <c r="L5" s="610"/>
      <c r="M5" s="610"/>
      <c r="N5" s="610"/>
      <c r="O5" s="610"/>
      <c r="P5" s="610"/>
      <c r="Q5" s="611"/>
      <c r="R5" s="612">
        <v>34240844</v>
      </c>
      <c r="S5" s="613"/>
      <c r="T5" s="613"/>
      <c r="U5" s="613"/>
      <c r="V5" s="613"/>
      <c r="W5" s="613"/>
      <c r="X5" s="613"/>
      <c r="Y5" s="614"/>
      <c r="Z5" s="615">
        <v>39.4</v>
      </c>
      <c r="AA5" s="615"/>
      <c r="AB5" s="615"/>
      <c r="AC5" s="615"/>
      <c r="AD5" s="616">
        <v>31536621</v>
      </c>
      <c r="AE5" s="616"/>
      <c r="AF5" s="616"/>
      <c r="AG5" s="616"/>
      <c r="AH5" s="616"/>
      <c r="AI5" s="616"/>
      <c r="AJ5" s="616"/>
      <c r="AK5" s="616"/>
      <c r="AL5" s="617">
        <v>71.900000000000006</v>
      </c>
      <c r="AM5" s="618"/>
      <c r="AN5" s="618"/>
      <c r="AO5" s="619"/>
      <c r="AP5" s="609" t="s">
        <v>216</v>
      </c>
      <c r="AQ5" s="610"/>
      <c r="AR5" s="610"/>
      <c r="AS5" s="610"/>
      <c r="AT5" s="610"/>
      <c r="AU5" s="610"/>
      <c r="AV5" s="610"/>
      <c r="AW5" s="610"/>
      <c r="AX5" s="610"/>
      <c r="AY5" s="610"/>
      <c r="AZ5" s="610"/>
      <c r="BA5" s="610"/>
      <c r="BB5" s="610"/>
      <c r="BC5" s="610"/>
      <c r="BD5" s="610"/>
      <c r="BE5" s="610"/>
      <c r="BF5" s="611"/>
      <c r="BG5" s="623">
        <v>31536621</v>
      </c>
      <c r="BH5" s="624"/>
      <c r="BI5" s="624"/>
      <c r="BJ5" s="624"/>
      <c r="BK5" s="624"/>
      <c r="BL5" s="624"/>
      <c r="BM5" s="624"/>
      <c r="BN5" s="625"/>
      <c r="BO5" s="626">
        <v>92.1</v>
      </c>
      <c r="BP5" s="626"/>
      <c r="BQ5" s="626"/>
      <c r="BR5" s="626"/>
      <c r="BS5" s="627">
        <v>141350</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15">
      <c r="B6" s="620" t="s">
        <v>220</v>
      </c>
      <c r="C6" s="621"/>
      <c r="D6" s="621"/>
      <c r="E6" s="621"/>
      <c r="F6" s="621"/>
      <c r="G6" s="621"/>
      <c r="H6" s="621"/>
      <c r="I6" s="621"/>
      <c r="J6" s="621"/>
      <c r="K6" s="621"/>
      <c r="L6" s="621"/>
      <c r="M6" s="621"/>
      <c r="N6" s="621"/>
      <c r="O6" s="621"/>
      <c r="P6" s="621"/>
      <c r="Q6" s="622"/>
      <c r="R6" s="623">
        <v>297445</v>
      </c>
      <c r="S6" s="624"/>
      <c r="T6" s="624"/>
      <c r="U6" s="624"/>
      <c r="V6" s="624"/>
      <c r="W6" s="624"/>
      <c r="X6" s="624"/>
      <c r="Y6" s="625"/>
      <c r="Z6" s="626">
        <v>0.3</v>
      </c>
      <c r="AA6" s="626"/>
      <c r="AB6" s="626"/>
      <c r="AC6" s="626"/>
      <c r="AD6" s="627">
        <v>297445</v>
      </c>
      <c r="AE6" s="627"/>
      <c r="AF6" s="627"/>
      <c r="AG6" s="627"/>
      <c r="AH6" s="627"/>
      <c r="AI6" s="627"/>
      <c r="AJ6" s="627"/>
      <c r="AK6" s="627"/>
      <c r="AL6" s="628">
        <v>0.7</v>
      </c>
      <c r="AM6" s="629"/>
      <c r="AN6" s="629"/>
      <c r="AO6" s="630"/>
      <c r="AP6" s="620" t="s">
        <v>221</v>
      </c>
      <c r="AQ6" s="621"/>
      <c r="AR6" s="621"/>
      <c r="AS6" s="621"/>
      <c r="AT6" s="621"/>
      <c r="AU6" s="621"/>
      <c r="AV6" s="621"/>
      <c r="AW6" s="621"/>
      <c r="AX6" s="621"/>
      <c r="AY6" s="621"/>
      <c r="AZ6" s="621"/>
      <c r="BA6" s="621"/>
      <c r="BB6" s="621"/>
      <c r="BC6" s="621"/>
      <c r="BD6" s="621"/>
      <c r="BE6" s="621"/>
      <c r="BF6" s="622"/>
      <c r="BG6" s="623">
        <v>31536621</v>
      </c>
      <c r="BH6" s="624"/>
      <c r="BI6" s="624"/>
      <c r="BJ6" s="624"/>
      <c r="BK6" s="624"/>
      <c r="BL6" s="624"/>
      <c r="BM6" s="624"/>
      <c r="BN6" s="625"/>
      <c r="BO6" s="626">
        <v>92.1</v>
      </c>
      <c r="BP6" s="626"/>
      <c r="BQ6" s="626"/>
      <c r="BR6" s="626"/>
      <c r="BS6" s="627">
        <v>141350</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432616</v>
      </c>
      <c r="CS6" s="624"/>
      <c r="CT6" s="624"/>
      <c r="CU6" s="624"/>
      <c r="CV6" s="624"/>
      <c r="CW6" s="624"/>
      <c r="CX6" s="624"/>
      <c r="CY6" s="625"/>
      <c r="CZ6" s="617">
        <v>0.5</v>
      </c>
      <c r="DA6" s="618"/>
      <c r="DB6" s="618"/>
      <c r="DC6" s="634"/>
      <c r="DD6" s="632" t="s">
        <v>122</v>
      </c>
      <c r="DE6" s="624"/>
      <c r="DF6" s="624"/>
      <c r="DG6" s="624"/>
      <c r="DH6" s="624"/>
      <c r="DI6" s="624"/>
      <c r="DJ6" s="624"/>
      <c r="DK6" s="624"/>
      <c r="DL6" s="624"/>
      <c r="DM6" s="624"/>
      <c r="DN6" s="624"/>
      <c r="DO6" s="624"/>
      <c r="DP6" s="625"/>
      <c r="DQ6" s="632">
        <v>431919</v>
      </c>
      <c r="DR6" s="624"/>
      <c r="DS6" s="624"/>
      <c r="DT6" s="624"/>
      <c r="DU6" s="624"/>
      <c r="DV6" s="624"/>
      <c r="DW6" s="624"/>
      <c r="DX6" s="624"/>
      <c r="DY6" s="624"/>
      <c r="DZ6" s="624"/>
      <c r="EA6" s="624"/>
      <c r="EB6" s="624"/>
      <c r="EC6" s="633"/>
    </row>
    <row r="7" spans="2:143" ht="11.25" customHeight="1" x14ac:dyDescent="0.15">
      <c r="B7" s="620" t="s">
        <v>223</v>
      </c>
      <c r="C7" s="621"/>
      <c r="D7" s="621"/>
      <c r="E7" s="621"/>
      <c r="F7" s="621"/>
      <c r="G7" s="621"/>
      <c r="H7" s="621"/>
      <c r="I7" s="621"/>
      <c r="J7" s="621"/>
      <c r="K7" s="621"/>
      <c r="L7" s="621"/>
      <c r="M7" s="621"/>
      <c r="N7" s="621"/>
      <c r="O7" s="621"/>
      <c r="P7" s="621"/>
      <c r="Q7" s="622"/>
      <c r="R7" s="623">
        <v>92483</v>
      </c>
      <c r="S7" s="624"/>
      <c r="T7" s="624"/>
      <c r="U7" s="624"/>
      <c r="V7" s="624"/>
      <c r="W7" s="624"/>
      <c r="X7" s="624"/>
      <c r="Y7" s="625"/>
      <c r="Z7" s="626">
        <v>0.1</v>
      </c>
      <c r="AA7" s="626"/>
      <c r="AB7" s="626"/>
      <c r="AC7" s="626"/>
      <c r="AD7" s="627">
        <v>92483</v>
      </c>
      <c r="AE7" s="627"/>
      <c r="AF7" s="627"/>
      <c r="AG7" s="627"/>
      <c r="AH7" s="627"/>
      <c r="AI7" s="627"/>
      <c r="AJ7" s="627"/>
      <c r="AK7" s="627"/>
      <c r="AL7" s="628">
        <v>0.2</v>
      </c>
      <c r="AM7" s="629"/>
      <c r="AN7" s="629"/>
      <c r="AO7" s="630"/>
      <c r="AP7" s="620" t="s">
        <v>224</v>
      </c>
      <c r="AQ7" s="621"/>
      <c r="AR7" s="621"/>
      <c r="AS7" s="621"/>
      <c r="AT7" s="621"/>
      <c r="AU7" s="621"/>
      <c r="AV7" s="621"/>
      <c r="AW7" s="621"/>
      <c r="AX7" s="621"/>
      <c r="AY7" s="621"/>
      <c r="AZ7" s="621"/>
      <c r="BA7" s="621"/>
      <c r="BB7" s="621"/>
      <c r="BC7" s="621"/>
      <c r="BD7" s="621"/>
      <c r="BE7" s="621"/>
      <c r="BF7" s="622"/>
      <c r="BG7" s="623">
        <v>17033945</v>
      </c>
      <c r="BH7" s="624"/>
      <c r="BI7" s="624"/>
      <c r="BJ7" s="624"/>
      <c r="BK7" s="624"/>
      <c r="BL7" s="624"/>
      <c r="BM7" s="624"/>
      <c r="BN7" s="625"/>
      <c r="BO7" s="626">
        <v>49.7</v>
      </c>
      <c r="BP7" s="626"/>
      <c r="BQ7" s="626"/>
      <c r="BR7" s="626"/>
      <c r="BS7" s="627">
        <v>141350</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7596317</v>
      </c>
      <c r="CS7" s="624"/>
      <c r="CT7" s="624"/>
      <c r="CU7" s="624"/>
      <c r="CV7" s="624"/>
      <c r="CW7" s="624"/>
      <c r="CX7" s="624"/>
      <c r="CY7" s="625"/>
      <c r="CZ7" s="626">
        <v>9</v>
      </c>
      <c r="DA7" s="626"/>
      <c r="DB7" s="626"/>
      <c r="DC7" s="626"/>
      <c r="DD7" s="632">
        <v>477710</v>
      </c>
      <c r="DE7" s="624"/>
      <c r="DF7" s="624"/>
      <c r="DG7" s="624"/>
      <c r="DH7" s="624"/>
      <c r="DI7" s="624"/>
      <c r="DJ7" s="624"/>
      <c r="DK7" s="624"/>
      <c r="DL7" s="624"/>
      <c r="DM7" s="624"/>
      <c r="DN7" s="624"/>
      <c r="DO7" s="624"/>
      <c r="DP7" s="625"/>
      <c r="DQ7" s="632">
        <v>6364458</v>
      </c>
      <c r="DR7" s="624"/>
      <c r="DS7" s="624"/>
      <c r="DT7" s="624"/>
      <c r="DU7" s="624"/>
      <c r="DV7" s="624"/>
      <c r="DW7" s="624"/>
      <c r="DX7" s="624"/>
      <c r="DY7" s="624"/>
      <c r="DZ7" s="624"/>
      <c r="EA7" s="624"/>
      <c r="EB7" s="624"/>
      <c r="EC7" s="633"/>
    </row>
    <row r="8" spans="2:143" ht="11.25" customHeight="1" x14ac:dyDescent="0.15">
      <c r="B8" s="620" t="s">
        <v>226</v>
      </c>
      <c r="C8" s="621"/>
      <c r="D8" s="621"/>
      <c r="E8" s="621"/>
      <c r="F8" s="621"/>
      <c r="G8" s="621"/>
      <c r="H8" s="621"/>
      <c r="I8" s="621"/>
      <c r="J8" s="621"/>
      <c r="K8" s="621"/>
      <c r="L8" s="621"/>
      <c r="M8" s="621"/>
      <c r="N8" s="621"/>
      <c r="O8" s="621"/>
      <c r="P8" s="621"/>
      <c r="Q8" s="622"/>
      <c r="R8" s="623">
        <v>476441</v>
      </c>
      <c r="S8" s="624"/>
      <c r="T8" s="624"/>
      <c r="U8" s="624"/>
      <c r="V8" s="624"/>
      <c r="W8" s="624"/>
      <c r="X8" s="624"/>
      <c r="Y8" s="625"/>
      <c r="Z8" s="626">
        <v>0.5</v>
      </c>
      <c r="AA8" s="626"/>
      <c r="AB8" s="626"/>
      <c r="AC8" s="626"/>
      <c r="AD8" s="627">
        <v>476441</v>
      </c>
      <c r="AE8" s="627"/>
      <c r="AF8" s="627"/>
      <c r="AG8" s="627"/>
      <c r="AH8" s="627"/>
      <c r="AI8" s="627"/>
      <c r="AJ8" s="627"/>
      <c r="AK8" s="627"/>
      <c r="AL8" s="628">
        <v>1.1000000000000001</v>
      </c>
      <c r="AM8" s="629"/>
      <c r="AN8" s="629"/>
      <c r="AO8" s="630"/>
      <c r="AP8" s="620" t="s">
        <v>227</v>
      </c>
      <c r="AQ8" s="621"/>
      <c r="AR8" s="621"/>
      <c r="AS8" s="621"/>
      <c r="AT8" s="621"/>
      <c r="AU8" s="621"/>
      <c r="AV8" s="621"/>
      <c r="AW8" s="621"/>
      <c r="AX8" s="621"/>
      <c r="AY8" s="621"/>
      <c r="AZ8" s="621"/>
      <c r="BA8" s="621"/>
      <c r="BB8" s="621"/>
      <c r="BC8" s="621"/>
      <c r="BD8" s="621"/>
      <c r="BE8" s="621"/>
      <c r="BF8" s="622"/>
      <c r="BG8" s="623">
        <v>336706</v>
      </c>
      <c r="BH8" s="624"/>
      <c r="BI8" s="624"/>
      <c r="BJ8" s="624"/>
      <c r="BK8" s="624"/>
      <c r="BL8" s="624"/>
      <c r="BM8" s="624"/>
      <c r="BN8" s="625"/>
      <c r="BO8" s="626">
        <v>1</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47783704</v>
      </c>
      <c r="CS8" s="624"/>
      <c r="CT8" s="624"/>
      <c r="CU8" s="624"/>
      <c r="CV8" s="624"/>
      <c r="CW8" s="624"/>
      <c r="CX8" s="624"/>
      <c r="CY8" s="625"/>
      <c r="CZ8" s="626">
        <v>56.7</v>
      </c>
      <c r="DA8" s="626"/>
      <c r="DB8" s="626"/>
      <c r="DC8" s="626"/>
      <c r="DD8" s="632">
        <v>186559</v>
      </c>
      <c r="DE8" s="624"/>
      <c r="DF8" s="624"/>
      <c r="DG8" s="624"/>
      <c r="DH8" s="624"/>
      <c r="DI8" s="624"/>
      <c r="DJ8" s="624"/>
      <c r="DK8" s="624"/>
      <c r="DL8" s="624"/>
      <c r="DM8" s="624"/>
      <c r="DN8" s="624"/>
      <c r="DO8" s="624"/>
      <c r="DP8" s="625"/>
      <c r="DQ8" s="632">
        <v>24341141</v>
      </c>
      <c r="DR8" s="624"/>
      <c r="DS8" s="624"/>
      <c r="DT8" s="624"/>
      <c r="DU8" s="624"/>
      <c r="DV8" s="624"/>
      <c r="DW8" s="624"/>
      <c r="DX8" s="624"/>
      <c r="DY8" s="624"/>
      <c r="DZ8" s="624"/>
      <c r="EA8" s="624"/>
      <c r="EB8" s="624"/>
      <c r="EC8" s="633"/>
    </row>
    <row r="9" spans="2:143" ht="11.25" customHeight="1" x14ac:dyDescent="0.15">
      <c r="B9" s="620" t="s">
        <v>229</v>
      </c>
      <c r="C9" s="621"/>
      <c r="D9" s="621"/>
      <c r="E9" s="621"/>
      <c r="F9" s="621"/>
      <c r="G9" s="621"/>
      <c r="H9" s="621"/>
      <c r="I9" s="621"/>
      <c r="J9" s="621"/>
      <c r="K9" s="621"/>
      <c r="L9" s="621"/>
      <c r="M9" s="621"/>
      <c r="N9" s="621"/>
      <c r="O9" s="621"/>
      <c r="P9" s="621"/>
      <c r="Q9" s="622"/>
      <c r="R9" s="623">
        <v>695392</v>
      </c>
      <c r="S9" s="624"/>
      <c r="T9" s="624"/>
      <c r="U9" s="624"/>
      <c r="V9" s="624"/>
      <c r="W9" s="624"/>
      <c r="X9" s="624"/>
      <c r="Y9" s="625"/>
      <c r="Z9" s="626">
        <v>0.8</v>
      </c>
      <c r="AA9" s="626"/>
      <c r="AB9" s="626"/>
      <c r="AC9" s="626"/>
      <c r="AD9" s="627">
        <v>695392</v>
      </c>
      <c r="AE9" s="627"/>
      <c r="AF9" s="627"/>
      <c r="AG9" s="627"/>
      <c r="AH9" s="627"/>
      <c r="AI9" s="627"/>
      <c r="AJ9" s="627"/>
      <c r="AK9" s="627"/>
      <c r="AL9" s="628">
        <v>1.6</v>
      </c>
      <c r="AM9" s="629"/>
      <c r="AN9" s="629"/>
      <c r="AO9" s="630"/>
      <c r="AP9" s="620" t="s">
        <v>230</v>
      </c>
      <c r="AQ9" s="621"/>
      <c r="AR9" s="621"/>
      <c r="AS9" s="621"/>
      <c r="AT9" s="621"/>
      <c r="AU9" s="621"/>
      <c r="AV9" s="621"/>
      <c r="AW9" s="621"/>
      <c r="AX9" s="621"/>
      <c r="AY9" s="621"/>
      <c r="AZ9" s="621"/>
      <c r="BA9" s="621"/>
      <c r="BB9" s="621"/>
      <c r="BC9" s="621"/>
      <c r="BD9" s="621"/>
      <c r="BE9" s="621"/>
      <c r="BF9" s="622"/>
      <c r="BG9" s="623">
        <v>15467431</v>
      </c>
      <c r="BH9" s="624"/>
      <c r="BI9" s="624"/>
      <c r="BJ9" s="624"/>
      <c r="BK9" s="624"/>
      <c r="BL9" s="624"/>
      <c r="BM9" s="624"/>
      <c r="BN9" s="625"/>
      <c r="BO9" s="626">
        <v>45.2</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6217241</v>
      </c>
      <c r="CS9" s="624"/>
      <c r="CT9" s="624"/>
      <c r="CU9" s="624"/>
      <c r="CV9" s="624"/>
      <c r="CW9" s="624"/>
      <c r="CX9" s="624"/>
      <c r="CY9" s="625"/>
      <c r="CZ9" s="626">
        <v>7.4</v>
      </c>
      <c r="DA9" s="626"/>
      <c r="DB9" s="626"/>
      <c r="DC9" s="626"/>
      <c r="DD9" s="632">
        <v>7864</v>
      </c>
      <c r="DE9" s="624"/>
      <c r="DF9" s="624"/>
      <c r="DG9" s="624"/>
      <c r="DH9" s="624"/>
      <c r="DI9" s="624"/>
      <c r="DJ9" s="624"/>
      <c r="DK9" s="624"/>
      <c r="DL9" s="624"/>
      <c r="DM9" s="624"/>
      <c r="DN9" s="624"/>
      <c r="DO9" s="624"/>
      <c r="DP9" s="625"/>
      <c r="DQ9" s="632">
        <v>4220170</v>
      </c>
      <c r="DR9" s="624"/>
      <c r="DS9" s="624"/>
      <c r="DT9" s="624"/>
      <c r="DU9" s="624"/>
      <c r="DV9" s="624"/>
      <c r="DW9" s="624"/>
      <c r="DX9" s="624"/>
      <c r="DY9" s="624"/>
      <c r="DZ9" s="624"/>
      <c r="EA9" s="624"/>
      <c r="EB9" s="624"/>
      <c r="EC9" s="633"/>
    </row>
    <row r="10" spans="2:143" ht="11.25" customHeight="1" x14ac:dyDescent="0.15">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440854</v>
      </c>
      <c r="BH10" s="624"/>
      <c r="BI10" s="624"/>
      <c r="BJ10" s="624"/>
      <c r="BK10" s="624"/>
      <c r="BL10" s="624"/>
      <c r="BM10" s="624"/>
      <c r="BN10" s="625"/>
      <c r="BO10" s="626">
        <v>1.3</v>
      </c>
      <c r="BP10" s="626"/>
      <c r="BQ10" s="626"/>
      <c r="BR10" s="626"/>
      <c r="BS10" s="627" t="s">
        <v>122</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365254</v>
      </c>
      <c r="CS10" s="624"/>
      <c r="CT10" s="624"/>
      <c r="CU10" s="624"/>
      <c r="CV10" s="624"/>
      <c r="CW10" s="624"/>
      <c r="CX10" s="624"/>
      <c r="CY10" s="625"/>
      <c r="CZ10" s="626">
        <v>0.4</v>
      </c>
      <c r="DA10" s="626"/>
      <c r="DB10" s="626"/>
      <c r="DC10" s="626"/>
      <c r="DD10" s="632" t="s">
        <v>122</v>
      </c>
      <c r="DE10" s="624"/>
      <c r="DF10" s="624"/>
      <c r="DG10" s="624"/>
      <c r="DH10" s="624"/>
      <c r="DI10" s="624"/>
      <c r="DJ10" s="624"/>
      <c r="DK10" s="624"/>
      <c r="DL10" s="624"/>
      <c r="DM10" s="624"/>
      <c r="DN10" s="624"/>
      <c r="DO10" s="624"/>
      <c r="DP10" s="625"/>
      <c r="DQ10" s="632">
        <v>336891</v>
      </c>
      <c r="DR10" s="624"/>
      <c r="DS10" s="624"/>
      <c r="DT10" s="624"/>
      <c r="DU10" s="624"/>
      <c r="DV10" s="624"/>
      <c r="DW10" s="624"/>
      <c r="DX10" s="624"/>
      <c r="DY10" s="624"/>
      <c r="DZ10" s="624"/>
      <c r="EA10" s="624"/>
      <c r="EB10" s="624"/>
      <c r="EC10" s="633"/>
    </row>
    <row r="11" spans="2:143" ht="11.25" customHeight="1" x14ac:dyDescent="0.15">
      <c r="B11" s="620" t="s">
        <v>235</v>
      </c>
      <c r="C11" s="621"/>
      <c r="D11" s="621"/>
      <c r="E11" s="621"/>
      <c r="F11" s="621"/>
      <c r="G11" s="621"/>
      <c r="H11" s="621"/>
      <c r="I11" s="621"/>
      <c r="J11" s="621"/>
      <c r="K11" s="621"/>
      <c r="L11" s="621"/>
      <c r="M11" s="621"/>
      <c r="N11" s="621"/>
      <c r="O11" s="621"/>
      <c r="P11" s="621"/>
      <c r="Q11" s="622"/>
      <c r="R11" s="623">
        <v>4904160</v>
      </c>
      <c r="S11" s="624"/>
      <c r="T11" s="624"/>
      <c r="U11" s="624"/>
      <c r="V11" s="624"/>
      <c r="W11" s="624"/>
      <c r="X11" s="624"/>
      <c r="Y11" s="625"/>
      <c r="Z11" s="628">
        <v>5.6</v>
      </c>
      <c r="AA11" s="629"/>
      <c r="AB11" s="629"/>
      <c r="AC11" s="635"/>
      <c r="AD11" s="632">
        <v>4904160</v>
      </c>
      <c r="AE11" s="624"/>
      <c r="AF11" s="624"/>
      <c r="AG11" s="624"/>
      <c r="AH11" s="624"/>
      <c r="AI11" s="624"/>
      <c r="AJ11" s="624"/>
      <c r="AK11" s="625"/>
      <c r="AL11" s="628">
        <v>11.2</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788954</v>
      </c>
      <c r="BH11" s="624"/>
      <c r="BI11" s="624"/>
      <c r="BJ11" s="624"/>
      <c r="BK11" s="624"/>
      <c r="BL11" s="624"/>
      <c r="BM11" s="624"/>
      <c r="BN11" s="625"/>
      <c r="BO11" s="626">
        <v>2.2999999999999998</v>
      </c>
      <c r="BP11" s="626"/>
      <c r="BQ11" s="626"/>
      <c r="BR11" s="626"/>
      <c r="BS11" s="627">
        <v>141350</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83357</v>
      </c>
      <c r="CS11" s="624"/>
      <c r="CT11" s="624"/>
      <c r="CU11" s="624"/>
      <c r="CV11" s="624"/>
      <c r="CW11" s="624"/>
      <c r="CX11" s="624"/>
      <c r="CY11" s="625"/>
      <c r="CZ11" s="626">
        <v>0.1</v>
      </c>
      <c r="DA11" s="626"/>
      <c r="DB11" s="626"/>
      <c r="DC11" s="626"/>
      <c r="DD11" s="632">
        <v>8801</v>
      </c>
      <c r="DE11" s="624"/>
      <c r="DF11" s="624"/>
      <c r="DG11" s="624"/>
      <c r="DH11" s="624"/>
      <c r="DI11" s="624"/>
      <c r="DJ11" s="624"/>
      <c r="DK11" s="624"/>
      <c r="DL11" s="624"/>
      <c r="DM11" s="624"/>
      <c r="DN11" s="624"/>
      <c r="DO11" s="624"/>
      <c r="DP11" s="625"/>
      <c r="DQ11" s="632">
        <v>71771</v>
      </c>
      <c r="DR11" s="624"/>
      <c r="DS11" s="624"/>
      <c r="DT11" s="624"/>
      <c r="DU11" s="624"/>
      <c r="DV11" s="624"/>
      <c r="DW11" s="624"/>
      <c r="DX11" s="624"/>
      <c r="DY11" s="624"/>
      <c r="DZ11" s="624"/>
      <c r="EA11" s="624"/>
      <c r="EB11" s="624"/>
      <c r="EC11" s="633"/>
    </row>
    <row r="12" spans="2:143" ht="11.25" customHeight="1" x14ac:dyDescent="0.15">
      <c r="B12" s="620" t="s">
        <v>238</v>
      </c>
      <c r="C12" s="621"/>
      <c r="D12" s="621"/>
      <c r="E12" s="621"/>
      <c r="F12" s="621"/>
      <c r="G12" s="621"/>
      <c r="H12" s="621"/>
      <c r="I12" s="621"/>
      <c r="J12" s="621"/>
      <c r="K12" s="621"/>
      <c r="L12" s="621"/>
      <c r="M12" s="621"/>
      <c r="N12" s="621"/>
      <c r="O12" s="621"/>
      <c r="P12" s="621"/>
      <c r="Q12" s="622"/>
      <c r="R12" s="623" t="s">
        <v>122</v>
      </c>
      <c r="S12" s="624"/>
      <c r="T12" s="624"/>
      <c r="U12" s="624"/>
      <c r="V12" s="624"/>
      <c r="W12" s="624"/>
      <c r="X12" s="624"/>
      <c r="Y12" s="625"/>
      <c r="Z12" s="626" t="s">
        <v>122</v>
      </c>
      <c r="AA12" s="626"/>
      <c r="AB12" s="626"/>
      <c r="AC12" s="626"/>
      <c r="AD12" s="627" t="s">
        <v>122</v>
      </c>
      <c r="AE12" s="627"/>
      <c r="AF12" s="627"/>
      <c r="AG12" s="627"/>
      <c r="AH12" s="627"/>
      <c r="AI12" s="627"/>
      <c r="AJ12" s="627"/>
      <c r="AK12" s="627"/>
      <c r="AL12" s="628" t="s">
        <v>122</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13269768</v>
      </c>
      <c r="BH12" s="624"/>
      <c r="BI12" s="624"/>
      <c r="BJ12" s="624"/>
      <c r="BK12" s="624"/>
      <c r="BL12" s="624"/>
      <c r="BM12" s="624"/>
      <c r="BN12" s="625"/>
      <c r="BO12" s="626">
        <v>38.799999999999997</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438764</v>
      </c>
      <c r="CS12" s="624"/>
      <c r="CT12" s="624"/>
      <c r="CU12" s="624"/>
      <c r="CV12" s="624"/>
      <c r="CW12" s="624"/>
      <c r="CX12" s="624"/>
      <c r="CY12" s="625"/>
      <c r="CZ12" s="626">
        <v>0.5</v>
      </c>
      <c r="DA12" s="626"/>
      <c r="DB12" s="626"/>
      <c r="DC12" s="626"/>
      <c r="DD12" s="632" t="s">
        <v>122</v>
      </c>
      <c r="DE12" s="624"/>
      <c r="DF12" s="624"/>
      <c r="DG12" s="624"/>
      <c r="DH12" s="624"/>
      <c r="DI12" s="624"/>
      <c r="DJ12" s="624"/>
      <c r="DK12" s="624"/>
      <c r="DL12" s="624"/>
      <c r="DM12" s="624"/>
      <c r="DN12" s="624"/>
      <c r="DO12" s="624"/>
      <c r="DP12" s="625"/>
      <c r="DQ12" s="632">
        <v>297021</v>
      </c>
      <c r="DR12" s="624"/>
      <c r="DS12" s="624"/>
      <c r="DT12" s="624"/>
      <c r="DU12" s="624"/>
      <c r="DV12" s="624"/>
      <c r="DW12" s="624"/>
      <c r="DX12" s="624"/>
      <c r="DY12" s="624"/>
      <c r="DZ12" s="624"/>
      <c r="EA12" s="624"/>
      <c r="EB12" s="624"/>
      <c r="EC12" s="633"/>
    </row>
    <row r="13" spans="2:143" ht="11.25" customHeight="1" x14ac:dyDescent="0.15">
      <c r="B13" s="620" t="s">
        <v>241</v>
      </c>
      <c r="C13" s="621"/>
      <c r="D13" s="621"/>
      <c r="E13" s="621"/>
      <c r="F13" s="621"/>
      <c r="G13" s="621"/>
      <c r="H13" s="621"/>
      <c r="I13" s="621"/>
      <c r="J13" s="621"/>
      <c r="K13" s="621"/>
      <c r="L13" s="621"/>
      <c r="M13" s="621"/>
      <c r="N13" s="621"/>
      <c r="O13" s="621"/>
      <c r="P13" s="621"/>
      <c r="Q13" s="622"/>
      <c r="R13" s="623">
        <v>1011</v>
      </c>
      <c r="S13" s="624"/>
      <c r="T13" s="624"/>
      <c r="U13" s="624"/>
      <c r="V13" s="624"/>
      <c r="W13" s="624"/>
      <c r="X13" s="624"/>
      <c r="Y13" s="625"/>
      <c r="Z13" s="626">
        <v>0</v>
      </c>
      <c r="AA13" s="626"/>
      <c r="AB13" s="626"/>
      <c r="AC13" s="626"/>
      <c r="AD13" s="627">
        <v>1011</v>
      </c>
      <c r="AE13" s="627"/>
      <c r="AF13" s="627"/>
      <c r="AG13" s="627"/>
      <c r="AH13" s="627"/>
      <c r="AI13" s="627"/>
      <c r="AJ13" s="627"/>
      <c r="AK13" s="627"/>
      <c r="AL13" s="628">
        <v>0</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12917482</v>
      </c>
      <c r="BH13" s="624"/>
      <c r="BI13" s="624"/>
      <c r="BJ13" s="624"/>
      <c r="BK13" s="624"/>
      <c r="BL13" s="624"/>
      <c r="BM13" s="624"/>
      <c r="BN13" s="625"/>
      <c r="BO13" s="626">
        <v>37.700000000000003</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5227858</v>
      </c>
      <c r="CS13" s="624"/>
      <c r="CT13" s="624"/>
      <c r="CU13" s="624"/>
      <c r="CV13" s="624"/>
      <c r="CW13" s="624"/>
      <c r="CX13" s="624"/>
      <c r="CY13" s="625"/>
      <c r="CZ13" s="626">
        <v>6.2</v>
      </c>
      <c r="DA13" s="626"/>
      <c r="DB13" s="626"/>
      <c r="DC13" s="626"/>
      <c r="DD13" s="632">
        <v>1351442</v>
      </c>
      <c r="DE13" s="624"/>
      <c r="DF13" s="624"/>
      <c r="DG13" s="624"/>
      <c r="DH13" s="624"/>
      <c r="DI13" s="624"/>
      <c r="DJ13" s="624"/>
      <c r="DK13" s="624"/>
      <c r="DL13" s="624"/>
      <c r="DM13" s="624"/>
      <c r="DN13" s="624"/>
      <c r="DO13" s="624"/>
      <c r="DP13" s="625"/>
      <c r="DQ13" s="632">
        <v>3771309</v>
      </c>
      <c r="DR13" s="624"/>
      <c r="DS13" s="624"/>
      <c r="DT13" s="624"/>
      <c r="DU13" s="624"/>
      <c r="DV13" s="624"/>
      <c r="DW13" s="624"/>
      <c r="DX13" s="624"/>
      <c r="DY13" s="624"/>
      <c r="DZ13" s="624"/>
      <c r="EA13" s="624"/>
      <c r="EB13" s="624"/>
      <c r="EC13" s="633"/>
    </row>
    <row r="14" spans="2:143" ht="11.25" customHeight="1" x14ac:dyDescent="0.15">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154973</v>
      </c>
      <c r="BH14" s="624"/>
      <c r="BI14" s="624"/>
      <c r="BJ14" s="624"/>
      <c r="BK14" s="624"/>
      <c r="BL14" s="624"/>
      <c r="BM14" s="624"/>
      <c r="BN14" s="625"/>
      <c r="BO14" s="626">
        <v>0.5</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2396580</v>
      </c>
      <c r="CS14" s="624"/>
      <c r="CT14" s="624"/>
      <c r="CU14" s="624"/>
      <c r="CV14" s="624"/>
      <c r="CW14" s="624"/>
      <c r="CX14" s="624"/>
      <c r="CY14" s="625"/>
      <c r="CZ14" s="626">
        <v>2.8</v>
      </c>
      <c r="DA14" s="626"/>
      <c r="DB14" s="626"/>
      <c r="DC14" s="626"/>
      <c r="DD14" s="632">
        <v>4572</v>
      </c>
      <c r="DE14" s="624"/>
      <c r="DF14" s="624"/>
      <c r="DG14" s="624"/>
      <c r="DH14" s="624"/>
      <c r="DI14" s="624"/>
      <c r="DJ14" s="624"/>
      <c r="DK14" s="624"/>
      <c r="DL14" s="624"/>
      <c r="DM14" s="624"/>
      <c r="DN14" s="624"/>
      <c r="DO14" s="624"/>
      <c r="DP14" s="625"/>
      <c r="DQ14" s="632">
        <v>1872884</v>
      </c>
      <c r="DR14" s="624"/>
      <c r="DS14" s="624"/>
      <c r="DT14" s="624"/>
      <c r="DU14" s="624"/>
      <c r="DV14" s="624"/>
      <c r="DW14" s="624"/>
      <c r="DX14" s="624"/>
      <c r="DY14" s="624"/>
      <c r="DZ14" s="624"/>
      <c r="EA14" s="624"/>
      <c r="EB14" s="624"/>
      <c r="EC14" s="633"/>
    </row>
    <row r="15" spans="2:143" ht="11.25" customHeight="1" x14ac:dyDescent="0.15">
      <c r="B15" s="620" t="s">
        <v>247</v>
      </c>
      <c r="C15" s="621"/>
      <c r="D15" s="621"/>
      <c r="E15" s="621"/>
      <c r="F15" s="621"/>
      <c r="G15" s="621"/>
      <c r="H15" s="621"/>
      <c r="I15" s="621"/>
      <c r="J15" s="621"/>
      <c r="K15" s="621"/>
      <c r="L15" s="621"/>
      <c r="M15" s="621"/>
      <c r="N15" s="621"/>
      <c r="O15" s="621"/>
      <c r="P15" s="621"/>
      <c r="Q15" s="622"/>
      <c r="R15" s="623">
        <v>109050</v>
      </c>
      <c r="S15" s="624"/>
      <c r="T15" s="624"/>
      <c r="U15" s="624"/>
      <c r="V15" s="624"/>
      <c r="W15" s="624"/>
      <c r="X15" s="624"/>
      <c r="Y15" s="625"/>
      <c r="Z15" s="626">
        <v>0.1</v>
      </c>
      <c r="AA15" s="626"/>
      <c r="AB15" s="626"/>
      <c r="AC15" s="626"/>
      <c r="AD15" s="627">
        <v>109050</v>
      </c>
      <c r="AE15" s="627"/>
      <c r="AF15" s="627"/>
      <c r="AG15" s="627"/>
      <c r="AH15" s="627"/>
      <c r="AI15" s="627"/>
      <c r="AJ15" s="627"/>
      <c r="AK15" s="627"/>
      <c r="AL15" s="628">
        <v>0.2</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1077935</v>
      </c>
      <c r="BH15" s="624"/>
      <c r="BI15" s="624"/>
      <c r="BJ15" s="624"/>
      <c r="BK15" s="624"/>
      <c r="BL15" s="624"/>
      <c r="BM15" s="624"/>
      <c r="BN15" s="625"/>
      <c r="BO15" s="626">
        <v>3.1</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9053209</v>
      </c>
      <c r="CS15" s="624"/>
      <c r="CT15" s="624"/>
      <c r="CU15" s="624"/>
      <c r="CV15" s="624"/>
      <c r="CW15" s="624"/>
      <c r="CX15" s="624"/>
      <c r="CY15" s="625"/>
      <c r="CZ15" s="626">
        <v>10.7</v>
      </c>
      <c r="DA15" s="626"/>
      <c r="DB15" s="626"/>
      <c r="DC15" s="626"/>
      <c r="DD15" s="632">
        <v>730059</v>
      </c>
      <c r="DE15" s="624"/>
      <c r="DF15" s="624"/>
      <c r="DG15" s="624"/>
      <c r="DH15" s="624"/>
      <c r="DI15" s="624"/>
      <c r="DJ15" s="624"/>
      <c r="DK15" s="624"/>
      <c r="DL15" s="624"/>
      <c r="DM15" s="624"/>
      <c r="DN15" s="624"/>
      <c r="DO15" s="624"/>
      <c r="DP15" s="625"/>
      <c r="DQ15" s="632">
        <v>6608578</v>
      </c>
      <c r="DR15" s="624"/>
      <c r="DS15" s="624"/>
      <c r="DT15" s="624"/>
      <c r="DU15" s="624"/>
      <c r="DV15" s="624"/>
      <c r="DW15" s="624"/>
      <c r="DX15" s="624"/>
      <c r="DY15" s="624"/>
      <c r="DZ15" s="624"/>
      <c r="EA15" s="624"/>
      <c r="EB15" s="624"/>
      <c r="EC15" s="633"/>
    </row>
    <row r="16" spans="2:143" ht="11.25" customHeight="1" x14ac:dyDescent="0.15">
      <c r="B16" s="620" t="s">
        <v>250</v>
      </c>
      <c r="C16" s="621"/>
      <c r="D16" s="621"/>
      <c r="E16" s="621"/>
      <c r="F16" s="621"/>
      <c r="G16" s="621"/>
      <c r="H16" s="621"/>
      <c r="I16" s="621"/>
      <c r="J16" s="621"/>
      <c r="K16" s="621"/>
      <c r="L16" s="621"/>
      <c r="M16" s="621"/>
      <c r="N16" s="621"/>
      <c r="O16" s="621"/>
      <c r="P16" s="621"/>
      <c r="Q16" s="622"/>
      <c r="R16" s="623">
        <v>579086</v>
      </c>
      <c r="S16" s="624"/>
      <c r="T16" s="624"/>
      <c r="U16" s="624"/>
      <c r="V16" s="624"/>
      <c r="W16" s="624"/>
      <c r="X16" s="624"/>
      <c r="Y16" s="625"/>
      <c r="Z16" s="626">
        <v>0.7</v>
      </c>
      <c r="AA16" s="626"/>
      <c r="AB16" s="626"/>
      <c r="AC16" s="626"/>
      <c r="AD16" s="627">
        <v>579086</v>
      </c>
      <c r="AE16" s="627"/>
      <c r="AF16" s="627"/>
      <c r="AG16" s="627"/>
      <c r="AH16" s="627"/>
      <c r="AI16" s="627"/>
      <c r="AJ16" s="627"/>
      <c r="AK16" s="627"/>
      <c r="AL16" s="628">
        <v>1.3</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t="s">
        <v>122</v>
      </c>
      <c r="CS16" s="624"/>
      <c r="CT16" s="624"/>
      <c r="CU16" s="624"/>
      <c r="CV16" s="624"/>
      <c r="CW16" s="624"/>
      <c r="CX16" s="624"/>
      <c r="CY16" s="625"/>
      <c r="CZ16" s="626" t="s">
        <v>122</v>
      </c>
      <c r="DA16" s="626"/>
      <c r="DB16" s="626"/>
      <c r="DC16" s="626"/>
      <c r="DD16" s="632" t="s">
        <v>122</v>
      </c>
      <c r="DE16" s="624"/>
      <c r="DF16" s="624"/>
      <c r="DG16" s="624"/>
      <c r="DH16" s="624"/>
      <c r="DI16" s="624"/>
      <c r="DJ16" s="624"/>
      <c r="DK16" s="624"/>
      <c r="DL16" s="624"/>
      <c r="DM16" s="624"/>
      <c r="DN16" s="624"/>
      <c r="DO16" s="624"/>
      <c r="DP16" s="625"/>
      <c r="DQ16" s="632" t="s">
        <v>122</v>
      </c>
      <c r="DR16" s="624"/>
      <c r="DS16" s="624"/>
      <c r="DT16" s="624"/>
      <c r="DU16" s="624"/>
      <c r="DV16" s="624"/>
      <c r="DW16" s="624"/>
      <c r="DX16" s="624"/>
      <c r="DY16" s="624"/>
      <c r="DZ16" s="624"/>
      <c r="EA16" s="624"/>
      <c r="EB16" s="624"/>
      <c r="EC16" s="633"/>
    </row>
    <row r="17" spans="2:133" ht="11.25" customHeight="1" x14ac:dyDescent="0.15">
      <c r="B17" s="620" t="s">
        <v>253</v>
      </c>
      <c r="C17" s="621"/>
      <c r="D17" s="621"/>
      <c r="E17" s="621"/>
      <c r="F17" s="621"/>
      <c r="G17" s="621"/>
      <c r="H17" s="621"/>
      <c r="I17" s="621"/>
      <c r="J17" s="621"/>
      <c r="K17" s="621"/>
      <c r="L17" s="621"/>
      <c r="M17" s="621"/>
      <c r="N17" s="621"/>
      <c r="O17" s="621"/>
      <c r="P17" s="621"/>
      <c r="Q17" s="622"/>
      <c r="R17" s="623">
        <v>1191009</v>
      </c>
      <c r="S17" s="624"/>
      <c r="T17" s="624"/>
      <c r="U17" s="624"/>
      <c r="V17" s="624"/>
      <c r="W17" s="624"/>
      <c r="X17" s="624"/>
      <c r="Y17" s="625"/>
      <c r="Z17" s="626">
        <v>1.4</v>
      </c>
      <c r="AA17" s="626"/>
      <c r="AB17" s="626"/>
      <c r="AC17" s="626"/>
      <c r="AD17" s="627">
        <v>1191009</v>
      </c>
      <c r="AE17" s="627"/>
      <c r="AF17" s="627"/>
      <c r="AG17" s="627"/>
      <c r="AH17" s="627"/>
      <c r="AI17" s="627"/>
      <c r="AJ17" s="627"/>
      <c r="AK17" s="627"/>
      <c r="AL17" s="628">
        <v>2.7</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4691640</v>
      </c>
      <c r="CS17" s="624"/>
      <c r="CT17" s="624"/>
      <c r="CU17" s="624"/>
      <c r="CV17" s="624"/>
      <c r="CW17" s="624"/>
      <c r="CX17" s="624"/>
      <c r="CY17" s="625"/>
      <c r="CZ17" s="626">
        <v>5.6</v>
      </c>
      <c r="DA17" s="626"/>
      <c r="DB17" s="626"/>
      <c r="DC17" s="626"/>
      <c r="DD17" s="632" t="s">
        <v>122</v>
      </c>
      <c r="DE17" s="624"/>
      <c r="DF17" s="624"/>
      <c r="DG17" s="624"/>
      <c r="DH17" s="624"/>
      <c r="DI17" s="624"/>
      <c r="DJ17" s="624"/>
      <c r="DK17" s="624"/>
      <c r="DL17" s="624"/>
      <c r="DM17" s="624"/>
      <c r="DN17" s="624"/>
      <c r="DO17" s="624"/>
      <c r="DP17" s="625"/>
      <c r="DQ17" s="632">
        <v>4569440</v>
      </c>
      <c r="DR17" s="624"/>
      <c r="DS17" s="624"/>
      <c r="DT17" s="624"/>
      <c r="DU17" s="624"/>
      <c r="DV17" s="624"/>
      <c r="DW17" s="624"/>
      <c r="DX17" s="624"/>
      <c r="DY17" s="624"/>
      <c r="DZ17" s="624"/>
      <c r="EA17" s="624"/>
      <c r="EB17" s="624"/>
      <c r="EC17" s="633"/>
    </row>
    <row r="18" spans="2:133" ht="11.25" customHeight="1" x14ac:dyDescent="0.15">
      <c r="B18" s="620" t="s">
        <v>256</v>
      </c>
      <c r="C18" s="621"/>
      <c r="D18" s="621"/>
      <c r="E18" s="621"/>
      <c r="F18" s="621"/>
      <c r="G18" s="621"/>
      <c r="H18" s="621"/>
      <c r="I18" s="621"/>
      <c r="J18" s="621"/>
      <c r="K18" s="621"/>
      <c r="L18" s="621"/>
      <c r="M18" s="621"/>
      <c r="N18" s="621"/>
      <c r="O18" s="621"/>
      <c r="P18" s="621"/>
      <c r="Q18" s="622"/>
      <c r="R18" s="623">
        <v>227042</v>
      </c>
      <c r="S18" s="624"/>
      <c r="T18" s="624"/>
      <c r="U18" s="624"/>
      <c r="V18" s="624"/>
      <c r="W18" s="624"/>
      <c r="X18" s="624"/>
      <c r="Y18" s="625"/>
      <c r="Z18" s="626">
        <v>0.3</v>
      </c>
      <c r="AA18" s="626"/>
      <c r="AB18" s="626"/>
      <c r="AC18" s="626"/>
      <c r="AD18" s="627">
        <v>227042</v>
      </c>
      <c r="AE18" s="627"/>
      <c r="AF18" s="627"/>
      <c r="AG18" s="627"/>
      <c r="AH18" s="627"/>
      <c r="AI18" s="627"/>
      <c r="AJ18" s="627"/>
      <c r="AK18" s="627"/>
      <c r="AL18" s="628">
        <v>0.5</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15">
      <c r="B19" s="620" t="s">
        <v>259</v>
      </c>
      <c r="C19" s="621"/>
      <c r="D19" s="621"/>
      <c r="E19" s="621"/>
      <c r="F19" s="621"/>
      <c r="G19" s="621"/>
      <c r="H19" s="621"/>
      <c r="I19" s="621"/>
      <c r="J19" s="621"/>
      <c r="K19" s="621"/>
      <c r="L19" s="621"/>
      <c r="M19" s="621"/>
      <c r="N19" s="621"/>
      <c r="O19" s="621"/>
      <c r="P19" s="621"/>
      <c r="Q19" s="622"/>
      <c r="R19" s="623">
        <v>963820</v>
      </c>
      <c r="S19" s="624"/>
      <c r="T19" s="624"/>
      <c r="U19" s="624"/>
      <c r="V19" s="624"/>
      <c r="W19" s="624"/>
      <c r="X19" s="624"/>
      <c r="Y19" s="625"/>
      <c r="Z19" s="626">
        <v>1.1000000000000001</v>
      </c>
      <c r="AA19" s="626"/>
      <c r="AB19" s="626"/>
      <c r="AC19" s="626"/>
      <c r="AD19" s="627">
        <v>963820</v>
      </c>
      <c r="AE19" s="627"/>
      <c r="AF19" s="627"/>
      <c r="AG19" s="627"/>
      <c r="AH19" s="627"/>
      <c r="AI19" s="627"/>
      <c r="AJ19" s="627"/>
      <c r="AK19" s="627"/>
      <c r="AL19" s="628">
        <v>2.2000000000000002</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2704223</v>
      </c>
      <c r="BH19" s="624"/>
      <c r="BI19" s="624"/>
      <c r="BJ19" s="624"/>
      <c r="BK19" s="624"/>
      <c r="BL19" s="624"/>
      <c r="BM19" s="624"/>
      <c r="BN19" s="625"/>
      <c r="BO19" s="626">
        <v>7.9</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15">
      <c r="B20" s="636" t="s">
        <v>262</v>
      </c>
      <c r="C20" s="637"/>
      <c r="D20" s="637"/>
      <c r="E20" s="637"/>
      <c r="F20" s="637"/>
      <c r="G20" s="637"/>
      <c r="H20" s="637"/>
      <c r="I20" s="637"/>
      <c r="J20" s="637"/>
      <c r="K20" s="637"/>
      <c r="L20" s="637"/>
      <c r="M20" s="637"/>
      <c r="N20" s="637"/>
      <c r="O20" s="637"/>
      <c r="P20" s="637"/>
      <c r="Q20" s="638"/>
      <c r="R20" s="623">
        <v>147</v>
      </c>
      <c r="S20" s="624"/>
      <c r="T20" s="624"/>
      <c r="U20" s="624"/>
      <c r="V20" s="624"/>
      <c r="W20" s="624"/>
      <c r="X20" s="624"/>
      <c r="Y20" s="625"/>
      <c r="Z20" s="626">
        <v>0</v>
      </c>
      <c r="AA20" s="626"/>
      <c r="AB20" s="626"/>
      <c r="AC20" s="626"/>
      <c r="AD20" s="627">
        <v>147</v>
      </c>
      <c r="AE20" s="627"/>
      <c r="AF20" s="627"/>
      <c r="AG20" s="627"/>
      <c r="AH20" s="627"/>
      <c r="AI20" s="627"/>
      <c r="AJ20" s="627"/>
      <c r="AK20" s="627"/>
      <c r="AL20" s="628">
        <v>0</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2704223</v>
      </c>
      <c r="BH20" s="624"/>
      <c r="BI20" s="624"/>
      <c r="BJ20" s="624"/>
      <c r="BK20" s="624"/>
      <c r="BL20" s="624"/>
      <c r="BM20" s="624"/>
      <c r="BN20" s="625"/>
      <c r="BO20" s="626">
        <v>7.9</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84286540</v>
      </c>
      <c r="CS20" s="624"/>
      <c r="CT20" s="624"/>
      <c r="CU20" s="624"/>
      <c r="CV20" s="624"/>
      <c r="CW20" s="624"/>
      <c r="CX20" s="624"/>
      <c r="CY20" s="625"/>
      <c r="CZ20" s="626">
        <v>100</v>
      </c>
      <c r="DA20" s="626"/>
      <c r="DB20" s="626"/>
      <c r="DC20" s="626"/>
      <c r="DD20" s="632">
        <v>2767007</v>
      </c>
      <c r="DE20" s="624"/>
      <c r="DF20" s="624"/>
      <c r="DG20" s="624"/>
      <c r="DH20" s="624"/>
      <c r="DI20" s="624"/>
      <c r="DJ20" s="624"/>
      <c r="DK20" s="624"/>
      <c r="DL20" s="624"/>
      <c r="DM20" s="624"/>
      <c r="DN20" s="624"/>
      <c r="DO20" s="624"/>
      <c r="DP20" s="625"/>
      <c r="DQ20" s="632">
        <v>52885582</v>
      </c>
      <c r="DR20" s="624"/>
      <c r="DS20" s="624"/>
      <c r="DT20" s="624"/>
      <c r="DU20" s="624"/>
      <c r="DV20" s="624"/>
      <c r="DW20" s="624"/>
      <c r="DX20" s="624"/>
      <c r="DY20" s="624"/>
      <c r="DZ20" s="624"/>
      <c r="EA20" s="624"/>
      <c r="EB20" s="624"/>
      <c r="EC20" s="633"/>
    </row>
    <row r="21" spans="2:133" ht="11.25" customHeight="1" x14ac:dyDescent="0.15">
      <c r="B21" s="620" t="s">
        <v>265</v>
      </c>
      <c r="C21" s="621"/>
      <c r="D21" s="621"/>
      <c r="E21" s="621"/>
      <c r="F21" s="621"/>
      <c r="G21" s="621"/>
      <c r="H21" s="621"/>
      <c r="I21" s="621"/>
      <c r="J21" s="621"/>
      <c r="K21" s="621"/>
      <c r="L21" s="621"/>
      <c r="M21" s="621"/>
      <c r="N21" s="621"/>
      <c r="O21" s="621"/>
      <c r="P21" s="621"/>
      <c r="Q21" s="622"/>
      <c r="R21" s="623">
        <v>4035973</v>
      </c>
      <c r="S21" s="624"/>
      <c r="T21" s="624"/>
      <c r="U21" s="624"/>
      <c r="V21" s="624"/>
      <c r="W21" s="624"/>
      <c r="X21" s="624"/>
      <c r="Y21" s="625"/>
      <c r="Z21" s="626">
        <v>4.5999999999999996</v>
      </c>
      <c r="AA21" s="626"/>
      <c r="AB21" s="626"/>
      <c r="AC21" s="626"/>
      <c r="AD21" s="627">
        <v>3678849</v>
      </c>
      <c r="AE21" s="627"/>
      <c r="AF21" s="627"/>
      <c r="AG21" s="627"/>
      <c r="AH21" s="627"/>
      <c r="AI21" s="627"/>
      <c r="AJ21" s="627"/>
      <c r="AK21" s="627"/>
      <c r="AL21" s="628">
        <v>8.4</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t="s">
        <v>122</v>
      </c>
      <c r="BH21" s="624"/>
      <c r="BI21" s="624"/>
      <c r="BJ21" s="624"/>
      <c r="BK21" s="624"/>
      <c r="BL21" s="624"/>
      <c r="BM21" s="624"/>
      <c r="BN21" s="625"/>
      <c r="BO21" s="626" t="s">
        <v>122</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15">
      <c r="B22" s="620" t="s">
        <v>267</v>
      </c>
      <c r="C22" s="621"/>
      <c r="D22" s="621"/>
      <c r="E22" s="621"/>
      <c r="F22" s="621"/>
      <c r="G22" s="621"/>
      <c r="H22" s="621"/>
      <c r="I22" s="621"/>
      <c r="J22" s="621"/>
      <c r="K22" s="621"/>
      <c r="L22" s="621"/>
      <c r="M22" s="621"/>
      <c r="N22" s="621"/>
      <c r="O22" s="621"/>
      <c r="P22" s="621"/>
      <c r="Q22" s="622"/>
      <c r="R22" s="623">
        <v>3678849</v>
      </c>
      <c r="S22" s="624"/>
      <c r="T22" s="624"/>
      <c r="U22" s="624"/>
      <c r="V22" s="624"/>
      <c r="W22" s="624"/>
      <c r="X22" s="624"/>
      <c r="Y22" s="625"/>
      <c r="Z22" s="626">
        <v>4.2</v>
      </c>
      <c r="AA22" s="626"/>
      <c r="AB22" s="626"/>
      <c r="AC22" s="626"/>
      <c r="AD22" s="627">
        <v>3678849</v>
      </c>
      <c r="AE22" s="627"/>
      <c r="AF22" s="627"/>
      <c r="AG22" s="627"/>
      <c r="AH22" s="627"/>
      <c r="AI22" s="627"/>
      <c r="AJ22" s="627"/>
      <c r="AK22" s="627"/>
      <c r="AL22" s="628">
        <v>8.4</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15">
      <c r="B23" s="620" t="s">
        <v>270</v>
      </c>
      <c r="C23" s="621"/>
      <c r="D23" s="621"/>
      <c r="E23" s="621"/>
      <c r="F23" s="621"/>
      <c r="G23" s="621"/>
      <c r="H23" s="621"/>
      <c r="I23" s="621"/>
      <c r="J23" s="621"/>
      <c r="K23" s="621"/>
      <c r="L23" s="621"/>
      <c r="M23" s="621"/>
      <c r="N23" s="621"/>
      <c r="O23" s="621"/>
      <c r="P23" s="621"/>
      <c r="Q23" s="622"/>
      <c r="R23" s="623">
        <v>357038</v>
      </c>
      <c r="S23" s="624"/>
      <c r="T23" s="624"/>
      <c r="U23" s="624"/>
      <c r="V23" s="624"/>
      <c r="W23" s="624"/>
      <c r="X23" s="624"/>
      <c r="Y23" s="625"/>
      <c r="Z23" s="626">
        <v>0.4</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v>2704223</v>
      </c>
      <c r="BH23" s="624"/>
      <c r="BI23" s="624"/>
      <c r="BJ23" s="624"/>
      <c r="BK23" s="624"/>
      <c r="BL23" s="624"/>
      <c r="BM23" s="624"/>
      <c r="BN23" s="625"/>
      <c r="BO23" s="626">
        <v>7.9</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15">
      <c r="B24" s="620" t="s">
        <v>277</v>
      </c>
      <c r="C24" s="621"/>
      <c r="D24" s="621"/>
      <c r="E24" s="621"/>
      <c r="F24" s="621"/>
      <c r="G24" s="621"/>
      <c r="H24" s="621"/>
      <c r="I24" s="621"/>
      <c r="J24" s="621"/>
      <c r="K24" s="621"/>
      <c r="L24" s="621"/>
      <c r="M24" s="621"/>
      <c r="N24" s="621"/>
      <c r="O24" s="621"/>
      <c r="P24" s="621"/>
      <c r="Q24" s="622"/>
      <c r="R24" s="623">
        <v>86</v>
      </c>
      <c r="S24" s="624"/>
      <c r="T24" s="624"/>
      <c r="U24" s="624"/>
      <c r="V24" s="624"/>
      <c r="W24" s="624"/>
      <c r="X24" s="624"/>
      <c r="Y24" s="625"/>
      <c r="Z24" s="626">
        <v>0</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44150456</v>
      </c>
      <c r="CS24" s="613"/>
      <c r="CT24" s="613"/>
      <c r="CU24" s="613"/>
      <c r="CV24" s="613"/>
      <c r="CW24" s="613"/>
      <c r="CX24" s="613"/>
      <c r="CY24" s="614"/>
      <c r="CZ24" s="617">
        <v>52.4</v>
      </c>
      <c r="DA24" s="618"/>
      <c r="DB24" s="618"/>
      <c r="DC24" s="634"/>
      <c r="DD24" s="658">
        <v>23512702</v>
      </c>
      <c r="DE24" s="613"/>
      <c r="DF24" s="613"/>
      <c r="DG24" s="613"/>
      <c r="DH24" s="613"/>
      <c r="DI24" s="613"/>
      <c r="DJ24" s="613"/>
      <c r="DK24" s="614"/>
      <c r="DL24" s="658">
        <v>21276493</v>
      </c>
      <c r="DM24" s="613"/>
      <c r="DN24" s="613"/>
      <c r="DO24" s="613"/>
      <c r="DP24" s="613"/>
      <c r="DQ24" s="613"/>
      <c r="DR24" s="613"/>
      <c r="DS24" s="613"/>
      <c r="DT24" s="613"/>
      <c r="DU24" s="613"/>
      <c r="DV24" s="614"/>
      <c r="DW24" s="617">
        <v>48.5</v>
      </c>
      <c r="DX24" s="618"/>
      <c r="DY24" s="618"/>
      <c r="DZ24" s="618"/>
      <c r="EA24" s="618"/>
      <c r="EB24" s="618"/>
      <c r="EC24" s="619"/>
    </row>
    <row r="25" spans="2:133" ht="11.25" customHeight="1" x14ac:dyDescent="0.15">
      <c r="B25" s="620" t="s">
        <v>280</v>
      </c>
      <c r="C25" s="621"/>
      <c r="D25" s="621"/>
      <c r="E25" s="621"/>
      <c r="F25" s="621"/>
      <c r="G25" s="621"/>
      <c r="H25" s="621"/>
      <c r="I25" s="621"/>
      <c r="J25" s="621"/>
      <c r="K25" s="621"/>
      <c r="L25" s="621"/>
      <c r="M25" s="621"/>
      <c r="N25" s="621"/>
      <c r="O25" s="621"/>
      <c r="P25" s="621"/>
      <c r="Q25" s="622"/>
      <c r="R25" s="623">
        <v>46622894</v>
      </c>
      <c r="S25" s="624"/>
      <c r="T25" s="624"/>
      <c r="U25" s="624"/>
      <c r="V25" s="624"/>
      <c r="W25" s="624"/>
      <c r="X25" s="624"/>
      <c r="Y25" s="625"/>
      <c r="Z25" s="626">
        <v>53.6</v>
      </c>
      <c r="AA25" s="626"/>
      <c r="AB25" s="626"/>
      <c r="AC25" s="626"/>
      <c r="AD25" s="627">
        <v>43561547</v>
      </c>
      <c r="AE25" s="627"/>
      <c r="AF25" s="627"/>
      <c r="AG25" s="627"/>
      <c r="AH25" s="627"/>
      <c r="AI25" s="627"/>
      <c r="AJ25" s="627"/>
      <c r="AK25" s="627"/>
      <c r="AL25" s="628">
        <v>99.3</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12089570</v>
      </c>
      <c r="CS25" s="655"/>
      <c r="CT25" s="655"/>
      <c r="CU25" s="655"/>
      <c r="CV25" s="655"/>
      <c r="CW25" s="655"/>
      <c r="CX25" s="655"/>
      <c r="CY25" s="656"/>
      <c r="CZ25" s="628">
        <v>14.3</v>
      </c>
      <c r="DA25" s="653"/>
      <c r="DB25" s="653"/>
      <c r="DC25" s="657"/>
      <c r="DD25" s="632">
        <v>10781049</v>
      </c>
      <c r="DE25" s="655"/>
      <c r="DF25" s="655"/>
      <c r="DG25" s="655"/>
      <c r="DH25" s="655"/>
      <c r="DI25" s="655"/>
      <c r="DJ25" s="655"/>
      <c r="DK25" s="656"/>
      <c r="DL25" s="632">
        <v>10672144</v>
      </c>
      <c r="DM25" s="655"/>
      <c r="DN25" s="655"/>
      <c r="DO25" s="655"/>
      <c r="DP25" s="655"/>
      <c r="DQ25" s="655"/>
      <c r="DR25" s="655"/>
      <c r="DS25" s="655"/>
      <c r="DT25" s="655"/>
      <c r="DU25" s="655"/>
      <c r="DV25" s="656"/>
      <c r="DW25" s="628">
        <v>24.3</v>
      </c>
      <c r="DX25" s="653"/>
      <c r="DY25" s="653"/>
      <c r="DZ25" s="653"/>
      <c r="EA25" s="653"/>
      <c r="EB25" s="653"/>
      <c r="EC25" s="654"/>
    </row>
    <row r="26" spans="2:133" ht="11.25" customHeight="1" x14ac:dyDescent="0.15">
      <c r="B26" s="620" t="s">
        <v>283</v>
      </c>
      <c r="C26" s="621"/>
      <c r="D26" s="621"/>
      <c r="E26" s="621"/>
      <c r="F26" s="621"/>
      <c r="G26" s="621"/>
      <c r="H26" s="621"/>
      <c r="I26" s="621"/>
      <c r="J26" s="621"/>
      <c r="K26" s="621"/>
      <c r="L26" s="621"/>
      <c r="M26" s="621"/>
      <c r="N26" s="621"/>
      <c r="O26" s="621"/>
      <c r="P26" s="621"/>
      <c r="Q26" s="622"/>
      <c r="R26" s="623">
        <v>12436</v>
      </c>
      <c r="S26" s="624"/>
      <c r="T26" s="624"/>
      <c r="U26" s="624"/>
      <c r="V26" s="624"/>
      <c r="W26" s="624"/>
      <c r="X26" s="624"/>
      <c r="Y26" s="625"/>
      <c r="Z26" s="626">
        <v>0</v>
      </c>
      <c r="AA26" s="626"/>
      <c r="AB26" s="626"/>
      <c r="AC26" s="626"/>
      <c r="AD26" s="627">
        <v>12436</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6756103</v>
      </c>
      <c r="CS26" s="624"/>
      <c r="CT26" s="624"/>
      <c r="CU26" s="624"/>
      <c r="CV26" s="624"/>
      <c r="CW26" s="624"/>
      <c r="CX26" s="624"/>
      <c r="CY26" s="625"/>
      <c r="CZ26" s="628">
        <v>8</v>
      </c>
      <c r="DA26" s="653"/>
      <c r="DB26" s="653"/>
      <c r="DC26" s="657"/>
      <c r="DD26" s="632">
        <v>6253106</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3"/>
      <c r="DY26" s="653"/>
      <c r="DZ26" s="653"/>
      <c r="EA26" s="653"/>
      <c r="EB26" s="653"/>
      <c r="EC26" s="654"/>
    </row>
    <row r="27" spans="2:133" ht="11.25" customHeight="1" x14ac:dyDescent="0.15">
      <c r="B27" s="620" t="s">
        <v>286</v>
      </c>
      <c r="C27" s="621"/>
      <c r="D27" s="621"/>
      <c r="E27" s="621"/>
      <c r="F27" s="621"/>
      <c r="G27" s="621"/>
      <c r="H27" s="621"/>
      <c r="I27" s="621"/>
      <c r="J27" s="621"/>
      <c r="K27" s="621"/>
      <c r="L27" s="621"/>
      <c r="M27" s="621"/>
      <c r="N27" s="621"/>
      <c r="O27" s="621"/>
      <c r="P27" s="621"/>
      <c r="Q27" s="622"/>
      <c r="R27" s="623">
        <v>436272</v>
      </c>
      <c r="S27" s="624"/>
      <c r="T27" s="624"/>
      <c r="U27" s="624"/>
      <c r="V27" s="624"/>
      <c r="W27" s="624"/>
      <c r="X27" s="624"/>
      <c r="Y27" s="625"/>
      <c r="Z27" s="626">
        <v>0.5</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34240844</v>
      </c>
      <c r="BH27" s="624"/>
      <c r="BI27" s="624"/>
      <c r="BJ27" s="624"/>
      <c r="BK27" s="624"/>
      <c r="BL27" s="624"/>
      <c r="BM27" s="624"/>
      <c r="BN27" s="625"/>
      <c r="BO27" s="626">
        <v>100</v>
      </c>
      <c r="BP27" s="626"/>
      <c r="BQ27" s="626"/>
      <c r="BR27" s="626"/>
      <c r="BS27" s="627">
        <v>141350</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27369246</v>
      </c>
      <c r="CS27" s="655"/>
      <c r="CT27" s="655"/>
      <c r="CU27" s="655"/>
      <c r="CV27" s="655"/>
      <c r="CW27" s="655"/>
      <c r="CX27" s="655"/>
      <c r="CY27" s="656"/>
      <c r="CZ27" s="628">
        <v>32.5</v>
      </c>
      <c r="DA27" s="653"/>
      <c r="DB27" s="653"/>
      <c r="DC27" s="657"/>
      <c r="DD27" s="632">
        <v>8162213</v>
      </c>
      <c r="DE27" s="655"/>
      <c r="DF27" s="655"/>
      <c r="DG27" s="655"/>
      <c r="DH27" s="655"/>
      <c r="DI27" s="655"/>
      <c r="DJ27" s="655"/>
      <c r="DK27" s="656"/>
      <c r="DL27" s="632">
        <v>6034909</v>
      </c>
      <c r="DM27" s="655"/>
      <c r="DN27" s="655"/>
      <c r="DO27" s="655"/>
      <c r="DP27" s="655"/>
      <c r="DQ27" s="655"/>
      <c r="DR27" s="655"/>
      <c r="DS27" s="655"/>
      <c r="DT27" s="655"/>
      <c r="DU27" s="655"/>
      <c r="DV27" s="656"/>
      <c r="DW27" s="628">
        <v>13.8</v>
      </c>
      <c r="DX27" s="653"/>
      <c r="DY27" s="653"/>
      <c r="DZ27" s="653"/>
      <c r="EA27" s="653"/>
      <c r="EB27" s="653"/>
      <c r="EC27" s="654"/>
    </row>
    <row r="28" spans="2:133" ht="11.25" customHeight="1" x14ac:dyDescent="0.15">
      <c r="B28" s="620" t="s">
        <v>289</v>
      </c>
      <c r="C28" s="621"/>
      <c r="D28" s="621"/>
      <c r="E28" s="621"/>
      <c r="F28" s="621"/>
      <c r="G28" s="621"/>
      <c r="H28" s="621"/>
      <c r="I28" s="621"/>
      <c r="J28" s="621"/>
      <c r="K28" s="621"/>
      <c r="L28" s="621"/>
      <c r="M28" s="621"/>
      <c r="N28" s="621"/>
      <c r="O28" s="621"/>
      <c r="P28" s="621"/>
      <c r="Q28" s="622"/>
      <c r="R28" s="623">
        <v>337381</v>
      </c>
      <c r="S28" s="624"/>
      <c r="T28" s="624"/>
      <c r="U28" s="624"/>
      <c r="V28" s="624"/>
      <c r="W28" s="624"/>
      <c r="X28" s="624"/>
      <c r="Y28" s="625"/>
      <c r="Z28" s="626">
        <v>0.4</v>
      </c>
      <c r="AA28" s="626"/>
      <c r="AB28" s="626"/>
      <c r="AC28" s="626"/>
      <c r="AD28" s="627">
        <v>227919</v>
      </c>
      <c r="AE28" s="627"/>
      <c r="AF28" s="627"/>
      <c r="AG28" s="627"/>
      <c r="AH28" s="627"/>
      <c r="AI28" s="627"/>
      <c r="AJ28" s="627"/>
      <c r="AK28" s="627"/>
      <c r="AL28" s="628">
        <v>0.5</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4691640</v>
      </c>
      <c r="CS28" s="624"/>
      <c r="CT28" s="624"/>
      <c r="CU28" s="624"/>
      <c r="CV28" s="624"/>
      <c r="CW28" s="624"/>
      <c r="CX28" s="624"/>
      <c r="CY28" s="625"/>
      <c r="CZ28" s="628">
        <v>5.6</v>
      </c>
      <c r="DA28" s="653"/>
      <c r="DB28" s="653"/>
      <c r="DC28" s="657"/>
      <c r="DD28" s="632">
        <v>4569440</v>
      </c>
      <c r="DE28" s="624"/>
      <c r="DF28" s="624"/>
      <c r="DG28" s="624"/>
      <c r="DH28" s="624"/>
      <c r="DI28" s="624"/>
      <c r="DJ28" s="624"/>
      <c r="DK28" s="625"/>
      <c r="DL28" s="632">
        <v>4569440</v>
      </c>
      <c r="DM28" s="624"/>
      <c r="DN28" s="624"/>
      <c r="DO28" s="624"/>
      <c r="DP28" s="624"/>
      <c r="DQ28" s="624"/>
      <c r="DR28" s="624"/>
      <c r="DS28" s="624"/>
      <c r="DT28" s="624"/>
      <c r="DU28" s="624"/>
      <c r="DV28" s="625"/>
      <c r="DW28" s="628">
        <v>10.4</v>
      </c>
      <c r="DX28" s="653"/>
      <c r="DY28" s="653"/>
      <c r="DZ28" s="653"/>
      <c r="EA28" s="653"/>
      <c r="EB28" s="653"/>
      <c r="EC28" s="654"/>
    </row>
    <row r="29" spans="2:133" ht="11.25" customHeight="1" x14ac:dyDescent="0.15">
      <c r="B29" s="620" t="s">
        <v>291</v>
      </c>
      <c r="C29" s="621"/>
      <c r="D29" s="621"/>
      <c r="E29" s="621"/>
      <c r="F29" s="621"/>
      <c r="G29" s="621"/>
      <c r="H29" s="621"/>
      <c r="I29" s="621"/>
      <c r="J29" s="621"/>
      <c r="K29" s="621"/>
      <c r="L29" s="621"/>
      <c r="M29" s="621"/>
      <c r="N29" s="621"/>
      <c r="O29" s="621"/>
      <c r="P29" s="621"/>
      <c r="Q29" s="622"/>
      <c r="R29" s="623">
        <v>452998</v>
      </c>
      <c r="S29" s="624"/>
      <c r="T29" s="624"/>
      <c r="U29" s="624"/>
      <c r="V29" s="624"/>
      <c r="W29" s="624"/>
      <c r="X29" s="624"/>
      <c r="Y29" s="625"/>
      <c r="Z29" s="626">
        <v>0.5</v>
      </c>
      <c r="AA29" s="626"/>
      <c r="AB29" s="626"/>
      <c r="AC29" s="626"/>
      <c r="AD29" s="627" t="s">
        <v>122</v>
      </c>
      <c r="AE29" s="627"/>
      <c r="AF29" s="627"/>
      <c r="AG29" s="627"/>
      <c r="AH29" s="627"/>
      <c r="AI29" s="627"/>
      <c r="AJ29" s="627"/>
      <c r="AK29" s="627"/>
      <c r="AL29" s="628" t="s">
        <v>122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292</v>
      </c>
      <c r="CE29" s="660"/>
      <c r="CF29" s="620" t="s">
        <v>66</v>
      </c>
      <c r="CG29" s="621"/>
      <c r="CH29" s="621"/>
      <c r="CI29" s="621"/>
      <c r="CJ29" s="621"/>
      <c r="CK29" s="621"/>
      <c r="CL29" s="621"/>
      <c r="CM29" s="621"/>
      <c r="CN29" s="621"/>
      <c r="CO29" s="621"/>
      <c r="CP29" s="621"/>
      <c r="CQ29" s="622"/>
      <c r="CR29" s="623">
        <v>4689994</v>
      </c>
      <c r="CS29" s="655"/>
      <c r="CT29" s="655"/>
      <c r="CU29" s="655"/>
      <c r="CV29" s="655"/>
      <c r="CW29" s="655"/>
      <c r="CX29" s="655"/>
      <c r="CY29" s="656"/>
      <c r="CZ29" s="628">
        <v>5.6</v>
      </c>
      <c r="DA29" s="653"/>
      <c r="DB29" s="653"/>
      <c r="DC29" s="657"/>
      <c r="DD29" s="632">
        <v>4567794</v>
      </c>
      <c r="DE29" s="655"/>
      <c r="DF29" s="655"/>
      <c r="DG29" s="655"/>
      <c r="DH29" s="655"/>
      <c r="DI29" s="655"/>
      <c r="DJ29" s="655"/>
      <c r="DK29" s="656"/>
      <c r="DL29" s="632">
        <v>4567794</v>
      </c>
      <c r="DM29" s="655"/>
      <c r="DN29" s="655"/>
      <c r="DO29" s="655"/>
      <c r="DP29" s="655"/>
      <c r="DQ29" s="655"/>
      <c r="DR29" s="655"/>
      <c r="DS29" s="655"/>
      <c r="DT29" s="655"/>
      <c r="DU29" s="655"/>
      <c r="DV29" s="656"/>
      <c r="DW29" s="628">
        <v>10.4</v>
      </c>
      <c r="DX29" s="653"/>
      <c r="DY29" s="653"/>
      <c r="DZ29" s="653"/>
      <c r="EA29" s="653"/>
      <c r="EB29" s="653"/>
      <c r="EC29" s="654"/>
    </row>
    <row r="30" spans="2:133" ht="11.25" customHeight="1" x14ac:dyDescent="0.15">
      <c r="B30" s="620" t="s">
        <v>293</v>
      </c>
      <c r="C30" s="621"/>
      <c r="D30" s="621"/>
      <c r="E30" s="621"/>
      <c r="F30" s="621"/>
      <c r="G30" s="621"/>
      <c r="H30" s="621"/>
      <c r="I30" s="621"/>
      <c r="J30" s="621"/>
      <c r="K30" s="621"/>
      <c r="L30" s="621"/>
      <c r="M30" s="621"/>
      <c r="N30" s="621"/>
      <c r="O30" s="621"/>
      <c r="P30" s="621"/>
      <c r="Q30" s="622"/>
      <c r="R30" s="623">
        <v>18135694</v>
      </c>
      <c r="S30" s="624"/>
      <c r="T30" s="624"/>
      <c r="U30" s="624"/>
      <c r="V30" s="624"/>
      <c r="W30" s="624"/>
      <c r="X30" s="624"/>
      <c r="Y30" s="625"/>
      <c r="Z30" s="626">
        <v>20.9</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65"/>
      <c r="BI30" s="665"/>
      <c r="BJ30" s="665"/>
      <c r="BK30" s="665"/>
      <c r="BL30" s="665"/>
      <c r="BM30" s="665"/>
      <c r="BN30" s="665"/>
      <c r="BO30" s="665"/>
      <c r="BP30" s="665"/>
      <c r="BQ30" s="666"/>
      <c r="BR30" s="605" t="s">
        <v>295</v>
      </c>
      <c r="BS30" s="665"/>
      <c r="BT30" s="665"/>
      <c r="BU30" s="665"/>
      <c r="BV30" s="665"/>
      <c r="BW30" s="665"/>
      <c r="BX30" s="665"/>
      <c r="BY30" s="665"/>
      <c r="BZ30" s="665"/>
      <c r="CA30" s="665"/>
      <c r="CB30" s="666"/>
      <c r="CD30" s="661"/>
      <c r="CE30" s="662"/>
      <c r="CF30" s="620" t="s">
        <v>296</v>
      </c>
      <c r="CG30" s="621"/>
      <c r="CH30" s="621"/>
      <c r="CI30" s="621"/>
      <c r="CJ30" s="621"/>
      <c r="CK30" s="621"/>
      <c r="CL30" s="621"/>
      <c r="CM30" s="621"/>
      <c r="CN30" s="621"/>
      <c r="CO30" s="621"/>
      <c r="CP30" s="621"/>
      <c r="CQ30" s="622"/>
      <c r="CR30" s="623">
        <v>4566373</v>
      </c>
      <c r="CS30" s="624"/>
      <c r="CT30" s="624"/>
      <c r="CU30" s="624"/>
      <c r="CV30" s="624"/>
      <c r="CW30" s="624"/>
      <c r="CX30" s="624"/>
      <c r="CY30" s="625"/>
      <c r="CZ30" s="628">
        <v>5.4</v>
      </c>
      <c r="DA30" s="653"/>
      <c r="DB30" s="653"/>
      <c r="DC30" s="657"/>
      <c r="DD30" s="632">
        <v>4444321</v>
      </c>
      <c r="DE30" s="624"/>
      <c r="DF30" s="624"/>
      <c r="DG30" s="624"/>
      <c r="DH30" s="624"/>
      <c r="DI30" s="624"/>
      <c r="DJ30" s="624"/>
      <c r="DK30" s="625"/>
      <c r="DL30" s="632">
        <v>4444321</v>
      </c>
      <c r="DM30" s="624"/>
      <c r="DN30" s="624"/>
      <c r="DO30" s="624"/>
      <c r="DP30" s="624"/>
      <c r="DQ30" s="624"/>
      <c r="DR30" s="624"/>
      <c r="DS30" s="624"/>
      <c r="DT30" s="624"/>
      <c r="DU30" s="624"/>
      <c r="DV30" s="625"/>
      <c r="DW30" s="628">
        <v>10.1</v>
      </c>
      <c r="DX30" s="653"/>
      <c r="DY30" s="653"/>
      <c r="DZ30" s="653"/>
      <c r="EA30" s="653"/>
      <c r="EB30" s="653"/>
      <c r="EC30" s="654"/>
    </row>
    <row r="31" spans="2:133" ht="11.25" customHeight="1" x14ac:dyDescent="0.15">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69" t="s">
        <v>298</v>
      </c>
      <c r="AQ31" s="670"/>
      <c r="AR31" s="670"/>
      <c r="AS31" s="670"/>
      <c r="AT31" s="675" t="s">
        <v>299</v>
      </c>
      <c r="AU31" s="206"/>
      <c r="AV31" s="206"/>
      <c r="AW31" s="206"/>
      <c r="AX31" s="609" t="s">
        <v>177</v>
      </c>
      <c r="AY31" s="610"/>
      <c r="AZ31" s="610"/>
      <c r="BA31" s="610"/>
      <c r="BB31" s="610"/>
      <c r="BC31" s="610"/>
      <c r="BD31" s="610"/>
      <c r="BE31" s="610"/>
      <c r="BF31" s="611"/>
      <c r="BG31" s="679">
        <v>99.4</v>
      </c>
      <c r="BH31" s="667"/>
      <c r="BI31" s="667"/>
      <c r="BJ31" s="667"/>
      <c r="BK31" s="667"/>
      <c r="BL31" s="667"/>
      <c r="BM31" s="618">
        <v>98.8</v>
      </c>
      <c r="BN31" s="667"/>
      <c r="BO31" s="667"/>
      <c r="BP31" s="667"/>
      <c r="BQ31" s="668"/>
      <c r="BR31" s="679">
        <v>99.3</v>
      </c>
      <c r="BS31" s="667"/>
      <c r="BT31" s="667"/>
      <c r="BU31" s="667"/>
      <c r="BV31" s="667"/>
      <c r="BW31" s="667"/>
      <c r="BX31" s="618">
        <v>98.8</v>
      </c>
      <c r="BY31" s="667"/>
      <c r="BZ31" s="667"/>
      <c r="CA31" s="667"/>
      <c r="CB31" s="668"/>
      <c r="CD31" s="661"/>
      <c r="CE31" s="662"/>
      <c r="CF31" s="620" t="s">
        <v>300</v>
      </c>
      <c r="CG31" s="621"/>
      <c r="CH31" s="621"/>
      <c r="CI31" s="621"/>
      <c r="CJ31" s="621"/>
      <c r="CK31" s="621"/>
      <c r="CL31" s="621"/>
      <c r="CM31" s="621"/>
      <c r="CN31" s="621"/>
      <c r="CO31" s="621"/>
      <c r="CP31" s="621"/>
      <c r="CQ31" s="622"/>
      <c r="CR31" s="623">
        <v>123621</v>
      </c>
      <c r="CS31" s="655"/>
      <c r="CT31" s="655"/>
      <c r="CU31" s="655"/>
      <c r="CV31" s="655"/>
      <c r="CW31" s="655"/>
      <c r="CX31" s="655"/>
      <c r="CY31" s="656"/>
      <c r="CZ31" s="628">
        <v>0.1</v>
      </c>
      <c r="DA31" s="653"/>
      <c r="DB31" s="653"/>
      <c r="DC31" s="657"/>
      <c r="DD31" s="632">
        <v>123473</v>
      </c>
      <c r="DE31" s="655"/>
      <c r="DF31" s="655"/>
      <c r="DG31" s="655"/>
      <c r="DH31" s="655"/>
      <c r="DI31" s="655"/>
      <c r="DJ31" s="655"/>
      <c r="DK31" s="656"/>
      <c r="DL31" s="632">
        <v>123473</v>
      </c>
      <c r="DM31" s="655"/>
      <c r="DN31" s="655"/>
      <c r="DO31" s="655"/>
      <c r="DP31" s="655"/>
      <c r="DQ31" s="655"/>
      <c r="DR31" s="655"/>
      <c r="DS31" s="655"/>
      <c r="DT31" s="655"/>
      <c r="DU31" s="655"/>
      <c r="DV31" s="656"/>
      <c r="DW31" s="628">
        <v>0.3</v>
      </c>
      <c r="DX31" s="653"/>
      <c r="DY31" s="653"/>
      <c r="DZ31" s="653"/>
      <c r="EA31" s="653"/>
      <c r="EB31" s="653"/>
      <c r="EC31" s="654"/>
    </row>
    <row r="32" spans="2:133" ht="11.25" customHeight="1" x14ac:dyDescent="0.15">
      <c r="B32" s="620" t="s">
        <v>301</v>
      </c>
      <c r="C32" s="621"/>
      <c r="D32" s="621"/>
      <c r="E32" s="621"/>
      <c r="F32" s="621"/>
      <c r="G32" s="621"/>
      <c r="H32" s="621"/>
      <c r="I32" s="621"/>
      <c r="J32" s="621"/>
      <c r="K32" s="621"/>
      <c r="L32" s="621"/>
      <c r="M32" s="621"/>
      <c r="N32" s="621"/>
      <c r="O32" s="621"/>
      <c r="P32" s="621"/>
      <c r="Q32" s="622"/>
      <c r="R32" s="623">
        <v>13449173</v>
      </c>
      <c r="S32" s="624"/>
      <c r="T32" s="624"/>
      <c r="U32" s="624"/>
      <c r="V32" s="624"/>
      <c r="W32" s="624"/>
      <c r="X32" s="624"/>
      <c r="Y32" s="625"/>
      <c r="Z32" s="626">
        <v>15.5</v>
      </c>
      <c r="AA32" s="626"/>
      <c r="AB32" s="626"/>
      <c r="AC32" s="626"/>
      <c r="AD32" s="627" t="s">
        <v>122</v>
      </c>
      <c r="AE32" s="627"/>
      <c r="AF32" s="627"/>
      <c r="AG32" s="627"/>
      <c r="AH32" s="627"/>
      <c r="AI32" s="627"/>
      <c r="AJ32" s="627"/>
      <c r="AK32" s="627"/>
      <c r="AL32" s="628" t="s">
        <v>122</v>
      </c>
      <c r="AM32" s="629"/>
      <c r="AN32" s="629"/>
      <c r="AO32" s="630"/>
      <c r="AP32" s="671"/>
      <c r="AQ32" s="672"/>
      <c r="AR32" s="672"/>
      <c r="AS32" s="672"/>
      <c r="AT32" s="676"/>
      <c r="AU32" s="202" t="s">
        <v>302</v>
      </c>
      <c r="AX32" s="620" t="s">
        <v>303</v>
      </c>
      <c r="AY32" s="621"/>
      <c r="AZ32" s="621"/>
      <c r="BA32" s="621"/>
      <c r="BB32" s="621"/>
      <c r="BC32" s="621"/>
      <c r="BD32" s="621"/>
      <c r="BE32" s="621"/>
      <c r="BF32" s="622"/>
      <c r="BG32" s="680">
        <v>99.2</v>
      </c>
      <c r="BH32" s="655"/>
      <c r="BI32" s="655"/>
      <c r="BJ32" s="655"/>
      <c r="BK32" s="655"/>
      <c r="BL32" s="655"/>
      <c r="BM32" s="629">
        <v>98.3</v>
      </c>
      <c r="BN32" s="655"/>
      <c r="BO32" s="655"/>
      <c r="BP32" s="655"/>
      <c r="BQ32" s="678"/>
      <c r="BR32" s="680">
        <v>99.1</v>
      </c>
      <c r="BS32" s="655"/>
      <c r="BT32" s="655"/>
      <c r="BU32" s="655"/>
      <c r="BV32" s="655"/>
      <c r="BW32" s="655"/>
      <c r="BX32" s="629">
        <v>98.2</v>
      </c>
      <c r="BY32" s="655"/>
      <c r="BZ32" s="655"/>
      <c r="CA32" s="655"/>
      <c r="CB32" s="678"/>
      <c r="CD32" s="663"/>
      <c r="CE32" s="664"/>
      <c r="CF32" s="620" t="s">
        <v>304</v>
      </c>
      <c r="CG32" s="621"/>
      <c r="CH32" s="621"/>
      <c r="CI32" s="621"/>
      <c r="CJ32" s="621"/>
      <c r="CK32" s="621"/>
      <c r="CL32" s="621"/>
      <c r="CM32" s="621"/>
      <c r="CN32" s="621"/>
      <c r="CO32" s="621"/>
      <c r="CP32" s="621"/>
      <c r="CQ32" s="622"/>
      <c r="CR32" s="623">
        <v>1646</v>
      </c>
      <c r="CS32" s="624"/>
      <c r="CT32" s="624"/>
      <c r="CU32" s="624"/>
      <c r="CV32" s="624"/>
      <c r="CW32" s="624"/>
      <c r="CX32" s="624"/>
      <c r="CY32" s="625"/>
      <c r="CZ32" s="628">
        <v>0</v>
      </c>
      <c r="DA32" s="653"/>
      <c r="DB32" s="653"/>
      <c r="DC32" s="657"/>
      <c r="DD32" s="632">
        <v>1646</v>
      </c>
      <c r="DE32" s="624"/>
      <c r="DF32" s="624"/>
      <c r="DG32" s="624"/>
      <c r="DH32" s="624"/>
      <c r="DI32" s="624"/>
      <c r="DJ32" s="624"/>
      <c r="DK32" s="625"/>
      <c r="DL32" s="632">
        <v>1646</v>
      </c>
      <c r="DM32" s="624"/>
      <c r="DN32" s="624"/>
      <c r="DO32" s="624"/>
      <c r="DP32" s="624"/>
      <c r="DQ32" s="624"/>
      <c r="DR32" s="624"/>
      <c r="DS32" s="624"/>
      <c r="DT32" s="624"/>
      <c r="DU32" s="624"/>
      <c r="DV32" s="625"/>
      <c r="DW32" s="628">
        <v>0</v>
      </c>
      <c r="DX32" s="653"/>
      <c r="DY32" s="653"/>
      <c r="DZ32" s="653"/>
      <c r="EA32" s="653"/>
      <c r="EB32" s="653"/>
      <c r="EC32" s="654"/>
    </row>
    <row r="33" spans="2:133" ht="11.25" customHeight="1" x14ac:dyDescent="0.15">
      <c r="B33" s="620" t="s">
        <v>305</v>
      </c>
      <c r="C33" s="621"/>
      <c r="D33" s="621"/>
      <c r="E33" s="621"/>
      <c r="F33" s="621"/>
      <c r="G33" s="621"/>
      <c r="H33" s="621"/>
      <c r="I33" s="621"/>
      <c r="J33" s="621"/>
      <c r="K33" s="621"/>
      <c r="L33" s="621"/>
      <c r="M33" s="621"/>
      <c r="N33" s="621"/>
      <c r="O33" s="621"/>
      <c r="P33" s="621"/>
      <c r="Q33" s="622"/>
      <c r="R33" s="623">
        <v>138725</v>
      </c>
      <c r="S33" s="624"/>
      <c r="T33" s="624"/>
      <c r="U33" s="624"/>
      <c r="V33" s="624"/>
      <c r="W33" s="624"/>
      <c r="X33" s="624"/>
      <c r="Y33" s="625"/>
      <c r="Z33" s="626">
        <v>0.2</v>
      </c>
      <c r="AA33" s="626"/>
      <c r="AB33" s="626"/>
      <c r="AC33" s="626"/>
      <c r="AD33" s="627">
        <v>53734</v>
      </c>
      <c r="AE33" s="627"/>
      <c r="AF33" s="627"/>
      <c r="AG33" s="627"/>
      <c r="AH33" s="627"/>
      <c r="AI33" s="627"/>
      <c r="AJ33" s="627"/>
      <c r="AK33" s="627"/>
      <c r="AL33" s="628">
        <v>0.1</v>
      </c>
      <c r="AM33" s="629"/>
      <c r="AN33" s="629"/>
      <c r="AO33" s="630"/>
      <c r="AP33" s="673"/>
      <c r="AQ33" s="674"/>
      <c r="AR33" s="674"/>
      <c r="AS33" s="674"/>
      <c r="AT33" s="677"/>
      <c r="AU33" s="207"/>
      <c r="AV33" s="207"/>
      <c r="AW33" s="207"/>
      <c r="AX33" s="644" t="s">
        <v>306</v>
      </c>
      <c r="AY33" s="645"/>
      <c r="AZ33" s="645"/>
      <c r="BA33" s="645"/>
      <c r="BB33" s="645"/>
      <c r="BC33" s="645"/>
      <c r="BD33" s="645"/>
      <c r="BE33" s="645"/>
      <c r="BF33" s="646"/>
      <c r="BG33" s="681">
        <v>99.6</v>
      </c>
      <c r="BH33" s="682"/>
      <c r="BI33" s="682"/>
      <c r="BJ33" s="682"/>
      <c r="BK33" s="682"/>
      <c r="BL33" s="682"/>
      <c r="BM33" s="683">
        <v>99.4</v>
      </c>
      <c r="BN33" s="682"/>
      <c r="BO33" s="682"/>
      <c r="BP33" s="682"/>
      <c r="BQ33" s="684"/>
      <c r="BR33" s="681">
        <v>99.6</v>
      </c>
      <c r="BS33" s="682"/>
      <c r="BT33" s="682"/>
      <c r="BU33" s="682"/>
      <c r="BV33" s="682"/>
      <c r="BW33" s="682"/>
      <c r="BX33" s="683">
        <v>99.3</v>
      </c>
      <c r="BY33" s="682"/>
      <c r="BZ33" s="682"/>
      <c r="CA33" s="682"/>
      <c r="CB33" s="684"/>
      <c r="CD33" s="620" t="s">
        <v>307</v>
      </c>
      <c r="CE33" s="621"/>
      <c r="CF33" s="621"/>
      <c r="CG33" s="621"/>
      <c r="CH33" s="621"/>
      <c r="CI33" s="621"/>
      <c r="CJ33" s="621"/>
      <c r="CK33" s="621"/>
      <c r="CL33" s="621"/>
      <c r="CM33" s="621"/>
      <c r="CN33" s="621"/>
      <c r="CO33" s="621"/>
      <c r="CP33" s="621"/>
      <c r="CQ33" s="622"/>
      <c r="CR33" s="623">
        <v>37369077</v>
      </c>
      <c r="CS33" s="655"/>
      <c r="CT33" s="655"/>
      <c r="CU33" s="655"/>
      <c r="CV33" s="655"/>
      <c r="CW33" s="655"/>
      <c r="CX33" s="655"/>
      <c r="CY33" s="656"/>
      <c r="CZ33" s="628">
        <v>44.3</v>
      </c>
      <c r="DA33" s="653"/>
      <c r="DB33" s="653"/>
      <c r="DC33" s="657"/>
      <c r="DD33" s="632">
        <v>29086218</v>
      </c>
      <c r="DE33" s="655"/>
      <c r="DF33" s="655"/>
      <c r="DG33" s="655"/>
      <c r="DH33" s="655"/>
      <c r="DI33" s="655"/>
      <c r="DJ33" s="655"/>
      <c r="DK33" s="656"/>
      <c r="DL33" s="632">
        <v>20587652</v>
      </c>
      <c r="DM33" s="655"/>
      <c r="DN33" s="655"/>
      <c r="DO33" s="655"/>
      <c r="DP33" s="655"/>
      <c r="DQ33" s="655"/>
      <c r="DR33" s="655"/>
      <c r="DS33" s="655"/>
      <c r="DT33" s="655"/>
      <c r="DU33" s="655"/>
      <c r="DV33" s="656"/>
      <c r="DW33" s="628">
        <v>46.9</v>
      </c>
      <c r="DX33" s="653"/>
      <c r="DY33" s="653"/>
      <c r="DZ33" s="653"/>
      <c r="EA33" s="653"/>
      <c r="EB33" s="653"/>
      <c r="EC33" s="654"/>
    </row>
    <row r="34" spans="2:133" ht="11.25" customHeight="1" x14ac:dyDescent="0.15">
      <c r="B34" s="620" t="s">
        <v>308</v>
      </c>
      <c r="C34" s="621"/>
      <c r="D34" s="621"/>
      <c r="E34" s="621"/>
      <c r="F34" s="621"/>
      <c r="G34" s="621"/>
      <c r="H34" s="621"/>
      <c r="I34" s="621"/>
      <c r="J34" s="621"/>
      <c r="K34" s="621"/>
      <c r="L34" s="621"/>
      <c r="M34" s="621"/>
      <c r="N34" s="621"/>
      <c r="O34" s="621"/>
      <c r="P34" s="621"/>
      <c r="Q34" s="622"/>
      <c r="R34" s="623">
        <v>96695</v>
      </c>
      <c r="S34" s="624"/>
      <c r="T34" s="624"/>
      <c r="U34" s="624"/>
      <c r="V34" s="624"/>
      <c r="W34" s="624"/>
      <c r="X34" s="624"/>
      <c r="Y34" s="625"/>
      <c r="Z34" s="626">
        <v>0.1</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13783560</v>
      </c>
      <c r="CS34" s="624"/>
      <c r="CT34" s="624"/>
      <c r="CU34" s="624"/>
      <c r="CV34" s="624"/>
      <c r="CW34" s="624"/>
      <c r="CX34" s="624"/>
      <c r="CY34" s="625"/>
      <c r="CZ34" s="628">
        <v>16.399999999999999</v>
      </c>
      <c r="DA34" s="653"/>
      <c r="DB34" s="653"/>
      <c r="DC34" s="657"/>
      <c r="DD34" s="632">
        <v>10174261</v>
      </c>
      <c r="DE34" s="624"/>
      <c r="DF34" s="624"/>
      <c r="DG34" s="624"/>
      <c r="DH34" s="624"/>
      <c r="DI34" s="624"/>
      <c r="DJ34" s="624"/>
      <c r="DK34" s="625"/>
      <c r="DL34" s="632">
        <v>9350575</v>
      </c>
      <c r="DM34" s="624"/>
      <c r="DN34" s="624"/>
      <c r="DO34" s="624"/>
      <c r="DP34" s="624"/>
      <c r="DQ34" s="624"/>
      <c r="DR34" s="624"/>
      <c r="DS34" s="624"/>
      <c r="DT34" s="624"/>
      <c r="DU34" s="624"/>
      <c r="DV34" s="625"/>
      <c r="DW34" s="628">
        <v>21.3</v>
      </c>
      <c r="DX34" s="653"/>
      <c r="DY34" s="653"/>
      <c r="DZ34" s="653"/>
      <c r="EA34" s="653"/>
      <c r="EB34" s="653"/>
      <c r="EC34" s="654"/>
    </row>
    <row r="35" spans="2:133" ht="11.25" customHeight="1" x14ac:dyDescent="0.15">
      <c r="B35" s="620" t="s">
        <v>310</v>
      </c>
      <c r="C35" s="621"/>
      <c r="D35" s="621"/>
      <c r="E35" s="621"/>
      <c r="F35" s="621"/>
      <c r="G35" s="621"/>
      <c r="H35" s="621"/>
      <c r="I35" s="621"/>
      <c r="J35" s="621"/>
      <c r="K35" s="621"/>
      <c r="L35" s="621"/>
      <c r="M35" s="621"/>
      <c r="N35" s="621"/>
      <c r="O35" s="621"/>
      <c r="P35" s="621"/>
      <c r="Q35" s="622"/>
      <c r="R35" s="623">
        <v>3018597</v>
      </c>
      <c r="S35" s="624"/>
      <c r="T35" s="624"/>
      <c r="U35" s="624"/>
      <c r="V35" s="624"/>
      <c r="W35" s="624"/>
      <c r="X35" s="624"/>
      <c r="Y35" s="625"/>
      <c r="Z35" s="626">
        <v>3.5</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446288</v>
      </c>
      <c r="CS35" s="655"/>
      <c r="CT35" s="655"/>
      <c r="CU35" s="655"/>
      <c r="CV35" s="655"/>
      <c r="CW35" s="655"/>
      <c r="CX35" s="655"/>
      <c r="CY35" s="656"/>
      <c r="CZ35" s="628">
        <v>0.5</v>
      </c>
      <c r="DA35" s="653"/>
      <c r="DB35" s="653"/>
      <c r="DC35" s="657"/>
      <c r="DD35" s="632">
        <v>306037</v>
      </c>
      <c r="DE35" s="655"/>
      <c r="DF35" s="655"/>
      <c r="DG35" s="655"/>
      <c r="DH35" s="655"/>
      <c r="DI35" s="655"/>
      <c r="DJ35" s="655"/>
      <c r="DK35" s="656"/>
      <c r="DL35" s="632">
        <v>306037</v>
      </c>
      <c r="DM35" s="655"/>
      <c r="DN35" s="655"/>
      <c r="DO35" s="655"/>
      <c r="DP35" s="655"/>
      <c r="DQ35" s="655"/>
      <c r="DR35" s="655"/>
      <c r="DS35" s="655"/>
      <c r="DT35" s="655"/>
      <c r="DU35" s="655"/>
      <c r="DV35" s="656"/>
      <c r="DW35" s="628">
        <v>0.7</v>
      </c>
      <c r="DX35" s="653"/>
      <c r="DY35" s="653"/>
      <c r="DZ35" s="653"/>
      <c r="EA35" s="653"/>
      <c r="EB35" s="653"/>
      <c r="EC35" s="654"/>
    </row>
    <row r="36" spans="2:133" ht="11.25" customHeight="1" x14ac:dyDescent="0.15">
      <c r="B36" s="620" t="s">
        <v>314</v>
      </c>
      <c r="C36" s="621"/>
      <c r="D36" s="621"/>
      <c r="E36" s="621"/>
      <c r="F36" s="621"/>
      <c r="G36" s="621"/>
      <c r="H36" s="621"/>
      <c r="I36" s="621"/>
      <c r="J36" s="621"/>
      <c r="K36" s="621"/>
      <c r="L36" s="621"/>
      <c r="M36" s="621"/>
      <c r="N36" s="621"/>
      <c r="O36" s="621"/>
      <c r="P36" s="621"/>
      <c r="Q36" s="622"/>
      <c r="R36" s="623">
        <v>2853540</v>
      </c>
      <c r="S36" s="624"/>
      <c r="T36" s="624"/>
      <c r="U36" s="624"/>
      <c r="V36" s="624"/>
      <c r="W36" s="624"/>
      <c r="X36" s="624"/>
      <c r="Y36" s="625"/>
      <c r="Z36" s="626">
        <v>3.3</v>
      </c>
      <c r="AA36" s="626"/>
      <c r="AB36" s="626"/>
      <c r="AC36" s="626"/>
      <c r="AD36" s="627" t="s">
        <v>122</v>
      </c>
      <c r="AE36" s="627"/>
      <c r="AF36" s="627"/>
      <c r="AG36" s="627"/>
      <c r="AH36" s="627"/>
      <c r="AI36" s="627"/>
      <c r="AJ36" s="627"/>
      <c r="AK36" s="627"/>
      <c r="AL36" s="628" t="s">
        <v>122</v>
      </c>
      <c r="AM36" s="629"/>
      <c r="AN36" s="629"/>
      <c r="AO36" s="630"/>
      <c r="AP36" s="210"/>
      <c r="AQ36" s="689" t="s">
        <v>315</v>
      </c>
      <c r="AR36" s="690"/>
      <c r="AS36" s="690"/>
      <c r="AT36" s="690"/>
      <c r="AU36" s="690"/>
      <c r="AV36" s="690"/>
      <c r="AW36" s="690"/>
      <c r="AX36" s="690"/>
      <c r="AY36" s="691"/>
      <c r="AZ36" s="612">
        <v>9217305</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297316</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10389931</v>
      </c>
      <c r="CS36" s="624"/>
      <c r="CT36" s="624"/>
      <c r="CU36" s="624"/>
      <c r="CV36" s="624"/>
      <c r="CW36" s="624"/>
      <c r="CX36" s="624"/>
      <c r="CY36" s="625"/>
      <c r="CZ36" s="628">
        <v>12.3</v>
      </c>
      <c r="DA36" s="653"/>
      <c r="DB36" s="653"/>
      <c r="DC36" s="657"/>
      <c r="DD36" s="632">
        <v>6950039</v>
      </c>
      <c r="DE36" s="624"/>
      <c r="DF36" s="624"/>
      <c r="DG36" s="624"/>
      <c r="DH36" s="624"/>
      <c r="DI36" s="624"/>
      <c r="DJ36" s="624"/>
      <c r="DK36" s="625"/>
      <c r="DL36" s="632">
        <v>5616178</v>
      </c>
      <c r="DM36" s="624"/>
      <c r="DN36" s="624"/>
      <c r="DO36" s="624"/>
      <c r="DP36" s="624"/>
      <c r="DQ36" s="624"/>
      <c r="DR36" s="624"/>
      <c r="DS36" s="624"/>
      <c r="DT36" s="624"/>
      <c r="DU36" s="624"/>
      <c r="DV36" s="625"/>
      <c r="DW36" s="628">
        <v>12.8</v>
      </c>
      <c r="DX36" s="653"/>
      <c r="DY36" s="653"/>
      <c r="DZ36" s="653"/>
      <c r="EA36" s="653"/>
      <c r="EB36" s="653"/>
      <c r="EC36" s="654"/>
    </row>
    <row r="37" spans="2:133" ht="11.25" customHeight="1" x14ac:dyDescent="0.15">
      <c r="B37" s="620" t="s">
        <v>318</v>
      </c>
      <c r="C37" s="621"/>
      <c r="D37" s="621"/>
      <c r="E37" s="621"/>
      <c r="F37" s="621"/>
      <c r="G37" s="621"/>
      <c r="H37" s="621"/>
      <c r="I37" s="621"/>
      <c r="J37" s="621"/>
      <c r="K37" s="621"/>
      <c r="L37" s="621"/>
      <c r="M37" s="621"/>
      <c r="N37" s="621"/>
      <c r="O37" s="621"/>
      <c r="P37" s="621"/>
      <c r="Q37" s="622"/>
      <c r="R37" s="623">
        <v>717265</v>
      </c>
      <c r="S37" s="624"/>
      <c r="T37" s="624"/>
      <c r="U37" s="624"/>
      <c r="V37" s="624"/>
      <c r="W37" s="624"/>
      <c r="X37" s="624"/>
      <c r="Y37" s="625"/>
      <c r="Z37" s="626">
        <v>0.8</v>
      </c>
      <c r="AA37" s="626"/>
      <c r="AB37" s="626"/>
      <c r="AC37" s="626"/>
      <c r="AD37" s="627">
        <v>2097</v>
      </c>
      <c r="AE37" s="627"/>
      <c r="AF37" s="627"/>
      <c r="AG37" s="627"/>
      <c r="AH37" s="627"/>
      <c r="AI37" s="627"/>
      <c r="AJ37" s="627"/>
      <c r="AK37" s="627"/>
      <c r="AL37" s="628">
        <v>0</v>
      </c>
      <c r="AM37" s="629"/>
      <c r="AN37" s="629"/>
      <c r="AO37" s="630"/>
      <c r="AQ37" s="686" t="s">
        <v>319</v>
      </c>
      <c r="AR37" s="687"/>
      <c r="AS37" s="687"/>
      <c r="AT37" s="687"/>
      <c r="AU37" s="687"/>
      <c r="AV37" s="687"/>
      <c r="AW37" s="687"/>
      <c r="AX37" s="687"/>
      <c r="AY37" s="688"/>
      <c r="AZ37" s="623">
        <v>187349</v>
      </c>
      <c r="BA37" s="624"/>
      <c r="BB37" s="624"/>
      <c r="BC37" s="624"/>
      <c r="BD37" s="655"/>
      <c r="BE37" s="655"/>
      <c r="BF37" s="678"/>
      <c r="BG37" s="620" t="s">
        <v>320</v>
      </c>
      <c r="BH37" s="621"/>
      <c r="BI37" s="621"/>
      <c r="BJ37" s="621"/>
      <c r="BK37" s="621"/>
      <c r="BL37" s="621"/>
      <c r="BM37" s="621"/>
      <c r="BN37" s="621"/>
      <c r="BO37" s="621"/>
      <c r="BP37" s="621"/>
      <c r="BQ37" s="621"/>
      <c r="BR37" s="621"/>
      <c r="BS37" s="621"/>
      <c r="BT37" s="621"/>
      <c r="BU37" s="622"/>
      <c r="BV37" s="623">
        <v>-2014072</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1311870</v>
      </c>
      <c r="CS37" s="655"/>
      <c r="CT37" s="655"/>
      <c r="CU37" s="655"/>
      <c r="CV37" s="655"/>
      <c r="CW37" s="655"/>
      <c r="CX37" s="655"/>
      <c r="CY37" s="656"/>
      <c r="CZ37" s="628">
        <v>1.6</v>
      </c>
      <c r="DA37" s="653"/>
      <c r="DB37" s="653"/>
      <c r="DC37" s="657"/>
      <c r="DD37" s="632">
        <v>1060638</v>
      </c>
      <c r="DE37" s="655"/>
      <c r="DF37" s="655"/>
      <c r="DG37" s="655"/>
      <c r="DH37" s="655"/>
      <c r="DI37" s="655"/>
      <c r="DJ37" s="655"/>
      <c r="DK37" s="656"/>
      <c r="DL37" s="632">
        <v>946478</v>
      </c>
      <c r="DM37" s="655"/>
      <c r="DN37" s="655"/>
      <c r="DO37" s="655"/>
      <c r="DP37" s="655"/>
      <c r="DQ37" s="655"/>
      <c r="DR37" s="655"/>
      <c r="DS37" s="655"/>
      <c r="DT37" s="655"/>
      <c r="DU37" s="655"/>
      <c r="DV37" s="656"/>
      <c r="DW37" s="628">
        <v>2.2000000000000002</v>
      </c>
      <c r="DX37" s="653"/>
      <c r="DY37" s="653"/>
      <c r="DZ37" s="653"/>
      <c r="EA37" s="653"/>
      <c r="EB37" s="653"/>
      <c r="EC37" s="654"/>
    </row>
    <row r="38" spans="2:133" ht="11.25" customHeight="1" x14ac:dyDescent="0.15">
      <c r="B38" s="620" t="s">
        <v>322</v>
      </c>
      <c r="C38" s="621"/>
      <c r="D38" s="621"/>
      <c r="E38" s="621"/>
      <c r="F38" s="621"/>
      <c r="G38" s="621"/>
      <c r="H38" s="621"/>
      <c r="I38" s="621"/>
      <c r="J38" s="621"/>
      <c r="K38" s="621"/>
      <c r="L38" s="621"/>
      <c r="M38" s="621"/>
      <c r="N38" s="621"/>
      <c r="O38" s="621"/>
      <c r="P38" s="621"/>
      <c r="Q38" s="622"/>
      <c r="R38" s="623">
        <v>680400</v>
      </c>
      <c r="S38" s="624"/>
      <c r="T38" s="624"/>
      <c r="U38" s="624"/>
      <c r="V38" s="624"/>
      <c r="W38" s="624"/>
      <c r="X38" s="624"/>
      <c r="Y38" s="625"/>
      <c r="Z38" s="626">
        <v>0.8</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v>131655</v>
      </c>
      <c r="BA38" s="624"/>
      <c r="BB38" s="624"/>
      <c r="BC38" s="624"/>
      <c r="BD38" s="655"/>
      <c r="BE38" s="655"/>
      <c r="BF38" s="678"/>
      <c r="BG38" s="620" t="s">
        <v>324</v>
      </c>
      <c r="BH38" s="621"/>
      <c r="BI38" s="621"/>
      <c r="BJ38" s="621"/>
      <c r="BK38" s="621"/>
      <c r="BL38" s="621"/>
      <c r="BM38" s="621"/>
      <c r="BN38" s="621"/>
      <c r="BO38" s="621"/>
      <c r="BP38" s="621"/>
      <c r="BQ38" s="621"/>
      <c r="BR38" s="621"/>
      <c r="BS38" s="621"/>
      <c r="BT38" s="621"/>
      <c r="BU38" s="622"/>
      <c r="BV38" s="623">
        <v>26250</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8859840</v>
      </c>
      <c r="CS38" s="624"/>
      <c r="CT38" s="624"/>
      <c r="CU38" s="624"/>
      <c r="CV38" s="624"/>
      <c r="CW38" s="624"/>
      <c r="CX38" s="624"/>
      <c r="CY38" s="625"/>
      <c r="CZ38" s="628">
        <v>10.5</v>
      </c>
      <c r="DA38" s="653"/>
      <c r="DB38" s="653"/>
      <c r="DC38" s="657"/>
      <c r="DD38" s="632">
        <v>7872269</v>
      </c>
      <c r="DE38" s="624"/>
      <c r="DF38" s="624"/>
      <c r="DG38" s="624"/>
      <c r="DH38" s="624"/>
      <c r="DI38" s="624"/>
      <c r="DJ38" s="624"/>
      <c r="DK38" s="625"/>
      <c r="DL38" s="632">
        <v>5289275</v>
      </c>
      <c r="DM38" s="624"/>
      <c r="DN38" s="624"/>
      <c r="DO38" s="624"/>
      <c r="DP38" s="624"/>
      <c r="DQ38" s="624"/>
      <c r="DR38" s="624"/>
      <c r="DS38" s="624"/>
      <c r="DT38" s="624"/>
      <c r="DU38" s="624"/>
      <c r="DV38" s="625"/>
      <c r="DW38" s="628">
        <v>12.1</v>
      </c>
      <c r="DX38" s="653"/>
      <c r="DY38" s="653"/>
      <c r="DZ38" s="653"/>
      <c r="EA38" s="653"/>
      <c r="EB38" s="653"/>
      <c r="EC38" s="654"/>
    </row>
    <row r="39" spans="2:133" ht="11.25" customHeight="1" x14ac:dyDescent="0.15">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v>108606</v>
      </c>
      <c r="BA39" s="624"/>
      <c r="BB39" s="624"/>
      <c r="BC39" s="624"/>
      <c r="BD39" s="655"/>
      <c r="BE39" s="655"/>
      <c r="BF39" s="678"/>
      <c r="BG39" s="620" t="s">
        <v>328</v>
      </c>
      <c r="BH39" s="621"/>
      <c r="BI39" s="621"/>
      <c r="BJ39" s="621"/>
      <c r="BK39" s="621"/>
      <c r="BL39" s="621"/>
      <c r="BM39" s="621"/>
      <c r="BN39" s="621"/>
      <c r="BO39" s="621"/>
      <c r="BP39" s="621"/>
      <c r="BQ39" s="621"/>
      <c r="BR39" s="621"/>
      <c r="BS39" s="621"/>
      <c r="BT39" s="621"/>
      <c r="BU39" s="622"/>
      <c r="BV39" s="623">
        <v>36171</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3863207</v>
      </c>
      <c r="CS39" s="655"/>
      <c r="CT39" s="655"/>
      <c r="CU39" s="655"/>
      <c r="CV39" s="655"/>
      <c r="CW39" s="655"/>
      <c r="CX39" s="655"/>
      <c r="CY39" s="656"/>
      <c r="CZ39" s="628">
        <v>4.5999999999999996</v>
      </c>
      <c r="DA39" s="653"/>
      <c r="DB39" s="653"/>
      <c r="DC39" s="657"/>
      <c r="DD39" s="632">
        <v>3758025</v>
      </c>
      <c r="DE39" s="655"/>
      <c r="DF39" s="655"/>
      <c r="DG39" s="655"/>
      <c r="DH39" s="655"/>
      <c r="DI39" s="655"/>
      <c r="DJ39" s="655"/>
      <c r="DK39" s="656"/>
      <c r="DL39" s="632" t="s">
        <v>122</v>
      </c>
      <c r="DM39" s="655"/>
      <c r="DN39" s="655"/>
      <c r="DO39" s="655"/>
      <c r="DP39" s="655"/>
      <c r="DQ39" s="655"/>
      <c r="DR39" s="655"/>
      <c r="DS39" s="655"/>
      <c r="DT39" s="655"/>
      <c r="DU39" s="655"/>
      <c r="DV39" s="656"/>
      <c r="DW39" s="628" t="s">
        <v>122</v>
      </c>
      <c r="DX39" s="653"/>
      <c r="DY39" s="653"/>
      <c r="DZ39" s="653"/>
      <c r="EA39" s="653"/>
      <c r="EB39" s="653"/>
      <c r="EC39" s="654"/>
    </row>
    <row r="40" spans="2:133" ht="11.25" customHeight="1" x14ac:dyDescent="0.15">
      <c r="B40" s="620" t="s">
        <v>330</v>
      </c>
      <c r="C40" s="621"/>
      <c r="D40" s="621"/>
      <c r="E40" s="621"/>
      <c r="F40" s="621"/>
      <c r="G40" s="621"/>
      <c r="H40" s="621"/>
      <c r="I40" s="621"/>
      <c r="J40" s="621"/>
      <c r="K40" s="621"/>
      <c r="L40" s="621"/>
      <c r="M40" s="621"/>
      <c r="N40" s="621"/>
      <c r="O40" s="621"/>
      <c r="P40" s="621"/>
      <c r="Q40" s="622"/>
      <c r="R40" s="623" t="s">
        <v>122</v>
      </c>
      <c r="S40" s="624"/>
      <c r="T40" s="624"/>
      <c r="U40" s="624"/>
      <c r="V40" s="624"/>
      <c r="W40" s="624"/>
      <c r="X40" s="624"/>
      <c r="Y40" s="625"/>
      <c r="Z40" s="626" t="s">
        <v>122</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v>38461</v>
      </c>
      <c r="BA40" s="624"/>
      <c r="BB40" s="624"/>
      <c r="BC40" s="624"/>
      <c r="BD40" s="655"/>
      <c r="BE40" s="655"/>
      <c r="BF40" s="678"/>
      <c r="BG40" s="671" t="s">
        <v>332</v>
      </c>
      <c r="BH40" s="672"/>
      <c r="BI40" s="672"/>
      <c r="BJ40" s="672"/>
      <c r="BK40" s="672"/>
      <c r="BL40" s="211"/>
      <c r="BM40" s="621" t="s">
        <v>333</v>
      </c>
      <c r="BN40" s="621"/>
      <c r="BO40" s="621"/>
      <c r="BP40" s="621"/>
      <c r="BQ40" s="621"/>
      <c r="BR40" s="621"/>
      <c r="BS40" s="621"/>
      <c r="BT40" s="621"/>
      <c r="BU40" s="622"/>
      <c r="BV40" s="623">
        <v>100</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26251</v>
      </c>
      <c r="CS40" s="624"/>
      <c r="CT40" s="624"/>
      <c r="CU40" s="624"/>
      <c r="CV40" s="624"/>
      <c r="CW40" s="624"/>
      <c r="CX40" s="624"/>
      <c r="CY40" s="625"/>
      <c r="CZ40" s="628">
        <v>0</v>
      </c>
      <c r="DA40" s="653"/>
      <c r="DB40" s="653"/>
      <c r="DC40" s="657"/>
      <c r="DD40" s="632">
        <v>25587</v>
      </c>
      <c r="DE40" s="624"/>
      <c r="DF40" s="624"/>
      <c r="DG40" s="624"/>
      <c r="DH40" s="624"/>
      <c r="DI40" s="624"/>
      <c r="DJ40" s="624"/>
      <c r="DK40" s="625"/>
      <c r="DL40" s="632">
        <v>25587</v>
      </c>
      <c r="DM40" s="624"/>
      <c r="DN40" s="624"/>
      <c r="DO40" s="624"/>
      <c r="DP40" s="624"/>
      <c r="DQ40" s="624"/>
      <c r="DR40" s="624"/>
      <c r="DS40" s="624"/>
      <c r="DT40" s="624"/>
      <c r="DU40" s="624"/>
      <c r="DV40" s="625"/>
      <c r="DW40" s="628">
        <v>0.1</v>
      </c>
      <c r="DX40" s="653"/>
      <c r="DY40" s="653"/>
      <c r="DZ40" s="653"/>
      <c r="EA40" s="653"/>
      <c r="EB40" s="653"/>
      <c r="EC40" s="654"/>
    </row>
    <row r="41" spans="2:133" ht="11.25" customHeight="1" x14ac:dyDescent="0.15">
      <c r="B41" s="644" t="s">
        <v>335</v>
      </c>
      <c r="C41" s="645"/>
      <c r="D41" s="645"/>
      <c r="E41" s="645"/>
      <c r="F41" s="645"/>
      <c r="G41" s="645"/>
      <c r="H41" s="645"/>
      <c r="I41" s="645"/>
      <c r="J41" s="645"/>
      <c r="K41" s="645"/>
      <c r="L41" s="645"/>
      <c r="M41" s="645"/>
      <c r="N41" s="645"/>
      <c r="O41" s="645"/>
      <c r="P41" s="645"/>
      <c r="Q41" s="646"/>
      <c r="R41" s="695">
        <v>86952070</v>
      </c>
      <c r="S41" s="696"/>
      <c r="T41" s="696"/>
      <c r="U41" s="696"/>
      <c r="V41" s="696"/>
      <c r="W41" s="696"/>
      <c r="X41" s="696"/>
      <c r="Y41" s="700"/>
      <c r="Z41" s="701">
        <v>100</v>
      </c>
      <c r="AA41" s="701"/>
      <c r="AB41" s="701"/>
      <c r="AC41" s="701"/>
      <c r="AD41" s="702">
        <v>43857733</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3297671</v>
      </c>
      <c r="BA41" s="624"/>
      <c r="BB41" s="624"/>
      <c r="BC41" s="624"/>
      <c r="BD41" s="655"/>
      <c r="BE41" s="655"/>
      <c r="BF41" s="678"/>
      <c r="BG41" s="671"/>
      <c r="BH41" s="672"/>
      <c r="BI41" s="672"/>
      <c r="BJ41" s="672"/>
      <c r="BK41" s="672"/>
      <c r="BL41" s="211"/>
      <c r="BM41" s="621" t="s">
        <v>337</v>
      </c>
      <c r="BN41" s="621"/>
      <c r="BO41" s="621"/>
      <c r="BP41" s="621"/>
      <c r="BQ41" s="621"/>
      <c r="BR41" s="621"/>
      <c r="BS41" s="621"/>
      <c r="BT41" s="621"/>
      <c r="BU41" s="622"/>
      <c r="BV41" s="623">
        <v>1</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5"/>
      <c r="CT41" s="655"/>
      <c r="CU41" s="655"/>
      <c r="CV41" s="655"/>
      <c r="CW41" s="655"/>
      <c r="CX41" s="655"/>
      <c r="CY41" s="656"/>
      <c r="CZ41" s="628" t="s">
        <v>122</v>
      </c>
      <c r="DA41" s="653"/>
      <c r="DB41" s="653"/>
      <c r="DC41" s="657"/>
      <c r="DD41" s="632" t="s">
        <v>122</v>
      </c>
      <c r="DE41" s="655"/>
      <c r="DF41" s="655"/>
      <c r="DG41" s="655"/>
      <c r="DH41" s="655"/>
      <c r="DI41" s="655"/>
      <c r="DJ41" s="655"/>
      <c r="DK41" s="656"/>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15">
      <c r="AQ42" s="692" t="s">
        <v>339</v>
      </c>
      <c r="AR42" s="693"/>
      <c r="AS42" s="693"/>
      <c r="AT42" s="693"/>
      <c r="AU42" s="693"/>
      <c r="AV42" s="693"/>
      <c r="AW42" s="693"/>
      <c r="AX42" s="693"/>
      <c r="AY42" s="694"/>
      <c r="AZ42" s="695">
        <v>5453563</v>
      </c>
      <c r="BA42" s="696"/>
      <c r="BB42" s="696"/>
      <c r="BC42" s="696"/>
      <c r="BD42" s="682"/>
      <c r="BE42" s="682"/>
      <c r="BF42" s="684"/>
      <c r="BG42" s="673"/>
      <c r="BH42" s="674"/>
      <c r="BI42" s="674"/>
      <c r="BJ42" s="674"/>
      <c r="BK42" s="674"/>
      <c r="BL42" s="212"/>
      <c r="BM42" s="645" t="s">
        <v>340</v>
      </c>
      <c r="BN42" s="645"/>
      <c r="BO42" s="645"/>
      <c r="BP42" s="645"/>
      <c r="BQ42" s="645"/>
      <c r="BR42" s="645"/>
      <c r="BS42" s="645"/>
      <c r="BT42" s="645"/>
      <c r="BU42" s="646"/>
      <c r="BV42" s="695">
        <v>335</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2767007</v>
      </c>
      <c r="CS42" s="655"/>
      <c r="CT42" s="655"/>
      <c r="CU42" s="655"/>
      <c r="CV42" s="655"/>
      <c r="CW42" s="655"/>
      <c r="CX42" s="655"/>
      <c r="CY42" s="656"/>
      <c r="CZ42" s="628">
        <v>3.3</v>
      </c>
      <c r="DA42" s="653"/>
      <c r="DB42" s="653"/>
      <c r="DC42" s="657"/>
      <c r="DD42" s="632">
        <v>286662</v>
      </c>
      <c r="DE42" s="655"/>
      <c r="DF42" s="655"/>
      <c r="DG42" s="655"/>
      <c r="DH42" s="655"/>
      <c r="DI42" s="655"/>
      <c r="DJ42" s="655"/>
      <c r="DK42" s="656"/>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15">
      <c r="B43" s="202" t="s">
        <v>342</v>
      </c>
      <c r="CD43" s="620" t="s">
        <v>343</v>
      </c>
      <c r="CE43" s="621"/>
      <c r="CF43" s="621"/>
      <c r="CG43" s="621"/>
      <c r="CH43" s="621"/>
      <c r="CI43" s="621"/>
      <c r="CJ43" s="621"/>
      <c r="CK43" s="621"/>
      <c r="CL43" s="621"/>
      <c r="CM43" s="621"/>
      <c r="CN43" s="621"/>
      <c r="CO43" s="621"/>
      <c r="CP43" s="621"/>
      <c r="CQ43" s="622"/>
      <c r="CR43" s="623">
        <v>59149</v>
      </c>
      <c r="CS43" s="655"/>
      <c r="CT43" s="655"/>
      <c r="CU43" s="655"/>
      <c r="CV43" s="655"/>
      <c r="CW43" s="655"/>
      <c r="CX43" s="655"/>
      <c r="CY43" s="656"/>
      <c r="CZ43" s="628">
        <v>0.1</v>
      </c>
      <c r="DA43" s="653"/>
      <c r="DB43" s="653"/>
      <c r="DC43" s="657"/>
      <c r="DD43" s="632">
        <v>59149</v>
      </c>
      <c r="DE43" s="655"/>
      <c r="DF43" s="655"/>
      <c r="DG43" s="655"/>
      <c r="DH43" s="655"/>
      <c r="DI43" s="655"/>
      <c r="DJ43" s="655"/>
      <c r="DK43" s="656"/>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15">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292</v>
      </c>
      <c r="CE44" s="660"/>
      <c r="CF44" s="620" t="s">
        <v>345</v>
      </c>
      <c r="CG44" s="621"/>
      <c r="CH44" s="621"/>
      <c r="CI44" s="621"/>
      <c r="CJ44" s="621"/>
      <c r="CK44" s="621"/>
      <c r="CL44" s="621"/>
      <c r="CM44" s="621"/>
      <c r="CN44" s="621"/>
      <c r="CO44" s="621"/>
      <c r="CP44" s="621"/>
      <c r="CQ44" s="622"/>
      <c r="CR44" s="623">
        <v>2767007</v>
      </c>
      <c r="CS44" s="624"/>
      <c r="CT44" s="624"/>
      <c r="CU44" s="624"/>
      <c r="CV44" s="624"/>
      <c r="CW44" s="624"/>
      <c r="CX44" s="624"/>
      <c r="CY44" s="625"/>
      <c r="CZ44" s="628">
        <v>3.3</v>
      </c>
      <c r="DA44" s="629"/>
      <c r="DB44" s="629"/>
      <c r="DC44" s="635"/>
      <c r="DD44" s="632">
        <v>286662</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15">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347</v>
      </c>
      <c r="CG45" s="621"/>
      <c r="CH45" s="621"/>
      <c r="CI45" s="621"/>
      <c r="CJ45" s="621"/>
      <c r="CK45" s="621"/>
      <c r="CL45" s="621"/>
      <c r="CM45" s="621"/>
      <c r="CN45" s="621"/>
      <c r="CO45" s="621"/>
      <c r="CP45" s="621"/>
      <c r="CQ45" s="622"/>
      <c r="CR45" s="623">
        <v>340440</v>
      </c>
      <c r="CS45" s="655"/>
      <c r="CT45" s="655"/>
      <c r="CU45" s="655"/>
      <c r="CV45" s="655"/>
      <c r="CW45" s="655"/>
      <c r="CX45" s="655"/>
      <c r="CY45" s="656"/>
      <c r="CZ45" s="628">
        <v>0.4</v>
      </c>
      <c r="DA45" s="653"/>
      <c r="DB45" s="653"/>
      <c r="DC45" s="657"/>
      <c r="DD45" s="632">
        <v>23404</v>
      </c>
      <c r="DE45" s="655"/>
      <c r="DF45" s="655"/>
      <c r="DG45" s="655"/>
      <c r="DH45" s="655"/>
      <c r="DI45" s="655"/>
      <c r="DJ45" s="655"/>
      <c r="DK45" s="656"/>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15">
      <c r="B46" s="213"/>
      <c r="CD46" s="661"/>
      <c r="CE46" s="662"/>
      <c r="CF46" s="620" t="s">
        <v>348</v>
      </c>
      <c r="CG46" s="621"/>
      <c r="CH46" s="621"/>
      <c r="CI46" s="621"/>
      <c r="CJ46" s="621"/>
      <c r="CK46" s="621"/>
      <c r="CL46" s="621"/>
      <c r="CM46" s="621"/>
      <c r="CN46" s="621"/>
      <c r="CO46" s="621"/>
      <c r="CP46" s="621"/>
      <c r="CQ46" s="622"/>
      <c r="CR46" s="623">
        <v>2410449</v>
      </c>
      <c r="CS46" s="624"/>
      <c r="CT46" s="624"/>
      <c r="CU46" s="624"/>
      <c r="CV46" s="624"/>
      <c r="CW46" s="624"/>
      <c r="CX46" s="624"/>
      <c r="CY46" s="625"/>
      <c r="CZ46" s="628">
        <v>2.9</v>
      </c>
      <c r="DA46" s="629"/>
      <c r="DB46" s="629"/>
      <c r="DC46" s="635"/>
      <c r="DD46" s="632">
        <v>247140</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15">
      <c r="B47" s="213"/>
      <c r="CD47" s="661"/>
      <c r="CE47" s="662"/>
      <c r="CF47" s="620" t="s">
        <v>349</v>
      </c>
      <c r="CG47" s="621"/>
      <c r="CH47" s="621"/>
      <c r="CI47" s="621"/>
      <c r="CJ47" s="621"/>
      <c r="CK47" s="621"/>
      <c r="CL47" s="621"/>
      <c r="CM47" s="621"/>
      <c r="CN47" s="621"/>
      <c r="CO47" s="621"/>
      <c r="CP47" s="621"/>
      <c r="CQ47" s="622"/>
      <c r="CR47" s="623" t="s">
        <v>122</v>
      </c>
      <c r="CS47" s="655"/>
      <c r="CT47" s="655"/>
      <c r="CU47" s="655"/>
      <c r="CV47" s="655"/>
      <c r="CW47" s="655"/>
      <c r="CX47" s="655"/>
      <c r="CY47" s="656"/>
      <c r="CZ47" s="628" t="s">
        <v>122</v>
      </c>
      <c r="DA47" s="653"/>
      <c r="DB47" s="653"/>
      <c r="DC47" s="657"/>
      <c r="DD47" s="632" t="s">
        <v>122</v>
      </c>
      <c r="DE47" s="655"/>
      <c r="DF47" s="655"/>
      <c r="DG47" s="655"/>
      <c r="DH47" s="655"/>
      <c r="DI47" s="655"/>
      <c r="DJ47" s="655"/>
      <c r="DK47" s="656"/>
      <c r="DL47" s="706"/>
      <c r="DM47" s="707"/>
      <c r="DN47" s="707"/>
      <c r="DO47" s="707"/>
      <c r="DP47" s="707"/>
      <c r="DQ47" s="707"/>
      <c r="DR47" s="707"/>
      <c r="DS47" s="707"/>
      <c r="DT47" s="707"/>
      <c r="DU47" s="707"/>
      <c r="DV47" s="708"/>
      <c r="DW47" s="697"/>
      <c r="DX47" s="698"/>
      <c r="DY47" s="698"/>
      <c r="DZ47" s="698"/>
      <c r="EA47" s="698"/>
      <c r="EB47" s="698"/>
      <c r="EC47" s="699"/>
    </row>
    <row r="48" spans="2:133" x14ac:dyDescent="0.15">
      <c r="B48" s="213"/>
      <c r="CD48" s="663"/>
      <c r="CE48" s="664"/>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15">
      <c r="B49" s="213"/>
      <c r="CD49" s="644" t="s">
        <v>351</v>
      </c>
      <c r="CE49" s="645"/>
      <c r="CF49" s="645"/>
      <c r="CG49" s="645"/>
      <c r="CH49" s="645"/>
      <c r="CI49" s="645"/>
      <c r="CJ49" s="645"/>
      <c r="CK49" s="645"/>
      <c r="CL49" s="645"/>
      <c r="CM49" s="645"/>
      <c r="CN49" s="645"/>
      <c r="CO49" s="645"/>
      <c r="CP49" s="645"/>
      <c r="CQ49" s="646"/>
      <c r="CR49" s="695">
        <v>84286540</v>
      </c>
      <c r="CS49" s="682"/>
      <c r="CT49" s="682"/>
      <c r="CU49" s="682"/>
      <c r="CV49" s="682"/>
      <c r="CW49" s="682"/>
      <c r="CX49" s="682"/>
      <c r="CY49" s="711"/>
      <c r="CZ49" s="703">
        <v>100</v>
      </c>
      <c r="DA49" s="712"/>
      <c r="DB49" s="712"/>
      <c r="DC49" s="713"/>
      <c r="DD49" s="714">
        <v>52885582</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svVmdnFq9zKJmTdI9JIwstr2Go3OdRHjzkziagbN/dCAia6bgi646udEBhQwZb+SEKpYkiGhL73Hfl1Tw8hnNw==" saltValue="Lu1msCyGXIuf4vU1ccqKl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8" scale="89"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55" zoomScaleNormal="55" zoomScaleSheetLayoutView="70" workbookViewId="0"/>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353</v>
      </c>
      <c r="DK2" s="723"/>
      <c r="DL2" s="723"/>
      <c r="DM2" s="723"/>
      <c r="DN2" s="723"/>
      <c r="DO2" s="724"/>
      <c r="DP2" s="216"/>
      <c r="DQ2" s="722" t="s">
        <v>354</v>
      </c>
      <c r="DR2" s="723"/>
      <c r="DS2" s="723"/>
      <c r="DT2" s="723"/>
      <c r="DU2" s="723"/>
      <c r="DV2" s="723"/>
      <c r="DW2" s="723"/>
      <c r="DX2" s="723"/>
      <c r="DY2" s="723"/>
      <c r="DZ2" s="724"/>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15">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0"/>
      <c r="BA5" s="220"/>
      <c r="BB5" s="220"/>
      <c r="BC5" s="220"/>
      <c r="BD5" s="220"/>
      <c r="BE5" s="221"/>
      <c r="BF5" s="221"/>
      <c r="BG5" s="221"/>
      <c r="BH5" s="221"/>
      <c r="BI5" s="221"/>
      <c r="BJ5" s="221"/>
      <c r="BK5" s="221"/>
      <c r="BL5" s="221"/>
      <c r="BM5" s="221"/>
      <c r="BN5" s="221"/>
      <c r="BO5" s="221"/>
      <c r="BP5" s="221"/>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22"/>
    </row>
    <row r="6" spans="1:131" s="223" customFormat="1" ht="26.25" customHeight="1" thickBot="1" x14ac:dyDescent="0.2">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15">
      <c r="A7" s="224">
        <v>1</v>
      </c>
      <c r="B7" s="749" t="s">
        <v>374</v>
      </c>
      <c r="C7" s="750"/>
      <c r="D7" s="750"/>
      <c r="E7" s="750"/>
      <c r="F7" s="750"/>
      <c r="G7" s="750"/>
      <c r="H7" s="750"/>
      <c r="I7" s="750"/>
      <c r="J7" s="750"/>
      <c r="K7" s="750"/>
      <c r="L7" s="750"/>
      <c r="M7" s="750"/>
      <c r="N7" s="750"/>
      <c r="O7" s="750"/>
      <c r="P7" s="751"/>
      <c r="Q7" s="752">
        <v>87101</v>
      </c>
      <c r="R7" s="753"/>
      <c r="S7" s="753"/>
      <c r="T7" s="753"/>
      <c r="U7" s="753"/>
      <c r="V7" s="753">
        <v>84436</v>
      </c>
      <c r="W7" s="753"/>
      <c r="X7" s="753"/>
      <c r="Y7" s="753"/>
      <c r="Z7" s="753"/>
      <c r="AA7" s="753">
        <v>2666</v>
      </c>
      <c r="AB7" s="753"/>
      <c r="AC7" s="753"/>
      <c r="AD7" s="753"/>
      <c r="AE7" s="754"/>
      <c r="AF7" s="755">
        <v>2523</v>
      </c>
      <c r="AG7" s="756"/>
      <c r="AH7" s="756"/>
      <c r="AI7" s="756"/>
      <c r="AJ7" s="757"/>
      <c r="AK7" s="758">
        <v>3019</v>
      </c>
      <c r="AL7" s="759"/>
      <c r="AM7" s="759"/>
      <c r="AN7" s="759"/>
      <c r="AO7" s="759"/>
      <c r="AP7" s="759">
        <v>41744</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t="s">
        <v>557</v>
      </c>
      <c r="BS7" s="746" t="s">
        <v>558</v>
      </c>
      <c r="BT7" s="747"/>
      <c r="BU7" s="747"/>
      <c r="BV7" s="747"/>
      <c r="BW7" s="747"/>
      <c r="BX7" s="747"/>
      <c r="BY7" s="747"/>
      <c r="BZ7" s="747"/>
      <c r="CA7" s="747"/>
      <c r="CB7" s="747"/>
      <c r="CC7" s="747"/>
      <c r="CD7" s="747"/>
      <c r="CE7" s="747"/>
      <c r="CF7" s="747"/>
      <c r="CG7" s="762"/>
      <c r="CH7" s="743">
        <v>0</v>
      </c>
      <c r="CI7" s="744"/>
      <c r="CJ7" s="744"/>
      <c r="CK7" s="744"/>
      <c r="CL7" s="745"/>
      <c r="CM7" s="743">
        <v>15</v>
      </c>
      <c r="CN7" s="744"/>
      <c r="CO7" s="744"/>
      <c r="CP7" s="744"/>
      <c r="CQ7" s="745"/>
      <c r="CR7" s="743">
        <v>5</v>
      </c>
      <c r="CS7" s="744"/>
      <c r="CT7" s="744"/>
      <c r="CU7" s="744"/>
      <c r="CV7" s="745"/>
      <c r="CW7" s="743" t="s">
        <v>559</v>
      </c>
      <c r="CX7" s="744"/>
      <c r="CY7" s="744"/>
      <c r="CZ7" s="744"/>
      <c r="DA7" s="745"/>
      <c r="DB7" s="743" t="s">
        <v>559</v>
      </c>
      <c r="DC7" s="744"/>
      <c r="DD7" s="744"/>
      <c r="DE7" s="744"/>
      <c r="DF7" s="745"/>
      <c r="DG7" s="743" t="s">
        <v>559</v>
      </c>
      <c r="DH7" s="744"/>
      <c r="DI7" s="744"/>
      <c r="DJ7" s="744"/>
      <c r="DK7" s="745"/>
      <c r="DL7" s="743" t="s">
        <v>559</v>
      </c>
      <c r="DM7" s="744"/>
      <c r="DN7" s="744"/>
      <c r="DO7" s="744"/>
      <c r="DP7" s="745"/>
      <c r="DQ7" s="743" t="s">
        <v>559</v>
      </c>
      <c r="DR7" s="744"/>
      <c r="DS7" s="744"/>
      <c r="DT7" s="744"/>
      <c r="DU7" s="745"/>
      <c r="DV7" s="746"/>
      <c r="DW7" s="747"/>
      <c r="DX7" s="747"/>
      <c r="DY7" s="747"/>
      <c r="DZ7" s="748"/>
      <c r="EA7" s="222"/>
    </row>
    <row r="8" spans="1:131" s="223" customFormat="1" ht="26.25" customHeight="1" x14ac:dyDescent="0.15">
      <c r="A8" s="226">
        <v>2</v>
      </c>
      <c r="B8" s="780"/>
      <c r="C8" s="781"/>
      <c r="D8" s="781"/>
      <c r="E8" s="781"/>
      <c r="F8" s="781"/>
      <c r="G8" s="781"/>
      <c r="H8" s="781"/>
      <c r="I8" s="781"/>
      <c r="J8" s="781"/>
      <c r="K8" s="781"/>
      <c r="L8" s="781"/>
      <c r="M8" s="781"/>
      <c r="N8" s="781"/>
      <c r="O8" s="781"/>
      <c r="P8" s="782"/>
      <c r="Q8" s="783"/>
      <c r="R8" s="784"/>
      <c r="S8" s="784"/>
      <c r="T8" s="784"/>
      <c r="U8" s="784"/>
      <c r="V8" s="784"/>
      <c r="W8" s="784"/>
      <c r="X8" s="784"/>
      <c r="Y8" s="784"/>
      <c r="Z8" s="784"/>
      <c r="AA8" s="784"/>
      <c r="AB8" s="784"/>
      <c r="AC8" s="784"/>
      <c r="AD8" s="784"/>
      <c r="AE8" s="785"/>
      <c r="AF8" s="786"/>
      <c r="AG8" s="787"/>
      <c r="AH8" s="787"/>
      <c r="AI8" s="787"/>
      <c r="AJ8" s="788"/>
      <c r="AK8" s="769"/>
      <c r="AL8" s="770"/>
      <c r="AM8" s="770"/>
      <c r="AN8" s="770"/>
      <c r="AO8" s="770"/>
      <c r="AP8" s="770"/>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c r="BT8" s="774"/>
      <c r="BU8" s="774"/>
      <c r="BV8" s="774"/>
      <c r="BW8" s="774"/>
      <c r="BX8" s="774"/>
      <c r="BY8" s="774"/>
      <c r="BZ8" s="774"/>
      <c r="CA8" s="774"/>
      <c r="CB8" s="774"/>
      <c r="CC8" s="774"/>
      <c r="CD8" s="774"/>
      <c r="CE8" s="774"/>
      <c r="CF8" s="774"/>
      <c r="CG8" s="775"/>
      <c r="CH8" s="776"/>
      <c r="CI8" s="777"/>
      <c r="CJ8" s="777"/>
      <c r="CK8" s="777"/>
      <c r="CL8" s="778"/>
      <c r="CM8" s="776"/>
      <c r="CN8" s="777"/>
      <c r="CO8" s="777"/>
      <c r="CP8" s="777"/>
      <c r="CQ8" s="778"/>
      <c r="CR8" s="776"/>
      <c r="CS8" s="777"/>
      <c r="CT8" s="777"/>
      <c r="CU8" s="777"/>
      <c r="CV8" s="778"/>
      <c r="CW8" s="776"/>
      <c r="CX8" s="777"/>
      <c r="CY8" s="777"/>
      <c r="CZ8" s="777"/>
      <c r="DA8" s="778"/>
      <c r="DB8" s="776"/>
      <c r="DC8" s="777"/>
      <c r="DD8" s="777"/>
      <c r="DE8" s="777"/>
      <c r="DF8" s="778"/>
      <c r="DG8" s="776"/>
      <c r="DH8" s="777"/>
      <c r="DI8" s="777"/>
      <c r="DJ8" s="777"/>
      <c r="DK8" s="778"/>
      <c r="DL8" s="776"/>
      <c r="DM8" s="777"/>
      <c r="DN8" s="777"/>
      <c r="DO8" s="777"/>
      <c r="DP8" s="778"/>
      <c r="DQ8" s="776"/>
      <c r="DR8" s="777"/>
      <c r="DS8" s="777"/>
      <c r="DT8" s="777"/>
      <c r="DU8" s="778"/>
      <c r="DV8" s="773"/>
      <c r="DW8" s="774"/>
      <c r="DX8" s="774"/>
      <c r="DY8" s="774"/>
      <c r="DZ8" s="779"/>
      <c r="EA8" s="222"/>
    </row>
    <row r="9" spans="1:131" s="223" customFormat="1" ht="26.25" customHeight="1" x14ac:dyDescent="0.15">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22"/>
    </row>
    <row r="10" spans="1:131" s="223" customFormat="1" ht="26.25" customHeight="1" x14ac:dyDescent="0.15">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2"/>
    </row>
    <row r="11" spans="1:131" s="223" customFormat="1" ht="26.25" customHeight="1" x14ac:dyDescent="0.15">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15">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15">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15">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15">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15">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15">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15">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15">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15">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15">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375</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
      <c r="A23" s="228" t="s">
        <v>376</v>
      </c>
      <c r="B23" s="789" t="s">
        <v>377</v>
      </c>
      <c r="C23" s="790"/>
      <c r="D23" s="790"/>
      <c r="E23" s="790"/>
      <c r="F23" s="790"/>
      <c r="G23" s="790"/>
      <c r="H23" s="790"/>
      <c r="I23" s="790"/>
      <c r="J23" s="790"/>
      <c r="K23" s="790"/>
      <c r="L23" s="790"/>
      <c r="M23" s="790"/>
      <c r="N23" s="790"/>
      <c r="O23" s="790"/>
      <c r="P23" s="791"/>
      <c r="Q23" s="792">
        <v>86952</v>
      </c>
      <c r="R23" s="793"/>
      <c r="S23" s="793"/>
      <c r="T23" s="793"/>
      <c r="U23" s="793"/>
      <c r="V23" s="793">
        <v>84287</v>
      </c>
      <c r="W23" s="793"/>
      <c r="X23" s="793"/>
      <c r="Y23" s="793"/>
      <c r="Z23" s="793"/>
      <c r="AA23" s="793">
        <v>2666</v>
      </c>
      <c r="AB23" s="793"/>
      <c r="AC23" s="793"/>
      <c r="AD23" s="793"/>
      <c r="AE23" s="794"/>
      <c r="AF23" s="795">
        <v>2523</v>
      </c>
      <c r="AG23" s="793"/>
      <c r="AH23" s="793"/>
      <c r="AI23" s="793"/>
      <c r="AJ23" s="796"/>
      <c r="AK23" s="797"/>
      <c r="AL23" s="798"/>
      <c r="AM23" s="798"/>
      <c r="AN23" s="798"/>
      <c r="AO23" s="798"/>
      <c r="AP23" s="793">
        <v>41744</v>
      </c>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15">
      <c r="A24" s="808" t="s">
        <v>378</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
      <c r="A25" s="725" t="s">
        <v>379</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15">
      <c r="A26" s="727" t="s">
        <v>357</v>
      </c>
      <c r="B26" s="728"/>
      <c r="C26" s="728"/>
      <c r="D26" s="728"/>
      <c r="E26" s="728"/>
      <c r="F26" s="728"/>
      <c r="G26" s="728"/>
      <c r="H26" s="728"/>
      <c r="I26" s="728"/>
      <c r="J26" s="728"/>
      <c r="K26" s="728"/>
      <c r="L26" s="728"/>
      <c r="M26" s="728"/>
      <c r="N26" s="728"/>
      <c r="O26" s="728"/>
      <c r="P26" s="729"/>
      <c r="Q26" s="733" t="s">
        <v>380</v>
      </c>
      <c r="R26" s="734"/>
      <c r="S26" s="734"/>
      <c r="T26" s="734"/>
      <c r="U26" s="735"/>
      <c r="V26" s="733" t="s">
        <v>381</v>
      </c>
      <c r="W26" s="734"/>
      <c r="X26" s="734"/>
      <c r="Y26" s="734"/>
      <c r="Z26" s="735"/>
      <c r="AA26" s="733" t="s">
        <v>382</v>
      </c>
      <c r="AB26" s="734"/>
      <c r="AC26" s="734"/>
      <c r="AD26" s="734"/>
      <c r="AE26" s="734"/>
      <c r="AF26" s="814" t="s">
        <v>383</v>
      </c>
      <c r="AG26" s="815"/>
      <c r="AH26" s="815"/>
      <c r="AI26" s="815"/>
      <c r="AJ26" s="816"/>
      <c r="AK26" s="734" t="s">
        <v>384</v>
      </c>
      <c r="AL26" s="734"/>
      <c r="AM26" s="734"/>
      <c r="AN26" s="734"/>
      <c r="AO26" s="735"/>
      <c r="AP26" s="733" t="s">
        <v>385</v>
      </c>
      <c r="AQ26" s="734"/>
      <c r="AR26" s="734"/>
      <c r="AS26" s="734"/>
      <c r="AT26" s="735"/>
      <c r="AU26" s="733" t="s">
        <v>386</v>
      </c>
      <c r="AV26" s="734"/>
      <c r="AW26" s="734"/>
      <c r="AX26" s="734"/>
      <c r="AY26" s="735"/>
      <c r="AZ26" s="733" t="s">
        <v>387</v>
      </c>
      <c r="BA26" s="734"/>
      <c r="BB26" s="734"/>
      <c r="BC26" s="734"/>
      <c r="BD26" s="735"/>
      <c r="BE26" s="733" t="s">
        <v>364</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15">
      <c r="A28" s="230">
        <v>1</v>
      </c>
      <c r="B28" s="749" t="s">
        <v>388</v>
      </c>
      <c r="C28" s="750"/>
      <c r="D28" s="750"/>
      <c r="E28" s="750"/>
      <c r="F28" s="750"/>
      <c r="G28" s="750"/>
      <c r="H28" s="750"/>
      <c r="I28" s="750"/>
      <c r="J28" s="750"/>
      <c r="K28" s="750"/>
      <c r="L28" s="750"/>
      <c r="M28" s="750"/>
      <c r="N28" s="750"/>
      <c r="O28" s="750"/>
      <c r="P28" s="751"/>
      <c r="Q28" s="822">
        <v>19636</v>
      </c>
      <c r="R28" s="823"/>
      <c r="S28" s="823"/>
      <c r="T28" s="823"/>
      <c r="U28" s="823"/>
      <c r="V28" s="823">
        <v>19339</v>
      </c>
      <c r="W28" s="823"/>
      <c r="X28" s="823"/>
      <c r="Y28" s="823"/>
      <c r="Z28" s="823"/>
      <c r="AA28" s="823">
        <v>297</v>
      </c>
      <c r="AB28" s="823"/>
      <c r="AC28" s="823"/>
      <c r="AD28" s="823"/>
      <c r="AE28" s="824"/>
      <c r="AF28" s="825">
        <v>297</v>
      </c>
      <c r="AG28" s="823"/>
      <c r="AH28" s="823"/>
      <c r="AI28" s="823"/>
      <c r="AJ28" s="826"/>
      <c r="AK28" s="827">
        <v>3298</v>
      </c>
      <c r="AL28" s="828"/>
      <c r="AM28" s="828"/>
      <c r="AN28" s="828"/>
      <c r="AO28" s="828"/>
      <c r="AP28" s="828" t="s">
        <v>548</v>
      </c>
      <c r="AQ28" s="828"/>
      <c r="AR28" s="828"/>
      <c r="AS28" s="828"/>
      <c r="AT28" s="828"/>
      <c r="AU28" s="828" t="s">
        <v>548</v>
      </c>
      <c r="AV28" s="828"/>
      <c r="AW28" s="828"/>
      <c r="AX28" s="828"/>
      <c r="AY28" s="828"/>
      <c r="AZ28" s="829" t="s">
        <v>548</v>
      </c>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15">
      <c r="A29" s="230">
        <v>2</v>
      </c>
      <c r="B29" s="780" t="s">
        <v>389</v>
      </c>
      <c r="C29" s="781"/>
      <c r="D29" s="781"/>
      <c r="E29" s="781"/>
      <c r="F29" s="781"/>
      <c r="G29" s="781"/>
      <c r="H29" s="781"/>
      <c r="I29" s="781"/>
      <c r="J29" s="781"/>
      <c r="K29" s="781"/>
      <c r="L29" s="781"/>
      <c r="M29" s="781"/>
      <c r="N29" s="781"/>
      <c r="O29" s="781"/>
      <c r="P29" s="782"/>
      <c r="Q29" s="783">
        <v>124</v>
      </c>
      <c r="R29" s="784"/>
      <c r="S29" s="784"/>
      <c r="T29" s="784"/>
      <c r="U29" s="784"/>
      <c r="V29" s="784">
        <v>112</v>
      </c>
      <c r="W29" s="784"/>
      <c r="X29" s="784"/>
      <c r="Y29" s="784"/>
      <c r="Z29" s="784"/>
      <c r="AA29" s="784">
        <v>12</v>
      </c>
      <c r="AB29" s="784"/>
      <c r="AC29" s="784"/>
      <c r="AD29" s="784"/>
      <c r="AE29" s="785"/>
      <c r="AF29" s="786">
        <v>12</v>
      </c>
      <c r="AG29" s="787"/>
      <c r="AH29" s="787"/>
      <c r="AI29" s="787"/>
      <c r="AJ29" s="788"/>
      <c r="AK29" s="834" t="s">
        <v>548</v>
      </c>
      <c r="AL29" s="830"/>
      <c r="AM29" s="830"/>
      <c r="AN29" s="830"/>
      <c r="AO29" s="830"/>
      <c r="AP29" s="830" t="s">
        <v>548</v>
      </c>
      <c r="AQ29" s="830"/>
      <c r="AR29" s="830"/>
      <c r="AS29" s="830"/>
      <c r="AT29" s="830"/>
      <c r="AU29" s="830" t="s">
        <v>548</v>
      </c>
      <c r="AV29" s="830"/>
      <c r="AW29" s="830"/>
      <c r="AX29" s="830"/>
      <c r="AY29" s="830"/>
      <c r="AZ29" s="831" t="s">
        <v>548</v>
      </c>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15">
      <c r="A30" s="230">
        <v>3</v>
      </c>
      <c r="B30" s="780" t="s">
        <v>390</v>
      </c>
      <c r="C30" s="781"/>
      <c r="D30" s="781"/>
      <c r="E30" s="781"/>
      <c r="F30" s="781"/>
      <c r="G30" s="781"/>
      <c r="H30" s="781"/>
      <c r="I30" s="781"/>
      <c r="J30" s="781"/>
      <c r="K30" s="781"/>
      <c r="L30" s="781"/>
      <c r="M30" s="781"/>
      <c r="N30" s="781"/>
      <c r="O30" s="781"/>
      <c r="P30" s="782"/>
      <c r="Q30" s="783">
        <v>18588</v>
      </c>
      <c r="R30" s="784"/>
      <c r="S30" s="784"/>
      <c r="T30" s="784"/>
      <c r="U30" s="784"/>
      <c r="V30" s="784">
        <v>18363</v>
      </c>
      <c r="W30" s="784"/>
      <c r="X30" s="784"/>
      <c r="Y30" s="784"/>
      <c r="Z30" s="784"/>
      <c r="AA30" s="784">
        <v>226</v>
      </c>
      <c r="AB30" s="784"/>
      <c r="AC30" s="784"/>
      <c r="AD30" s="784"/>
      <c r="AE30" s="785"/>
      <c r="AF30" s="786">
        <v>226</v>
      </c>
      <c r="AG30" s="787"/>
      <c r="AH30" s="787"/>
      <c r="AI30" s="787"/>
      <c r="AJ30" s="788"/>
      <c r="AK30" s="834">
        <v>3030</v>
      </c>
      <c r="AL30" s="830"/>
      <c r="AM30" s="830"/>
      <c r="AN30" s="830"/>
      <c r="AO30" s="830"/>
      <c r="AP30" s="830" t="s">
        <v>548</v>
      </c>
      <c r="AQ30" s="830"/>
      <c r="AR30" s="830"/>
      <c r="AS30" s="830"/>
      <c r="AT30" s="830"/>
      <c r="AU30" s="830" t="s">
        <v>548</v>
      </c>
      <c r="AV30" s="830"/>
      <c r="AW30" s="830"/>
      <c r="AX30" s="830"/>
      <c r="AY30" s="830"/>
      <c r="AZ30" s="831" t="s">
        <v>548</v>
      </c>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15">
      <c r="A31" s="230">
        <v>4</v>
      </c>
      <c r="B31" s="780" t="s">
        <v>391</v>
      </c>
      <c r="C31" s="781"/>
      <c r="D31" s="781"/>
      <c r="E31" s="781"/>
      <c r="F31" s="781"/>
      <c r="G31" s="781"/>
      <c r="H31" s="781"/>
      <c r="I31" s="781"/>
      <c r="J31" s="781"/>
      <c r="K31" s="781"/>
      <c r="L31" s="781"/>
      <c r="M31" s="781"/>
      <c r="N31" s="781"/>
      <c r="O31" s="781"/>
      <c r="P31" s="782"/>
      <c r="Q31" s="783">
        <v>5673</v>
      </c>
      <c r="R31" s="784"/>
      <c r="S31" s="784"/>
      <c r="T31" s="784"/>
      <c r="U31" s="784"/>
      <c r="V31" s="784">
        <v>5595</v>
      </c>
      <c r="W31" s="784"/>
      <c r="X31" s="784"/>
      <c r="Y31" s="784"/>
      <c r="Z31" s="784"/>
      <c r="AA31" s="784">
        <v>78</v>
      </c>
      <c r="AB31" s="784"/>
      <c r="AC31" s="784"/>
      <c r="AD31" s="784"/>
      <c r="AE31" s="785"/>
      <c r="AF31" s="786">
        <v>78</v>
      </c>
      <c r="AG31" s="787"/>
      <c r="AH31" s="787"/>
      <c r="AI31" s="787"/>
      <c r="AJ31" s="788"/>
      <c r="AK31" s="834">
        <v>2552</v>
      </c>
      <c r="AL31" s="830"/>
      <c r="AM31" s="830"/>
      <c r="AN31" s="830"/>
      <c r="AO31" s="830"/>
      <c r="AP31" s="830" t="s">
        <v>548</v>
      </c>
      <c r="AQ31" s="830"/>
      <c r="AR31" s="830"/>
      <c r="AS31" s="830"/>
      <c r="AT31" s="830"/>
      <c r="AU31" s="830" t="s">
        <v>548</v>
      </c>
      <c r="AV31" s="830"/>
      <c r="AW31" s="830"/>
      <c r="AX31" s="830"/>
      <c r="AY31" s="830"/>
      <c r="AZ31" s="831" t="s">
        <v>548</v>
      </c>
      <c r="BA31" s="831"/>
      <c r="BB31" s="831"/>
      <c r="BC31" s="831"/>
      <c r="BD31" s="831"/>
      <c r="BE31" s="832"/>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15">
      <c r="A32" s="230">
        <v>5</v>
      </c>
      <c r="B32" s="780" t="s">
        <v>392</v>
      </c>
      <c r="C32" s="781"/>
      <c r="D32" s="781"/>
      <c r="E32" s="781"/>
      <c r="F32" s="781"/>
      <c r="G32" s="781"/>
      <c r="H32" s="781"/>
      <c r="I32" s="781"/>
      <c r="J32" s="781"/>
      <c r="K32" s="781"/>
      <c r="L32" s="781"/>
      <c r="M32" s="781"/>
      <c r="N32" s="781"/>
      <c r="O32" s="781"/>
      <c r="P32" s="782"/>
      <c r="Q32" s="783">
        <v>3052</v>
      </c>
      <c r="R32" s="784"/>
      <c r="S32" s="784"/>
      <c r="T32" s="784"/>
      <c r="U32" s="784"/>
      <c r="V32" s="784">
        <v>2895</v>
      </c>
      <c r="W32" s="784"/>
      <c r="X32" s="784"/>
      <c r="Y32" s="784"/>
      <c r="Z32" s="784"/>
      <c r="AA32" s="784">
        <v>156</v>
      </c>
      <c r="AB32" s="784"/>
      <c r="AC32" s="784"/>
      <c r="AD32" s="784"/>
      <c r="AE32" s="785"/>
      <c r="AF32" s="786">
        <v>1343</v>
      </c>
      <c r="AG32" s="787"/>
      <c r="AH32" s="787"/>
      <c r="AI32" s="787"/>
      <c r="AJ32" s="788"/>
      <c r="AK32" s="834">
        <v>132</v>
      </c>
      <c r="AL32" s="830"/>
      <c r="AM32" s="830"/>
      <c r="AN32" s="830"/>
      <c r="AO32" s="830"/>
      <c r="AP32" s="830">
        <v>5946</v>
      </c>
      <c r="AQ32" s="830"/>
      <c r="AR32" s="830"/>
      <c r="AS32" s="830"/>
      <c r="AT32" s="830"/>
      <c r="AU32" s="830">
        <v>880</v>
      </c>
      <c r="AV32" s="830"/>
      <c r="AW32" s="830"/>
      <c r="AX32" s="830"/>
      <c r="AY32" s="830"/>
      <c r="AZ32" s="831" t="s">
        <v>548</v>
      </c>
      <c r="BA32" s="831"/>
      <c r="BB32" s="831"/>
      <c r="BC32" s="831"/>
      <c r="BD32" s="831"/>
      <c r="BE32" s="832" t="s">
        <v>393</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15">
      <c r="A33" s="230">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4"/>
      <c r="AL33" s="830"/>
      <c r="AM33" s="830"/>
      <c r="AN33" s="830"/>
      <c r="AO33" s="830"/>
      <c r="AP33" s="830"/>
      <c r="AQ33" s="830"/>
      <c r="AR33" s="830"/>
      <c r="AS33" s="830"/>
      <c r="AT33" s="830"/>
      <c r="AU33" s="830"/>
      <c r="AV33" s="830"/>
      <c r="AW33" s="830"/>
      <c r="AX33" s="830"/>
      <c r="AY33" s="830"/>
      <c r="AZ33" s="831"/>
      <c r="BA33" s="831"/>
      <c r="BB33" s="831"/>
      <c r="BC33" s="831"/>
      <c r="BD33" s="831"/>
      <c r="BE33" s="832"/>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15">
      <c r="A34" s="230">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15">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15">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15">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15">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15">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15">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15">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15">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15">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15">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15">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15">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15">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15">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15">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15">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15">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15">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15">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15">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15">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15">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15">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15">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15">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15">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15">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394</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
      <c r="A63" s="228" t="s">
        <v>376</v>
      </c>
      <c r="B63" s="789" t="s">
        <v>395</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1955</v>
      </c>
      <c r="AG63" s="844"/>
      <c r="AH63" s="844"/>
      <c r="AI63" s="844"/>
      <c r="AJ63" s="845"/>
      <c r="AK63" s="846"/>
      <c r="AL63" s="841"/>
      <c r="AM63" s="841"/>
      <c r="AN63" s="841"/>
      <c r="AO63" s="841"/>
      <c r="AP63" s="844">
        <v>5946</v>
      </c>
      <c r="AQ63" s="844"/>
      <c r="AR63" s="844"/>
      <c r="AS63" s="844"/>
      <c r="AT63" s="844"/>
      <c r="AU63" s="844">
        <v>880</v>
      </c>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
      <c r="A65" s="220" t="s">
        <v>396</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15">
      <c r="A66" s="727" t="s">
        <v>397</v>
      </c>
      <c r="B66" s="728"/>
      <c r="C66" s="728"/>
      <c r="D66" s="728"/>
      <c r="E66" s="728"/>
      <c r="F66" s="728"/>
      <c r="G66" s="728"/>
      <c r="H66" s="728"/>
      <c r="I66" s="728"/>
      <c r="J66" s="728"/>
      <c r="K66" s="728"/>
      <c r="L66" s="728"/>
      <c r="M66" s="728"/>
      <c r="N66" s="728"/>
      <c r="O66" s="728"/>
      <c r="P66" s="729"/>
      <c r="Q66" s="733" t="s">
        <v>380</v>
      </c>
      <c r="R66" s="734"/>
      <c r="S66" s="734"/>
      <c r="T66" s="734"/>
      <c r="U66" s="735"/>
      <c r="V66" s="733" t="s">
        <v>381</v>
      </c>
      <c r="W66" s="734"/>
      <c r="X66" s="734"/>
      <c r="Y66" s="734"/>
      <c r="Z66" s="735"/>
      <c r="AA66" s="733" t="s">
        <v>382</v>
      </c>
      <c r="AB66" s="734"/>
      <c r="AC66" s="734"/>
      <c r="AD66" s="734"/>
      <c r="AE66" s="735"/>
      <c r="AF66" s="854" t="s">
        <v>383</v>
      </c>
      <c r="AG66" s="815"/>
      <c r="AH66" s="815"/>
      <c r="AI66" s="815"/>
      <c r="AJ66" s="855"/>
      <c r="AK66" s="733" t="s">
        <v>384</v>
      </c>
      <c r="AL66" s="728"/>
      <c r="AM66" s="728"/>
      <c r="AN66" s="728"/>
      <c r="AO66" s="729"/>
      <c r="AP66" s="733" t="s">
        <v>385</v>
      </c>
      <c r="AQ66" s="734"/>
      <c r="AR66" s="734"/>
      <c r="AS66" s="734"/>
      <c r="AT66" s="735"/>
      <c r="AU66" s="733" t="s">
        <v>398</v>
      </c>
      <c r="AV66" s="734"/>
      <c r="AW66" s="734"/>
      <c r="AX66" s="734"/>
      <c r="AY66" s="735"/>
      <c r="AZ66" s="733" t="s">
        <v>364</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15">
      <c r="A68" s="224">
        <v>1</v>
      </c>
      <c r="B68" s="869" t="s">
        <v>549</v>
      </c>
      <c r="C68" s="870"/>
      <c r="D68" s="870"/>
      <c r="E68" s="870"/>
      <c r="F68" s="870"/>
      <c r="G68" s="870"/>
      <c r="H68" s="870"/>
      <c r="I68" s="870"/>
      <c r="J68" s="870"/>
      <c r="K68" s="870"/>
      <c r="L68" s="870"/>
      <c r="M68" s="870"/>
      <c r="N68" s="870"/>
      <c r="O68" s="870"/>
      <c r="P68" s="871"/>
      <c r="Q68" s="872">
        <v>2838</v>
      </c>
      <c r="R68" s="866"/>
      <c r="S68" s="866"/>
      <c r="T68" s="866"/>
      <c r="U68" s="866"/>
      <c r="V68" s="866">
        <v>2359</v>
      </c>
      <c r="W68" s="866"/>
      <c r="X68" s="866"/>
      <c r="Y68" s="866"/>
      <c r="Z68" s="866"/>
      <c r="AA68" s="866">
        <v>479</v>
      </c>
      <c r="AB68" s="866"/>
      <c r="AC68" s="866"/>
      <c r="AD68" s="866"/>
      <c r="AE68" s="866"/>
      <c r="AF68" s="866">
        <v>478</v>
      </c>
      <c r="AG68" s="866"/>
      <c r="AH68" s="866"/>
      <c r="AI68" s="866"/>
      <c r="AJ68" s="866"/>
      <c r="AK68" s="866">
        <v>47</v>
      </c>
      <c r="AL68" s="866"/>
      <c r="AM68" s="866"/>
      <c r="AN68" s="866"/>
      <c r="AO68" s="866"/>
      <c r="AP68" s="866" t="s">
        <v>486</v>
      </c>
      <c r="AQ68" s="866"/>
      <c r="AR68" s="866"/>
      <c r="AS68" s="866"/>
      <c r="AT68" s="866"/>
      <c r="AU68" s="866" t="s">
        <v>486</v>
      </c>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15">
      <c r="A69" s="226">
        <v>2</v>
      </c>
      <c r="B69" s="873" t="s">
        <v>550</v>
      </c>
      <c r="C69" s="874"/>
      <c r="D69" s="874"/>
      <c r="E69" s="874"/>
      <c r="F69" s="874"/>
      <c r="G69" s="874"/>
      <c r="H69" s="874"/>
      <c r="I69" s="874"/>
      <c r="J69" s="874"/>
      <c r="K69" s="874"/>
      <c r="L69" s="874"/>
      <c r="M69" s="874"/>
      <c r="N69" s="874"/>
      <c r="O69" s="874"/>
      <c r="P69" s="875"/>
      <c r="Q69" s="876">
        <v>9388</v>
      </c>
      <c r="R69" s="830"/>
      <c r="S69" s="830"/>
      <c r="T69" s="830"/>
      <c r="U69" s="830"/>
      <c r="V69" s="830">
        <v>9097</v>
      </c>
      <c r="W69" s="830"/>
      <c r="X69" s="830"/>
      <c r="Y69" s="830"/>
      <c r="Z69" s="830"/>
      <c r="AA69" s="830">
        <v>291</v>
      </c>
      <c r="AB69" s="830"/>
      <c r="AC69" s="830"/>
      <c r="AD69" s="830"/>
      <c r="AE69" s="830"/>
      <c r="AF69" s="830">
        <v>291</v>
      </c>
      <c r="AG69" s="830"/>
      <c r="AH69" s="830"/>
      <c r="AI69" s="830"/>
      <c r="AJ69" s="830"/>
      <c r="AK69" s="830">
        <v>0</v>
      </c>
      <c r="AL69" s="830"/>
      <c r="AM69" s="830"/>
      <c r="AN69" s="830"/>
      <c r="AO69" s="830"/>
      <c r="AP69" s="830">
        <v>125</v>
      </c>
      <c r="AQ69" s="830"/>
      <c r="AR69" s="830"/>
      <c r="AS69" s="830"/>
      <c r="AT69" s="830"/>
      <c r="AU69" s="830">
        <v>7</v>
      </c>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15">
      <c r="A70" s="226">
        <v>3</v>
      </c>
      <c r="B70" s="873" t="s">
        <v>551</v>
      </c>
      <c r="C70" s="874"/>
      <c r="D70" s="874"/>
      <c r="E70" s="874"/>
      <c r="F70" s="874"/>
      <c r="G70" s="874"/>
      <c r="H70" s="874"/>
      <c r="I70" s="874"/>
      <c r="J70" s="874"/>
      <c r="K70" s="874"/>
      <c r="L70" s="874"/>
      <c r="M70" s="874"/>
      <c r="N70" s="874"/>
      <c r="O70" s="874"/>
      <c r="P70" s="875"/>
      <c r="Q70" s="876">
        <v>1238</v>
      </c>
      <c r="R70" s="830"/>
      <c r="S70" s="830"/>
      <c r="T70" s="830"/>
      <c r="U70" s="830"/>
      <c r="V70" s="830">
        <v>1207</v>
      </c>
      <c r="W70" s="830"/>
      <c r="X70" s="830"/>
      <c r="Y70" s="830"/>
      <c r="Z70" s="830"/>
      <c r="AA70" s="830">
        <v>31</v>
      </c>
      <c r="AB70" s="830"/>
      <c r="AC70" s="830"/>
      <c r="AD70" s="830"/>
      <c r="AE70" s="830"/>
      <c r="AF70" s="830">
        <v>31</v>
      </c>
      <c r="AG70" s="830"/>
      <c r="AH70" s="830"/>
      <c r="AI70" s="830"/>
      <c r="AJ70" s="830"/>
      <c r="AK70" s="830">
        <v>76</v>
      </c>
      <c r="AL70" s="830"/>
      <c r="AM70" s="830"/>
      <c r="AN70" s="830"/>
      <c r="AO70" s="830"/>
      <c r="AP70" s="830" t="s">
        <v>486</v>
      </c>
      <c r="AQ70" s="830"/>
      <c r="AR70" s="830"/>
      <c r="AS70" s="830"/>
      <c r="AT70" s="830"/>
      <c r="AU70" s="830" t="s">
        <v>486</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15">
      <c r="A71" s="226">
        <v>4</v>
      </c>
      <c r="B71" s="873" t="s">
        <v>552</v>
      </c>
      <c r="C71" s="874"/>
      <c r="D71" s="874"/>
      <c r="E71" s="874"/>
      <c r="F71" s="874"/>
      <c r="G71" s="874"/>
      <c r="H71" s="874"/>
      <c r="I71" s="874"/>
      <c r="J71" s="874"/>
      <c r="K71" s="874"/>
      <c r="L71" s="874"/>
      <c r="M71" s="874"/>
      <c r="N71" s="874"/>
      <c r="O71" s="874"/>
      <c r="P71" s="875"/>
      <c r="Q71" s="876">
        <v>270</v>
      </c>
      <c r="R71" s="830"/>
      <c r="S71" s="830"/>
      <c r="T71" s="830"/>
      <c r="U71" s="830"/>
      <c r="V71" s="830">
        <v>194</v>
      </c>
      <c r="W71" s="830"/>
      <c r="X71" s="830"/>
      <c r="Y71" s="830"/>
      <c r="Z71" s="830"/>
      <c r="AA71" s="830">
        <v>76</v>
      </c>
      <c r="AB71" s="830"/>
      <c r="AC71" s="830"/>
      <c r="AD71" s="830"/>
      <c r="AE71" s="830"/>
      <c r="AF71" s="830">
        <v>76</v>
      </c>
      <c r="AG71" s="830"/>
      <c r="AH71" s="830"/>
      <c r="AI71" s="830"/>
      <c r="AJ71" s="830"/>
      <c r="AK71" s="830">
        <v>70</v>
      </c>
      <c r="AL71" s="830"/>
      <c r="AM71" s="830"/>
      <c r="AN71" s="830"/>
      <c r="AO71" s="830"/>
      <c r="AP71" s="830" t="s">
        <v>486</v>
      </c>
      <c r="AQ71" s="830"/>
      <c r="AR71" s="830"/>
      <c r="AS71" s="830"/>
      <c r="AT71" s="830"/>
      <c r="AU71" s="830" t="s">
        <v>486</v>
      </c>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15">
      <c r="A72" s="226">
        <v>5</v>
      </c>
      <c r="B72" s="873" t="s">
        <v>553</v>
      </c>
      <c r="C72" s="874"/>
      <c r="D72" s="874"/>
      <c r="E72" s="874"/>
      <c r="F72" s="874"/>
      <c r="G72" s="874"/>
      <c r="H72" s="874"/>
      <c r="I72" s="874"/>
      <c r="J72" s="874"/>
      <c r="K72" s="874"/>
      <c r="L72" s="874"/>
      <c r="M72" s="874"/>
      <c r="N72" s="874"/>
      <c r="O72" s="874"/>
      <c r="P72" s="875"/>
      <c r="Q72" s="876">
        <v>488</v>
      </c>
      <c r="R72" s="830"/>
      <c r="S72" s="830"/>
      <c r="T72" s="830"/>
      <c r="U72" s="830"/>
      <c r="V72" s="830">
        <v>480</v>
      </c>
      <c r="W72" s="830"/>
      <c r="X72" s="830"/>
      <c r="Y72" s="830"/>
      <c r="Z72" s="830"/>
      <c r="AA72" s="830">
        <v>8</v>
      </c>
      <c r="AB72" s="830"/>
      <c r="AC72" s="830"/>
      <c r="AD72" s="830"/>
      <c r="AE72" s="830"/>
      <c r="AF72" s="830">
        <v>8</v>
      </c>
      <c r="AG72" s="830"/>
      <c r="AH72" s="830"/>
      <c r="AI72" s="830"/>
      <c r="AJ72" s="830"/>
      <c r="AK72" s="830">
        <v>46</v>
      </c>
      <c r="AL72" s="830"/>
      <c r="AM72" s="830"/>
      <c r="AN72" s="830"/>
      <c r="AO72" s="830"/>
      <c r="AP72" s="830">
        <v>276</v>
      </c>
      <c r="AQ72" s="830"/>
      <c r="AR72" s="830"/>
      <c r="AS72" s="830"/>
      <c r="AT72" s="830"/>
      <c r="AU72" s="830">
        <v>74</v>
      </c>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15">
      <c r="A73" s="226">
        <v>6</v>
      </c>
      <c r="B73" s="873" t="s">
        <v>554</v>
      </c>
      <c r="C73" s="874"/>
      <c r="D73" s="874"/>
      <c r="E73" s="874"/>
      <c r="F73" s="874"/>
      <c r="G73" s="874"/>
      <c r="H73" s="874"/>
      <c r="I73" s="874"/>
      <c r="J73" s="874"/>
      <c r="K73" s="874"/>
      <c r="L73" s="874"/>
      <c r="M73" s="874"/>
      <c r="N73" s="874"/>
      <c r="O73" s="874"/>
      <c r="P73" s="875"/>
      <c r="Q73" s="876">
        <v>20804</v>
      </c>
      <c r="R73" s="830"/>
      <c r="S73" s="830"/>
      <c r="T73" s="830"/>
      <c r="U73" s="830"/>
      <c r="V73" s="830">
        <v>22285</v>
      </c>
      <c r="W73" s="830"/>
      <c r="X73" s="830"/>
      <c r="Y73" s="830"/>
      <c r="Z73" s="830"/>
      <c r="AA73" s="830">
        <v>-1481</v>
      </c>
      <c r="AB73" s="830"/>
      <c r="AC73" s="830"/>
      <c r="AD73" s="830"/>
      <c r="AE73" s="830"/>
      <c r="AF73" s="830">
        <v>8230</v>
      </c>
      <c r="AG73" s="830"/>
      <c r="AH73" s="830"/>
      <c r="AI73" s="830"/>
      <c r="AJ73" s="830"/>
      <c r="AK73" s="830">
        <v>1533</v>
      </c>
      <c r="AL73" s="830"/>
      <c r="AM73" s="830"/>
      <c r="AN73" s="830"/>
      <c r="AO73" s="830"/>
      <c r="AP73" s="830">
        <v>5444</v>
      </c>
      <c r="AQ73" s="830"/>
      <c r="AR73" s="830"/>
      <c r="AS73" s="830"/>
      <c r="AT73" s="830"/>
      <c r="AU73" s="830">
        <v>93</v>
      </c>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15">
      <c r="A74" s="226">
        <v>7</v>
      </c>
      <c r="B74" s="873" t="s">
        <v>555</v>
      </c>
      <c r="C74" s="874"/>
      <c r="D74" s="874"/>
      <c r="E74" s="874"/>
      <c r="F74" s="874"/>
      <c r="G74" s="874"/>
      <c r="H74" s="874"/>
      <c r="I74" s="874"/>
      <c r="J74" s="874"/>
      <c r="K74" s="874"/>
      <c r="L74" s="874"/>
      <c r="M74" s="874"/>
      <c r="N74" s="874"/>
      <c r="O74" s="874"/>
      <c r="P74" s="875"/>
      <c r="Q74" s="876">
        <v>11048</v>
      </c>
      <c r="R74" s="830">
        <v>6933</v>
      </c>
      <c r="S74" s="830">
        <v>6933</v>
      </c>
      <c r="T74" s="830">
        <v>6933</v>
      </c>
      <c r="U74" s="830">
        <v>6933</v>
      </c>
      <c r="V74" s="830">
        <v>10962</v>
      </c>
      <c r="W74" s="830">
        <v>6850</v>
      </c>
      <c r="X74" s="830">
        <v>6850</v>
      </c>
      <c r="Y74" s="830">
        <v>6850</v>
      </c>
      <c r="Z74" s="830">
        <v>6850</v>
      </c>
      <c r="AA74" s="830">
        <v>86</v>
      </c>
      <c r="AB74" s="830">
        <v>82</v>
      </c>
      <c r="AC74" s="830">
        <v>82</v>
      </c>
      <c r="AD74" s="830">
        <v>82</v>
      </c>
      <c r="AE74" s="830">
        <v>82</v>
      </c>
      <c r="AF74" s="830">
        <v>86</v>
      </c>
      <c r="AG74" s="830">
        <v>82</v>
      </c>
      <c r="AH74" s="830">
        <v>82</v>
      </c>
      <c r="AI74" s="830">
        <v>82</v>
      </c>
      <c r="AJ74" s="830">
        <v>82</v>
      </c>
      <c r="AK74" s="830">
        <v>4624</v>
      </c>
      <c r="AL74" s="830">
        <v>2485</v>
      </c>
      <c r="AM74" s="830">
        <v>2485</v>
      </c>
      <c r="AN74" s="830">
        <v>2485</v>
      </c>
      <c r="AO74" s="830">
        <v>2485</v>
      </c>
      <c r="AP74" s="830" t="s">
        <v>486</v>
      </c>
      <c r="AQ74" s="830"/>
      <c r="AR74" s="830"/>
      <c r="AS74" s="830"/>
      <c r="AT74" s="830"/>
      <c r="AU74" s="830" t="s">
        <v>486</v>
      </c>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15">
      <c r="A75" s="226">
        <v>8</v>
      </c>
      <c r="B75" s="873" t="s">
        <v>556</v>
      </c>
      <c r="C75" s="874"/>
      <c r="D75" s="874"/>
      <c r="E75" s="874"/>
      <c r="F75" s="874"/>
      <c r="G75" s="874"/>
      <c r="H75" s="874"/>
      <c r="I75" s="874"/>
      <c r="J75" s="874"/>
      <c r="K75" s="874"/>
      <c r="L75" s="874"/>
      <c r="M75" s="874"/>
      <c r="N75" s="874"/>
      <c r="O75" s="874"/>
      <c r="P75" s="875"/>
      <c r="Q75" s="877">
        <v>1656633</v>
      </c>
      <c r="R75" s="878">
        <v>1385861</v>
      </c>
      <c r="S75" s="878">
        <v>1385861</v>
      </c>
      <c r="T75" s="878">
        <v>1385861</v>
      </c>
      <c r="U75" s="834">
        <v>1385861</v>
      </c>
      <c r="V75" s="879">
        <v>1631442</v>
      </c>
      <c r="W75" s="878">
        <v>1346246</v>
      </c>
      <c r="X75" s="878">
        <v>1346246</v>
      </c>
      <c r="Y75" s="878">
        <v>1346246</v>
      </c>
      <c r="Z75" s="834">
        <v>1346246</v>
      </c>
      <c r="AA75" s="879">
        <v>25191</v>
      </c>
      <c r="AB75" s="878">
        <v>39615</v>
      </c>
      <c r="AC75" s="878">
        <v>39615</v>
      </c>
      <c r="AD75" s="878">
        <v>39615</v>
      </c>
      <c r="AE75" s="834">
        <v>39615</v>
      </c>
      <c r="AF75" s="879">
        <v>25191</v>
      </c>
      <c r="AG75" s="878">
        <v>39615</v>
      </c>
      <c r="AH75" s="878">
        <v>39615</v>
      </c>
      <c r="AI75" s="878">
        <v>39615</v>
      </c>
      <c r="AJ75" s="834">
        <v>39615</v>
      </c>
      <c r="AK75" s="879">
        <v>23240</v>
      </c>
      <c r="AL75" s="878"/>
      <c r="AM75" s="878"/>
      <c r="AN75" s="878"/>
      <c r="AO75" s="834"/>
      <c r="AP75" s="879" t="s">
        <v>486</v>
      </c>
      <c r="AQ75" s="878"/>
      <c r="AR75" s="878"/>
      <c r="AS75" s="878"/>
      <c r="AT75" s="834"/>
      <c r="AU75" s="879" t="s">
        <v>486</v>
      </c>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15">
      <c r="A76" s="226">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15">
      <c r="A77" s="226">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15">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15">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15">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15">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15">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15">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15">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15">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15">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15">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
      <c r="A88" s="228" t="s">
        <v>376</v>
      </c>
      <c r="B88" s="789" t="s">
        <v>399</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193179</v>
      </c>
      <c r="AG88" s="844"/>
      <c r="AH88" s="844"/>
      <c r="AI88" s="844"/>
      <c r="AJ88" s="844"/>
      <c r="AK88" s="841"/>
      <c r="AL88" s="841"/>
      <c r="AM88" s="841"/>
      <c r="AN88" s="841"/>
      <c r="AO88" s="841"/>
      <c r="AP88" s="844">
        <v>5845</v>
      </c>
      <c r="AQ88" s="844"/>
      <c r="AR88" s="844"/>
      <c r="AS88" s="844"/>
      <c r="AT88" s="844"/>
      <c r="AU88" s="844">
        <v>174</v>
      </c>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376</v>
      </c>
      <c r="BR102" s="789" t="s">
        <v>400</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v>5</v>
      </c>
      <c r="CS102" s="852"/>
      <c r="CT102" s="852"/>
      <c r="CU102" s="852"/>
      <c r="CV102" s="891"/>
      <c r="CW102" s="890" t="s">
        <v>560</v>
      </c>
      <c r="CX102" s="852"/>
      <c r="CY102" s="852"/>
      <c r="CZ102" s="852"/>
      <c r="DA102" s="891"/>
      <c r="DB102" s="890" t="s">
        <v>560</v>
      </c>
      <c r="DC102" s="852"/>
      <c r="DD102" s="852"/>
      <c r="DE102" s="852"/>
      <c r="DF102" s="891"/>
      <c r="DG102" s="890" t="s">
        <v>560</v>
      </c>
      <c r="DH102" s="852"/>
      <c r="DI102" s="852"/>
      <c r="DJ102" s="852"/>
      <c r="DK102" s="891"/>
      <c r="DL102" s="890" t="s">
        <v>560</v>
      </c>
      <c r="DM102" s="852"/>
      <c r="DN102" s="852"/>
      <c r="DO102" s="852"/>
      <c r="DP102" s="891"/>
      <c r="DQ102" s="890" t="s">
        <v>560</v>
      </c>
      <c r="DR102" s="852"/>
      <c r="DS102" s="852"/>
      <c r="DT102" s="852"/>
      <c r="DU102" s="891"/>
      <c r="DV102" s="789"/>
      <c r="DW102" s="790"/>
      <c r="DX102" s="790"/>
      <c r="DY102" s="790"/>
      <c r="DZ102" s="914"/>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401</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402</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403</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404</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17" t="s">
        <v>405</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406</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15">
      <c r="A109" s="912" t="s">
        <v>407</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408</v>
      </c>
      <c r="AB109" s="893"/>
      <c r="AC109" s="893"/>
      <c r="AD109" s="893"/>
      <c r="AE109" s="894"/>
      <c r="AF109" s="892" t="s">
        <v>409</v>
      </c>
      <c r="AG109" s="893"/>
      <c r="AH109" s="893"/>
      <c r="AI109" s="893"/>
      <c r="AJ109" s="894"/>
      <c r="AK109" s="892" t="s">
        <v>294</v>
      </c>
      <c r="AL109" s="893"/>
      <c r="AM109" s="893"/>
      <c r="AN109" s="893"/>
      <c r="AO109" s="894"/>
      <c r="AP109" s="892" t="s">
        <v>410</v>
      </c>
      <c r="AQ109" s="893"/>
      <c r="AR109" s="893"/>
      <c r="AS109" s="893"/>
      <c r="AT109" s="895"/>
      <c r="AU109" s="912" t="s">
        <v>407</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408</v>
      </c>
      <c r="BR109" s="893"/>
      <c r="BS109" s="893"/>
      <c r="BT109" s="893"/>
      <c r="BU109" s="894"/>
      <c r="BV109" s="892" t="s">
        <v>409</v>
      </c>
      <c r="BW109" s="893"/>
      <c r="BX109" s="893"/>
      <c r="BY109" s="893"/>
      <c r="BZ109" s="894"/>
      <c r="CA109" s="892" t="s">
        <v>294</v>
      </c>
      <c r="CB109" s="893"/>
      <c r="CC109" s="893"/>
      <c r="CD109" s="893"/>
      <c r="CE109" s="894"/>
      <c r="CF109" s="913" t="s">
        <v>410</v>
      </c>
      <c r="CG109" s="913"/>
      <c r="CH109" s="913"/>
      <c r="CI109" s="913"/>
      <c r="CJ109" s="913"/>
      <c r="CK109" s="892" t="s">
        <v>411</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408</v>
      </c>
      <c r="DH109" s="893"/>
      <c r="DI109" s="893"/>
      <c r="DJ109" s="893"/>
      <c r="DK109" s="894"/>
      <c r="DL109" s="892" t="s">
        <v>409</v>
      </c>
      <c r="DM109" s="893"/>
      <c r="DN109" s="893"/>
      <c r="DO109" s="893"/>
      <c r="DP109" s="894"/>
      <c r="DQ109" s="892" t="s">
        <v>294</v>
      </c>
      <c r="DR109" s="893"/>
      <c r="DS109" s="893"/>
      <c r="DT109" s="893"/>
      <c r="DU109" s="894"/>
      <c r="DV109" s="892" t="s">
        <v>410</v>
      </c>
      <c r="DW109" s="893"/>
      <c r="DX109" s="893"/>
      <c r="DY109" s="893"/>
      <c r="DZ109" s="895"/>
    </row>
    <row r="110" spans="1:131" s="218" customFormat="1" ht="26.25" customHeight="1" x14ac:dyDescent="0.15">
      <c r="A110" s="896" t="s">
        <v>412</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4763547</v>
      </c>
      <c r="AB110" s="900"/>
      <c r="AC110" s="900"/>
      <c r="AD110" s="900"/>
      <c r="AE110" s="901"/>
      <c r="AF110" s="902">
        <v>4714646</v>
      </c>
      <c r="AG110" s="900"/>
      <c r="AH110" s="900"/>
      <c r="AI110" s="900"/>
      <c r="AJ110" s="901"/>
      <c r="AK110" s="902">
        <v>4689994</v>
      </c>
      <c r="AL110" s="900"/>
      <c r="AM110" s="900"/>
      <c r="AN110" s="900"/>
      <c r="AO110" s="901"/>
      <c r="AP110" s="903">
        <v>11.9</v>
      </c>
      <c r="AQ110" s="904"/>
      <c r="AR110" s="904"/>
      <c r="AS110" s="904"/>
      <c r="AT110" s="905"/>
      <c r="AU110" s="906" t="s">
        <v>69</v>
      </c>
      <c r="AV110" s="907"/>
      <c r="AW110" s="907"/>
      <c r="AX110" s="907"/>
      <c r="AY110" s="907"/>
      <c r="AZ110" s="929" t="s">
        <v>413</v>
      </c>
      <c r="BA110" s="897"/>
      <c r="BB110" s="897"/>
      <c r="BC110" s="897"/>
      <c r="BD110" s="897"/>
      <c r="BE110" s="897"/>
      <c r="BF110" s="897"/>
      <c r="BG110" s="897"/>
      <c r="BH110" s="897"/>
      <c r="BI110" s="897"/>
      <c r="BJ110" s="897"/>
      <c r="BK110" s="897"/>
      <c r="BL110" s="897"/>
      <c r="BM110" s="897"/>
      <c r="BN110" s="897"/>
      <c r="BO110" s="897"/>
      <c r="BP110" s="898"/>
      <c r="BQ110" s="930">
        <v>49504903</v>
      </c>
      <c r="BR110" s="931"/>
      <c r="BS110" s="931"/>
      <c r="BT110" s="931"/>
      <c r="BU110" s="931"/>
      <c r="BV110" s="931">
        <v>45629960</v>
      </c>
      <c r="BW110" s="931"/>
      <c r="BX110" s="931"/>
      <c r="BY110" s="931"/>
      <c r="BZ110" s="931"/>
      <c r="CA110" s="931">
        <v>41743987</v>
      </c>
      <c r="CB110" s="931"/>
      <c r="CC110" s="931"/>
      <c r="CD110" s="931"/>
      <c r="CE110" s="931"/>
      <c r="CF110" s="944">
        <v>105.5</v>
      </c>
      <c r="CG110" s="945"/>
      <c r="CH110" s="945"/>
      <c r="CI110" s="945"/>
      <c r="CJ110" s="945"/>
      <c r="CK110" s="946" t="s">
        <v>414</v>
      </c>
      <c r="CL110" s="947"/>
      <c r="CM110" s="929" t="s">
        <v>415</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18" customFormat="1" ht="26.25" customHeight="1" x14ac:dyDescent="0.15">
      <c r="A111" s="934" t="s">
        <v>416</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417</v>
      </c>
      <c r="BA111" s="923"/>
      <c r="BB111" s="923"/>
      <c r="BC111" s="923"/>
      <c r="BD111" s="923"/>
      <c r="BE111" s="923"/>
      <c r="BF111" s="923"/>
      <c r="BG111" s="923"/>
      <c r="BH111" s="923"/>
      <c r="BI111" s="923"/>
      <c r="BJ111" s="923"/>
      <c r="BK111" s="923"/>
      <c r="BL111" s="923"/>
      <c r="BM111" s="923"/>
      <c r="BN111" s="923"/>
      <c r="BO111" s="923"/>
      <c r="BP111" s="924"/>
      <c r="BQ111" s="925" t="s">
        <v>122</v>
      </c>
      <c r="BR111" s="926"/>
      <c r="BS111" s="926"/>
      <c r="BT111" s="926"/>
      <c r="BU111" s="926"/>
      <c r="BV111" s="926">
        <v>507661</v>
      </c>
      <c r="BW111" s="926"/>
      <c r="BX111" s="926"/>
      <c r="BY111" s="926"/>
      <c r="BZ111" s="926"/>
      <c r="CA111" s="926">
        <v>602828</v>
      </c>
      <c r="CB111" s="926"/>
      <c r="CC111" s="926"/>
      <c r="CD111" s="926"/>
      <c r="CE111" s="926"/>
      <c r="CF111" s="920">
        <v>1.5</v>
      </c>
      <c r="CG111" s="921"/>
      <c r="CH111" s="921"/>
      <c r="CI111" s="921"/>
      <c r="CJ111" s="921"/>
      <c r="CK111" s="948"/>
      <c r="CL111" s="949"/>
      <c r="CM111" s="922" t="s">
        <v>418</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18" customFormat="1" ht="26.25" customHeight="1" x14ac:dyDescent="0.15">
      <c r="A112" s="952" t="s">
        <v>419</v>
      </c>
      <c r="B112" s="953"/>
      <c r="C112" s="923" t="s">
        <v>420</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421</v>
      </c>
      <c r="BA112" s="923"/>
      <c r="BB112" s="923"/>
      <c r="BC112" s="923"/>
      <c r="BD112" s="923"/>
      <c r="BE112" s="923"/>
      <c r="BF112" s="923"/>
      <c r="BG112" s="923"/>
      <c r="BH112" s="923"/>
      <c r="BI112" s="923"/>
      <c r="BJ112" s="923"/>
      <c r="BK112" s="923"/>
      <c r="BL112" s="923"/>
      <c r="BM112" s="923"/>
      <c r="BN112" s="923"/>
      <c r="BO112" s="923"/>
      <c r="BP112" s="924"/>
      <c r="BQ112" s="925">
        <v>727425</v>
      </c>
      <c r="BR112" s="926"/>
      <c r="BS112" s="926"/>
      <c r="BT112" s="926"/>
      <c r="BU112" s="926"/>
      <c r="BV112" s="926">
        <v>716317</v>
      </c>
      <c r="BW112" s="926"/>
      <c r="BX112" s="926"/>
      <c r="BY112" s="926"/>
      <c r="BZ112" s="926"/>
      <c r="CA112" s="926">
        <v>880045</v>
      </c>
      <c r="CB112" s="926"/>
      <c r="CC112" s="926"/>
      <c r="CD112" s="926"/>
      <c r="CE112" s="926"/>
      <c r="CF112" s="920">
        <v>2.2000000000000002</v>
      </c>
      <c r="CG112" s="921"/>
      <c r="CH112" s="921"/>
      <c r="CI112" s="921"/>
      <c r="CJ112" s="921"/>
      <c r="CK112" s="948"/>
      <c r="CL112" s="949"/>
      <c r="CM112" s="922" t="s">
        <v>422</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18" customFormat="1" ht="26.25" customHeight="1" x14ac:dyDescent="0.15">
      <c r="A113" s="954"/>
      <c r="B113" s="955"/>
      <c r="C113" s="923" t="s">
        <v>423</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64056</v>
      </c>
      <c r="AB113" s="938"/>
      <c r="AC113" s="938"/>
      <c r="AD113" s="938"/>
      <c r="AE113" s="939"/>
      <c r="AF113" s="940">
        <v>60223</v>
      </c>
      <c r="AG113" s="938"/>
      <c r="AH113" s="938"/>
      <c r="AI113" s="938"/>
      <c r="AJ113" s="939"/>
      <c r="AK113" s="940">
        <v>83868</v>
      </c>
      <c r="AL113" s="938"/>
      <c r="AM113" s="938"/>
      <c r="AN113" s="938"/>
      <c r="AO113" s="939"/>
      <c r="AP113" s="941">
        <v>0.2</v>
      </c>
      <c r="AQ113" s="942"/>
      <c r="AR113" s="942"/>
      <c r="AS113" s="942"/>
      <c r="AT113" s="943"/>
      <c r="AU113" s="908"/>
      <c r="AV113" s="909"/>
      <c r="AW113" s="909"/>
      <c r="AX113" s="909"/>
      <c r="AY113" s="909"/>
      <c r="AZ113" s="922" t="s">
        <v>424</v>
      </c>
      <c r="BA113" s="923"/>
      <c r="BB113" s="923"/>
      <c r="BC113" s="923"/>
      <c r="BD113" s="923"/>
      <c r="BE113" s="923"/>
      <c r="BF113" s="923"/>
      <c r="BG113" s="923"/>
      <c r="BH113" s="923"/>
      <c r="BI113" s="923"/>
      <c r="BJ113" s="923"/>
      <c r="BK113" s="923"/>
      <c r="BL113" s="923"/>
      <c r="BM113" s="923"/>
      <c r="BN113" s="923"/>
      <c r="BO113" s="923"/>
      <c r="BP113" s="924"/>
      <c r="BQ113" s="925">
        <v>224684</v>
      </c>
      <c r="BR113" s="926"/>
      <c r="BS113" s="926"/>
      <c r="BT113" s="926"/>
      <c r="BU113" s="926"/>
      <c r="BV113" s="926">
        <v>198954</v>
      </c>
      <c r="BW113" s="926"/>
      <c r="BX113" s="926"/>
      <c r="BY113" s="926"/>
      <c r="BZ113" s="926"/>
      <c r="CA113" s="926">
        <v>173934</v>
      </c>
      <c r="CB113" s="926"/>
      <c r="CC113" s="926"/>
      <c r="CD113" s="926"/>
      <c r="CE113" s="926"/>
      <c r="CF113" s="920">
        <v>0.4</v>
      </c>
      <c r="CG113" s="921"/>
      <c r="CH113" s="921"/>
      <c r="CI113" s="921"/>
      <c r="CJ113" s="921"/>
      <c r="CK113" s="948"/>
      <c r="CL113" s="949"/>
      <c r="CM113" s="922" t="s">
        <v>425</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18" customFormat="1" ht="26.25" customHeight="1" x14ac:dyDescent="0.15">
      <c r="A114" s="954"/>
      <c r="B114" s="955"/>
      <c r="C114" s="923" t="s">
        <v>426</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27032</v>
      </c>
      <c r="AB114" s="959"/>
      <c r="AC114" s="959"/>
      <c r="AD114" s="959"/>
      <c r="AE114" s="960"/>
      <c r="AF114" s="961">
        <v>21357</v>
      </c>
      <c r="AG114" s="959"/>
      <c r="AH114" s="959"/>
      <c r="AI114" s="959"/>
      <c r="AJ114" s="960"/>
      <c r="AK114" s="961">
        <v>19631</v>
      </c>
      <c r="AL114" s="959"/>
      <c r="AM114" s="959"/>
      <c r="AN114" s="959"/>
      <c r="AO114" s="960"/>
      <c r="AP114" s="962">
        <v>0</v>
      </c>
      <c r="AQ114" s="963"/>
      <c r="AR114" s="963"/>
      <c r="AS114" s="963"/>
      <c r="AT114" s="964"/>
      <c r="AU114" s="908"/>
      <c r="AV114" s="909"/>
      <c r="AW114" s="909"/>
      <c r="AX114" s="909"/>
      <c r="AY114" s="909"/>
      <c r="AZ114" s="922" t="s">
        <v>427</v>
      </c>
      <c r="BA114" s="923"/>
      <c r="BB114" s="923"/>
      <c r="BC114" s="923"/>
      <c r="BD114" s="923"/>
      <c r="BE114" s="923"/>
      <c r="BF114" s="923"/>
      <c r="BG114" s="923"/>
      <c r="BH114" s="923"/>
      <c r="BI114" s="923"/>
      <c r="BJ114" s="923"/>
      <c r="BK114" s="923"/>
      <c r="BL114" s="923"/>
      <c r="BM114" s="923"/>
      <c r="BN114" s="923"/>
      <c r="BO114" s="923"/>
      <c r="BP114" s="924"/>
      <c r="BQ114" s="925">
        <v>6590683</v>
      </c>
      <c r="BR114" s="926"/>
      <c r="BS114" s="926"/>
      <c r="BT114" s="926"/>
      <c r="BU114" s="926"/>
      <c r="BV114" s="926">
        <v>6769832</v>
      </c>
      <c r="BW114" s="926"/>
      <c r="BX114" s="926"/>
      <c r="BY114" s="926"/>
      <c r="BZ114" s="926"/>
      <c r="CA114" s="926">
        <v>6737485</v>
      </c>
      <c r="CB114" s="926"/>
      <c r="CC114" s="926"/>
      <c r="CD114" s="926"/>
      <c r="CE114" s="926"/>
      <c r="CF114" s="920">
        <v>17</v>
      </c>
      <c r="CG114" s="921"/>
      <c r="CH114" s="921"/>
      <c r="CI114" s="921"/>
      <c r="CJ114" s="921"/>
      <c r="CK114" s="948"/>
      <c r="CL114" s="949"/>
      <c r="CM114" s="922" t="s">
        <v>428</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18" customFormat="1" ht="26.25" customHeight="1" x14ac:dyDescent="0.15">
      <c r="A115" s="954"/>
      <c r="B115" s="955"/>
      <c r="C115" s="923" t="s">
        <v>429</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t="s">
        <v>122</v>
      </c>
      <c r="AB115" s="938"/>
      <c r="AC115" s="938"/>
      <c r="AD115" s="938"/>
      <c r="AE115" s="939"/>
      <c r="AF115" s="940" t="s">
        <v>122</v>
      </c>
      <c r="AG115" s="938"/>
      <c r="AH115" s="938"/>
      <c r="AI115" s="938"/>
      <c r="AJ115" s="939"/>
      <c r="AK115" s="940" t="s">
        <v>122</v>
      </c>
      <c r="AL115" s="938"/>
      <c r="AM115" s="938"/>
      <c r="AN115" s="938"/>
      <c r="AO115" s="939"/>
      <c r="AP115" s="941" t="s">
        <v>122</v>
      </c>
      <c r="AQ115" s="942"/>
      <c r="AR115" s="942"/>
      <c r="AS115" s="942"/>
      <c r="AT115" s="943"/>
      <c r="AU115" s="908"/>
      <c r="AV115" s="909"/>
      <c r="AW115" s="909"/>
      <c r="AX115" s="909"/>
      <c r="AY115" s="909"/>
      <c r="AZ115" s="922" t="s">
        <v>430</v>
      </c>
      <c r="BA115" s="923"/>
      <c r="BB115" s="923"/>
      <c r="BC115" s="923"/>
      <c r="BD115" s="923"/>
      <c r="BE115" s="923"/>
      <c r="BF115" s="923"/>
      <c r="BG115" s="923"/>
      <c r="BH115" s="923"/>
      <c r="BI115" s="923"/>
      <c r="BJ115" s="923"/>
      <c r="BK115" s="923"/>
      <c r="BL115" s="923"/>
      <c r="BM115" s="923"/>
      <c r="BN115" s="923"/>
      <c r="BO115" s="923"/>
      <c r="BP115" s="924"/>
      <c r="BQ115" s="925" t="s">
        <v>122</v>
      </c>
      <c r="BR115" s="926"/>
      <c r="BS115" s="926"/>
      <c r="BT115" s="926"/>
      <c r="BU115" s="926"/>
      <c r="BV115" s="926" t="s">
        <v>122</v>
      </c>
      <c r="BW115" s="926"/>
      <c r="BX115" s="926"/>
      <c r="BY115" s="926"/>
      <c r="BZ115" s="926"/>
      <c r="CA115" s="926" t="s">
        <v>122</v>
      </c>
      <c r="CB115" s="926"/>
      <c r="CC115" s="926"/>
      <c r="CD115" s="926"/>
      <c r="CE115" s="926"/>
      <c r="CF115" s="920" t="s">
        <v>122</v>
      </c>
      <c r="CG115" s="921"/>
      <c r="CH115" s="921"/>
      <c r="CI115" s="921"/>
      <c r="CJ115" s="921"/>
      <c r="CK115" s="948"/>
      <c r="CL115" s="949"/>
      <c r="CM115" s="922" t="s">
        <v>431</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v>507661</v>
      </c>
      <c r="DM115" s="959"/>
      <c r="DN115" s="959"/>
      <c r="DO115" s="959"/>
      <c r="DP115" s="960"/>
      <c r="DQ115" s="961">
        <v>602828</v>
      </c>
      <c r="DR115" s="959"/>
      <c r="DS115" s="959"/>
      <c r="DT115" s="959"/>
      <c r="DU115" s="960"/>
      <c r="DV115" s="962">
        <v>1.5</v>
      </c>
      <c r="DW115" s="963"/>
      <c r="DX115" s="963"/>
      <c r="DY115" s="963"/>
      <c r="DZ115" s="964"/>
    </row>
    <row r="116" spans="1:130" s="218" customFormat="1" ht="26.25" customHeight="1" x14ac:dyDescent="0.15">
      <c r="A116" s="956"/>
      <c r="B116" s="957"/>
      <c r="C116" s="965" t="s">
        <v>432</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122</v>
      </c>
      <c r="AB116" s="959"/>
      <c r="AC116" s="959"/>
      <c r="AD116" s="959"/>
      <c r="AE116" s="960"/>
      <c r="AF116" s="961" t="s">
        <v>122</v>
      </c>
      <c r="AG116" s="959"/>
      <c r="AH116" s="959"/>
      <c r="AI116" s="959"/>
      <c r="AJ116" s="960"/>
      <c r="AK116" s="961" t="s">
        <v>122</v>
      </c>
      <c r="AL116" s="959"/>
      <c r="AM116" s="959"/>
      <c r="AN116" s="959"/>
      <c r="AO116" s="960"/>
      <c r="AP116" s="962" t="s">
        <v>122</v>
      </c>
      <c r="AQ116" s="963"/>
      <c r="AR116" s="963"/>
      <c r="AS116" s="963"/>
      <c r="AT116" s="964"/>
      <c r="AU116" s="908"/>
      <c r="AV116" s="909"/>
      <c r="AW116" s="909"/>
      <c r="AX116" s="909"/>
      <c r="AY116" s="909"/>
      <c r="AZ116" s="967" t="s">
        <v>433</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434</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18" customFormat="1" ht="26.25" customHeight="1" x14ac:dyDescent="0.15">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435</v>
      </c>
      <c r="Z117" s="894"/>
      <c r="AA117" s="978">
        <v>4854635</v>
      </c>
      <c r="AB117" s="979"/>
      <c r="AC117" s="979"/>
      <c r="AD117" s="979"/>
      <c r="AE117" s="980"/>
      <c r="AF117" s="981">
        <v>4796226</v>
      </c>
      <c r="AG117" s="979"/>
      <c r="AH117" s="979"/>
      <c r="AI117" s="979"/>
      <c r="AJ117" s="980"/>
      <c r="AK117" s="981">
        <v>4793493</v>
      </c>
      <c r="AL117" s="979"/>
      <c r="AM117" s="979"/>
      <c r="AN117" s="979"/>
      <c r="AO117" s="980"/>
      <c r="AP117" s="982"/>
      <c r="AQ117" s="983"/>
      <c r="AR117" s="983"/>
      <c r="AS117" s="983"/>
      <c r="AT117" s="984"/>
      <c r="AU117" s="908"/>
      <c r="AV117" s="909"/>
      <c r="AW117" s="909"/>
      <c r="AX117" s="909"/>
      <c r="AY117" s="909"/>
      <c r="AZ117" s="974" t="s">
        <v>436</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437</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18" customFormat="1" ht="26.25" customHeight="1" x14ac:dyDescent="0.15">
      <c r="A118" s="912" t="s">
        <v>411</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408</v>
      </c>
      <c r="AB118" s="893"/>
      <c r="AC118" s="893"/>
      <c r="AD118" s="893"/>
      <c r="AE118" s="894"/>
      <c r="AF118" s="892" t="s">
        <v>409</v>
      </c>
      <c r="AG118" s="893"/>
      <c r="AH118" s="893"/>
      <c r="AI118" s="893"/>
      <c r="AJ118" s="894"/>
      <c r="AK118" s="892" t="s">
        <v>294</v>
      </c>
      <c r="AL118" s="893"/>
      <c r="AM118" s="893"/>
      <c r="AN118" s="893"/>
      <c r="AO118" s="894"/>
      <c r="AP118" s="970" t="s">
        <v>410</v>
      </c>
      <c r="AQ118" s="971"/>
      <c r="AR118" s="971"/>
      <c r="AS118" s="971"/>
      <c r="AT118" s="972"/>
      <c r="AU118" s="908"/>
      <c r="AV118" s="909"/>
      <c r="AW118" s="909"/>
      <c r="AX118" s="909"/>
      <c r="AY118" s="909"/>
      <c r="AZ118" s="973" t="s">
        <v>438</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439</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18" customFormat="1" ht="26.25" customHeight="1" x14ac:dyDescent="0.15">
      <c r="A119" s="1056" t="s">
        <v>414</v>
      </c>
      <c r="B119" s="947"/>
      <c r="C119" s="929" t="s">
        <v>415</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39" t="s">
        <v>177</v>
      </c>
      <c r="BA119" s="239"/>
      <c r="BB119" s="239"/>
      <c r="BC119" s="239"/>
      <c r="BD119" s="239"/>
      <c r="BE119" s="239"/>
      <c r="BF119" s="239"/>
      <c r="BG119" s="239"/>
      <c r="BH119" s="239"/>
      <c r="BI119" s="239"/>
      <c r="BJ119" s="239"/>
      <c r="BK119" s="239"/>
      <c r="BL119" s="239"/>
      <c r="BM119" s="239"/>
      <c r="BN119" s="239"/>
      <c r="BO119" s="977" t="s">
        <v>440</v>
      </c>
      <c r="BP119" s="1005"/>
      <c r="BQ119" s="999">
        <v>57047695</v>
      </c>
      <c r="BR119" s="1000"/>
      <c r="BS119" s="1000"/>
      <c r="BT119" s="1000"/>
      <c r="BU119" s="1000"/>
      <c r="BV119" s="1000">
        <v>53822724</v>
      </c>
      <c r="BW119" s="1000"/>
      <c r="BX119" s="1000"/>
      <c r="BY119" s="1000"/>
      <c r="BZ119" s="1000"/>
      <c r="CA119" s="1000">
        <v>50138279</v>
      </c>
      <c r="CB119" s="1000"/>
      <c r="CC119" s="1000"/>
      <c r="CD119" s="1000"/>
      <c r="CE119" s="1000"/>
      <c r="CF119" s="1001"/>
      <c r="CG119" s="1002"/>
      <c r="CH119" s="1002"/>
      <c r="CI119" s="1002"/>
      <c r="CJ119" s="1003"/>
      <c r="CK119" s="950"/>
      <c r="CL119" s="951"/>
      <c r="CM119" s="973" t="s">
        <v>441</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122</v>
      </c>
      <c r="DH119" s="986"/>
      <c r="DI119" s="986"/>
      <c r="DJ119" s="986"/>
      <c r="DK119" s="987"/>
      <c r="DL119" s="985" t="s">
        <v>122</v>
      </c>
      <c r="DM119" s="986"/>
      <c r="DN119" s="986"/>
      <c r="DO119" s="986"/>
      <c r="DP119" s="987"/>
      <c r="DQ119" s="985" t="s">
        <v>122</v>
      </c>
      <c r="DR119" s="986"/>
      <c r="DS119" s="986"/>
      <c r="DT119" s="986"/>
      <c r="DU119" s="987"/>
      <c r="DV119" s="988" t="s">
        <v>122</v>
      </c>
      <c r="DW119" s="989"/>
      <c r="DX119" s="989"/>
      <c r="DY119" s="989"/>
      <c r="DZ119" s="990"/>
    </row>
    <row r="120" spans="1:130" s="218" customFormat="1" ht="26.25" customHeight="1" x14ac:dyDescent="0.15">
      <c r="A120" s="1057"/>
      <c r="B120" s="949"/>
      <c r="C120" s="922" t="s">
        <v>418</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442</v>
      </c>
      <c r="AV120" s="992"/>
      <c r="AW120" s="992"/>
      <c r="AX120" s="992"/>
      <c r="AY120" s="993"/>
      <c r="AZ120" s="929" t="s">
        <v>443</v>
      </c>
      <c r="BA120" s="897"/>
      <c r="BB120" s="897"/>
      <c r="BC120" s="897"/>
      <c r="BD120" s="897"/>
      <c r="BE120" s="897"/>
      <c r="BF120" s="897"/>
      <c r="BG120" s="897"/>
      <c r="BH120" s="897"/>
      <c r="BI120" s="897"/>
      <c r="BJ120" s="897"/>
      <c r="BK120" s="897"/>
      <c r="BL120" s="897"/>
      <c r="BM120" s="897"/>
      <c r="BN120" s="897"/>
      <c r="BO120" s="897"/>
      <c r="BP120" s="898"/>
      <c r="BQ120" s="930">
        <v>16389717</v>
      </c>
      <c r="BR120" s="931"/>
      <c r="BS120" s="931"/>
      <c r="BT120" s="931"/>
      <c r="BU120" s="931"/>
      <c r="BV120" s="931">
        <v>17284949</v>
      </c>
      <c r="BW120" s="931"/>
      <c r="BX120" s="931"/>
      <c r="BY120" s="931"/>
      <c r="BZ120" s="931"/>
      <c r="CA120" s="931">
        <v>18460063</v>
      </c>
      <c r="CB120" s="931"/>
      <c r="CC120" s="931"/>
      <c r="CD120" s="931"/>
      <c r="CE120" s="931"/>
      <c r="CF120" s="944">
        <v>46.7</v>
      </c>
      <c r="CG120" s="945"/>
      <c r="CH120" s="945"/>
      <c r="CI120" s="945"/>
      <c r="CJ120" s="945"/>
      <c r="CK120" s="1006" t="s">
        <v>444</v>
      </c>
      <c r="CL120" s="1007"/>
      <c r="CM120" s="1007"/>
      <c r="CN120" s="1007"/>
      <c r="CO120" s="1008"/>
      <c r="CP120" s="1014" t="s">
        <v>392</v>
      </c>
      <c r="CQ120" s="1015"/>
      <c r="CR120" s="1015"/>
      <c r="CS120" s="1015"/>
      <c r="CT120" s="1015"/>
      <c r="CU120" s="1015"/>
      <c r="CV120" s="1015"/>
      <c r="CW120" s="1015"/>
      <c r="CX120" s="1015"/>
      <c r="CY120" s="1015"/>
      <c r="CZ120" s="1015"/>
      <c r="DA120" s="1015"/>
      <c r="DB120" s="1015"/>
      <c r="DC120" s="1015"/>
      <c r="DD120" s="1015"/>
      <c r="DE120" s="1015"/>
      <c r="DF120" s="1016"/>
      <c r="DG120" s="930">
        <v>727425</v>
      </c>
      <c r="DH120" s="931"/>
      <c r="DI120" s="931"/>
      <c r="DJ120" s="931"/>
      <c r="DK120" s="931"/>
      <c r="DL120" s="931">
        <v>716317</v>
      </c>
      <c r="DM120" s="931"/>
      <c r="DN120" s="931"/>
      <c r="DO120" s="931"/>
      <c r="DP120" s="931"/>
      <c r="DQ120" s="931">
        <v>880045</v>
      </c>
      <c r="DR120" s="931"/>
      <c r="DS120" s="931"/>
      <c r="DT120" s="931"/>
      <c r="DU120" s="931"/>
      <c r="DV120" s="932">
        <v>2.2000000000000002</v>
      </c>
      <c r="DW120" s="932"/>
      <c r="DX120" s="932"/>
      <c r="DY120" s="932"/>
      <c r="DZ120" s="933"/>
    </row>
    <row r="121" spans="1:130" s="218" customFormat="1" ht="26.25" customHeight="1" x14ac:dyDescent="0.15">
      <c r="A121" s="1057"/>
      <c r="B121" s="949"/>
      <c r="C121" s="974" t="s">
        <v>445</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446</v>
      </c>
      <c r="BA121" s="923"/>
      <c r="BB121" s="923"/>
      <c r="BC121" s="923"/>
      <c r="BD121" s="923"/>
      <c r="BE121" s="923"/>
      <c r="BF121" s="923"/>
      <c r="BG121" s="923"/>
      <c r="BH121" s="923"/>
      <c r="BI121" s="923"/>
      <c r="BJ121" s="923"/>
      <c r="BK121" s="923"/>
      <c r="BL121" s="923"/>
      <c r="BM121" s="923"/>
      <c r="BN121" s="923"/>
      <c r="BO121" s="923"/>
      <c r="BP121" s="924"/>
      <c r="BQ121" s="925">
        <v>5689581</v>
      </c>
      <c r="BR121" s="926"/>
      <c r="BS121" s="926"/>
      <c r="BT121" s="926"/>
      <c r="BU121" s="926"/>
      <c r="BV121" s="926">
        <v>5345758</v>
      </c>
      <c r="BW121" s="926"/>
      <c r="BX121" s="926"/>
      <c r="BY121" s="926"/>
      <c r="BZ121" s="926"/>
      <c r="CA121" s="926">
        <v>5018217</v>
      </c>
      <c r="CB121" s="926"/>
      <c r="CC121" s="926"/>
      <c r="CD121" s="926"/>
      <c r="CE121" s="926"/>
      <c r="CF121" s="920">
        <v>12.7</v>
      </c>
      <c r="CG121" s="921"/>
      <c r="CH121" s="921"/>
      <c r="CI121" s="921"/>
      <c r="CJ121" s="921"/>
      <c r="CK121" s="1009"/>
      <c r="CL121" s="1010"/>
      <c r="CM121" s="1010"/>
      <c r="CN121" s="1010"/>
      <c r="CO121" s="1011"/>
      <c r="CP121" s="1019" t="s">
        <v>390</v>
      </c>
      <c r="CQ121" s="1020"/>
      <c r="CR121" s="1020"/>
      <c r="CS121" s="1020"/>
      <c r="CT121" s="1020"/>
      <c r="CU121" s="1020"/>
      <c r="CV121" s="1020"/>
      <c r="CW121" s="1020"/>
      <c r="CX121" s="1020"/>
      <c r="CY121" s="1020"/>
      <c r="CZ121" s="1020"/>
      <c r="DA121" s="1020"/>
      <c r="DB121" s="1020"/>
      <c r="DC121" s="1020"/>
      <c r="DD121" s="1020"/>
      <c r="DE121" s="1020"/>
      <c r="DF121" s="1021"/>
      <c r="DG121" s="925" t="s">
        <v>122</v>
      </c>
      <c r="DH121" s="926"/>
      <c r="DI121" s="926"/>
      <c r="DJ121" s="926"/>
      <c r="DK121" s="926"/>
      <c r="DL121" s="926" t="s">
        <v>122</v>
      </c>
      <c r="DM121" s="926"/>
      <c r="DN121" s="926"/>
      <c r="DO121" s="926"/>
      <c r="DP121" s="926"/>
      <c r="DQ121" s="926" t="s">
        <v>122</v>
      </c>
      <c r="DR121" s="926"/>
      <c r="DS121" s="926"/>
      <c r="DT121" s="926"/>
      <c r="DU121" s="926"/>
      <c r="DV121" s="927" t="s">
        <v>122</v>
      </c>
      <c r="DW121" s="927"/>
      <c r="DX121" s="927"/>
      <c r="DY121" s="927"/>
      <c r="DZ121" s="928"/>
    </row>
    <row r="122" spans="1:130" s="218" customFormat="1" ht="26.25" customHeight="1" x14ac:dyDescent="0.15">
      <c r="A122" s="1057"/>
      <c r="B122" s="949"/>
      <c r="C122" s="922" t="s">
        <v>428</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447</v>
      </c>
      <c r="BA122" s="965"/>
      <c r="BB122" s="965"/>
      <c r="BC122" s="965"/>
      <c r="BD122" s="965"/>
      <c r="BE122" s="965"/>
      <c r="BF122" s="965"/>
      <c r="BG122" s="965"/>
      <c r="BH122" s="965"/>
      <c r="BI122" s="965"/>
      <c r="BJ122" s="965"/>
      <c r="BK122" s="965"/>
      <c r="BL122" s="965"/>
      <c r="BM122" s="965"/>
      <c r="BN122" s="965"/>
      <c r="BO122" s="965"/>
      <c r="BP122" s="966"/>
      <c r="BQ122" s="999">
        <v>35515661</v>
      </c>
      <c r="BR122" s="1000"/>
      <c r="BS122" s="1000"/>
      <c r="BT122" s="1000"/>
      <c r="BU122" s="1000"/>
      <c r="BV122" s="1000">
        <v>33018119</v>
      </c>
      <c r="BW122" s="1000"/>
      <c r="BX122" s="1000"/>
      <c r="BY122" s="1000"/>
      <c r="BZ122" s="1000"/>
      <c r="CA122" s="1000">
        <v>29865667</v>
      </c>
      <c r="CB122" s="1000"/>
      <c r="CC122" s="1000"/>
      <c r="CD122" s="1000"/>
      <c r="CE122" s="1000"/>
      <c r="CF122" s="1017">
        <v>75.5</v>
      </c>
      <c r="CG122" s="1018"/>
      <c r="CH122" s="1018"/>
      <c r="CI122" s="1018"/>
      <c r="CJ122" s="1018"/>
      <c r="CK122" s="1009"/>
      <c r="CL122" s="1010"/>
      <c r="CM122" s="1010"/>
      <c r="CN122" s="1010"/>
      <c r="CO122" s="1011"/>
      <c r="CP122" s="1019" t="s">
        <v>391</v>
      </c>
      <c r="CQ122" s="1020"/>
      <c r="CR122" s="1020"/>
      <c r="CS122" s="1020"/>
      <c r="CT122" s="1020"/>
      <c r="CU122" s="1020"/>
      <c r="CV122" s="1020"/>
      <c r="CW122" s="1020"/>
      <c r="CX122" s="1020"/>
      <c r="CY122" s="1020"/>
      <c r="CZ122" s="1020"/>
      <c r="DA122" s="1020"/>
      <c r="DB122" s="1020"/>
      <c r="DC122" s="1020"/>
      <c r="DD122" s="1020"/>
      <c r="DE122" s="1020"/>
      <c r="DF122" s="1021"/>
      <c r="DG122" s="925" t="s">
        <v>122</v>
      </c>
      <c r="DH122" s="926"/>
      <c r="DI122" s="926"/>
      <c r="DJ122" s="926"/>
      <c r="DK122" s="926"/>
      <c r="DL122" s="926" t="s">
        <v>122</v>
      </c>
      <c r="DM122" s="926"/>
      <c r="DN122" s="926"/>
      <c r="DO122" s="926"/>
      <c r="DP122" s="926"/>
      <c r="DQ122" s="926" t="s">
        <v>122</v>
      </c>
      <c r="DR122" s="926"/>
      <c r="DS122" s="926"/>
      <c r="DT122" s="926"/>
      <c r="DU122" s="926"/>
      <c r="DV122" s="927" t="s">
        <v>122</v>
      </c>
      <c r="DW122" s="927"/>
      <c r="DX122" s="927"/>
      <c r="DY122" s="927"/>
      <c r="DZ122" s="928"/>
    </row>
    <row r="123" spans="1:130" s="218" customFormat="1" ht="26.25" customHeight="1" x14ac:dyDescent="0.15">
      <c r="A123" s="1057"/>
      <c r="B123" s="949"/>
      <c r="C123" s="922" t="s">
        <v>434</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39" t="s">
        <v>177</v>
      </c>
      <c r="BA123" s="239"/>
      <c r="BB123" s="239"/>
      <c r="BC123" s="239"/>
      <c r="BD123" s="239"/>
      <c r="BE123" s="239"/>
      <c r="BF123" s="239"/>
      <c r="BG123" s="239"/>
      <c r="BH123" s="239"/>
      <c r="BI123" s="239"/>
      <c r="BJ123" s="239"/>
      <c r="BK123" s="239"/>
      <c r="BL123" s="239"/>
      <c r="BM123" s="239"/>
      <c r="BN123" s="239"/>
      <c r="BO123" s="977" t="s">
        <v>448</v>
      </c>
      <c r="BP123" s="1005"/>
      <c r="BQ123" s="1063">
        <v>57594959</v>
      </c>
      <c r="BR123" s="1064"/>
      <c r="BS123" s="1064"/>
      <c r="BT123" s="1064"/>
      <c r="BU123" s="1064"/>
      <c r="BV123" s="1064">
        <v>55648826</v>
      </c>
      <c r="BW123" s="1064"/>
      <c r="BX123" s="1064"/>
      <c r="BY123" s="1064"/>
      <c r="BZ123" s="1064"/>
      <c r="CA123" s="1064">
        <v>53343947</v>
      </c>
      <c r="CB123" s="1064"/>
      <c r="CC123" s="1064"/>
      <c r="CD123" s="1064"/>
      <c r="CE123" s="1064"/>
      <c r="CF123" s="1001"/>
      <c r="CG123" s="1002"/>
      <c r="CH123" s="1002"/>
      <c r="CI123" s="1002"/>
      <c r="CJ123" s="1003"/>
      <c r="CK123" s="1009"/>
      <c r="CL123" s="1010"/>
      <c r="CM123" s="1010"/>
      <c r="CN123" s="1010"/>
      <c r="CO123" s="1011"/>
      <c r="CP123" s="1019" t="s">
        <v>388</v>
      </c>
      <c r="CQ123" s="1020"/>
      <c r="CR123" s="1020"/>
      <c r="CS123" s="1020"/>
      <c r="CT123" s="1020"/>
      <c r="CU123" s="1020"/>
      <c r="CV123" s="1020"/>
      <c r="CW123" s="1020"/>
      <c r="CX123" s="1020"/>
      <c r="CY123" s="1020"/>
      <c r="CZ123" s="1020"/>
      <c r="DA123" s="1020"/>
      <c r="DB123" s="1020"/>
      <c r="DC123" s="1020"/>
      <c r="DD123" s="1020"/>
      <c r="DE123" s="1020"/>
      <c r="DF123" s="1021"/>
      <c r="DG123" s="958" t="s">
        <v>122</v>
      </c>
      <c r="DH123" s="959"/>
      <c r="DI123" s="959"/>
      <c r="DJ123" s="959"/>
      <c r="DK123" s="960"/>
      <c r="DL123" s="961" t="s">
        <v>122</v>
      </c>
      <c r="DM123" s="959"/>
      <c r="DN123" s="959"/>
      <c r="DO123" s="959"/>
      <c r="DP123" s="960"/>
      <c r="DQ123" s="961" t="s">
        <v>122</v>
      </c>
      <c r="DR123" s="959"/>
      <c r="DS123" s="959"/>
      <c r="DT123" s="959"/>
      <c r="DU123" s="960"/>
      <c r="DV123" s="962" t="s">
        <v>122</v>
      </c>
      <c r="DW123" s="963"/>
      <c r="DX123" s="963"/>
      <c r="DY123" s="963"/>
      <c r="DZ123" s="964"/>
    </row>
    <row r="124" spans="1:130" s="218" customFormat="1" ht="26.25" customHeight="1" thickBot="1" x14ac:dyDescent="0.2">
      <c r="A124" s="1057"/>
      <c r="B124" s="949"/>
      <c r="C124" s="922" t="s">
        <v>437</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449</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t="s">
        <v>122</v>
      </c>
      <c r="BR124" s="1027"/>
      <c r="BS124" s="1027"/>
      <c r="BT124" s="1027"/>
      <c r="BU124" s="1027"/>
      <c r="BV124" s="1027" t="s">
        <v>122</v>
      </c>
      <c r="BW124" s="1027"/>
      <c r="BX124" s="1027"/>
      <c r="BY124" s="1027"/>
      <c r="BZ124" s="1027"/>
      <c r="CA124" s="1027" t="s">
        <v>122</v>
      </c>
      <c r="CB124" s="1027"/>
      <c r="CC124" s="1027"/>
      <c r="CD124" s="1027"/>
      <c r="CE124" s="1027"/>
      <c r="CF124" s="1028"/>
      <c r="CG124" s="1029"/>
      <c r="CH124" s="1029"/>
      <c r="CI124" s="1029"/>
      <c r="CJ124" s="1030"/>
      <c r="CK124" s="1012"/>
      <c r="CL124" s="1012"/>
      <c r="CM124" s="1012"/>
      <c r="CN124" s="1012"/>
      <c r="CO124" s="1013"/>
      <c r="CP124" s="1019" t="s">
        <v>450</v>
      </c>
      <c r="CQ124" s="1020"/>
      <c r="CR124" s="1020"/>
      <c r="CS124" s="1020"/>
      <c r="CT124" s="1020"/>
      <c r="CU124" s="1020"/>
      <c r="CV124" s="1020"/>
      <c r="CW124" s="1020"/>
      <c r="CX124" s="1020"/>
      <c r="CY124" s="1020"/>
      <c r="CZ124" s="1020"/>
      <c r="DA124" s="1020"/>
      <c r="DB124" s="1020"/>
      <c r="DC124" s="1020"/>
      <c r="DD124" s="1020"/>
      <c r="DE124" s="1020"/>
      <c r="DF124" s="1021"/>
      <c r="DG124" s="1004" t="s">
        <v>122</v>
      </c>
      <c r="DH124" s="986"/>
      <c r="DI124" s="986"/>
      <c r="DJ124" s="986"/>
      <c r="DK124" s="987"/>
      <c r="DL124" s="985" t="s">
        <v>122</v>
      </c>
      <c r="DM124" s="986"/>
      <c r="DN124" s="986"/>
      <c r="DO124" s="986"/>
      <c r="DP124" s="987"/>
      <c r="DQ124" s="985" t="s">
        <v>122</v>
      </c>
      <c r="DR124" s="986"/>
      <c r="DS124" s="986"/>
      <c r="DT124" s="986"/>
      <c r="DU124" s="987"/>
      <c r="DV124" s="988" t="s">
        <v>122</v>
      </c>
      <c r="DW124" s="989"/>
      <c r="DX124" s="989"/>
      <c r="DY124" s="989"/>
      <c r="DZ124" s="990"/>
    </row>
    <row r="125" spans="1:130" s="218" customFormat="1" ht="26.25" customHeight="1" x14ac:dyDescent="0.15">
      <c r="A125" s="1057"/>
      <c r="B125" s="949"/>
      <c r="C125" s="922" t="s">
        <v>439</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451</v>
      </c>
      <c r="CL125" s="1007"/>
      <c r="CM125" s="1007"/>
      <c r="CN125" s="1007"/>
      <c r="CO125" s="1008"/>
      <c r="CP125" s="929" t="s">
        <v>452</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18" customFormat="1" ht="26.25" customHeight="1" thickBot="1" x14ac:dyDescent="0.2">
      <c r="A126" s="1057"/>
      <c r="B126" s="949"/>
      <c r="C126" s="922" t="s">
        <v>441</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122</v>
      </c>
      <c r="AB126" s="959"/>
      <c r="AC126" s="959"/>
      <c r="AD126" s="959"/>
      <c r="AE126" s="960"/>
      <c r="AF126" s="961" t="s">
        <v>122</v>
      </c>
      <c r="AG126" s="959"/>
      <c r="AH126" s="959"/>
      <c r="AI126" s="959"/>
      <c r="AJ126" s="960"/>
      <c r="AK126" s="961" t="s">
        <v>122</v>
      </c>
      <c r="AL126" s="959"/>
      <c r="AM126" s="959"/>
      <c r="AN126" s="959"/>
      <c r="AO126" s="960"/>
      <c r="AP126" s="962" t="s">
        <v>122</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453</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18" customFormat="1" ht="26.25" customHeight="1" x14ac:dyDescent="0.15">
      <c r="A127" s="1058"/>
      <c r="B127" s="951"/>
      <c r="C127" s="973" t="s">
        <v>454</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122</v>
      </c>
      <c r="AB127" s="959"/>
      <c r="AC127" s="959"/>
      <c r="AD127" s="959"/>
      <c r="AE127" s="960"/>
      <c r="AF127" s="961" t="s">
        <v>122</v>
      </c>
      <c r="AG127" s="959"/>
      <c r="AH127" s="959"/>
      <c r="AI127" s="959"/>
      <c r="AJ127" s="960"/>
      <c r="AK127" s="961" t="s">
        <v>122</v>
      </c>
      <c r="AL127" s="959"/>
      <c r="AM127" s="959"/>
      <c r="AN127" s="959"/>
      <c r="AO127" s="960"/>
      <c r="AP127" s="962" t="s">
        <v>122</v>
      </c>
      <c r="AQ127" s="963"/>
      <c r="AR127" s="963"/>
      <c r="AS127" s="963"/>
      <c r="AT127" s="964"/>
      <c r="AU127" s="220"/>
      <c r="AV127" s="220"/>
      <c r="AW127" s="220"/>
      <c r="AX127" s="1031" t="s">
        <v>455</v>
      </c>
      <c r="AY127" s="1032"/>
      <c r="AZ127" s="1032"/>
      <c r="BA127" s="1032"/>
      <c r="BB127" s="1032"/>
      <c r="BC127" s="1032"/>
      <c r="BD127" s="1032"/>
      <c r="BE127" s="1033"/>
      <c r="BF127" s="1034" t="s">
        <v>456</v>
      </c>
      <c r="BG127" s="1032"/>
      <c r="BH127" s="1032"/>
      <c r="BI127" s="1032"/>
      <c r="BJ127" s="1032"/>
      <c r="BK127" s="1032"/>
      <c r="BL127" s="1033"/>
      <c r="BM127" s="1034" t="s">
        <v>457</v>
      </c>
      <c r="BN127" s="1032"/>
      <c r="BO127" s="1032"/>
      <c r="BP127" s="1032"/>
      <c r="BQ127" s="1032"/>
      <c r="BR127" s="1032"/>
      <c r="BS127" s="1033"/>
      <c r="BT127" s="1034" t="s">
        <v>458</v>
      </c>
      <c r="BU127" s="1032"/>
      <c r="BV127" s="1032"/>
      <c r="BW127" s="1032"/>
      <c r="BX127" s="1032"/>
      <c r="BY127" s="1032"/>
      <c r="BZ127" s="1055"/>
      <c r="CA127" s="220"/>
      <c r="CB127" s="220"/>
      <c r="CC127" s="220"/>
      <c r="CD127" s="243"/>
      <c r="CE127" s="243"/>
      <c r="CF127" s="243"/>
      <c r="CG127" s="220"/>
      <c r="CH127" s="220"/>
      <c r="CI127" s="220"/>
      <c r="CJ127" s="242"/>
      <c r="CK127" s="1023"/>
      <c r="CL127" s="1010"/>
      <c r="CM127" s="1010"/>
      <c r="CN127" s="1010"/>
      <c r="CO127" s="1011"/>
      <c r="CP127" s="922" t="s">
        <v>459</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18" customFormat="1" ht="26.25" customHeight="1" thickBot="1" x14ac:dyDescent="0.2">
      <c r="A128" s="1041" t="s">
        <v>460</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461</v>
      </c>
      <c r="X128" s="1043"/>
      <c r="Y128" s="1043"/>
      <c r="Z128" s="1044"/>
      <c r="AA128" s="1045">
        <v>576716</v>
      </c>
      <c r="AB128" s="1046"/>
      <c r="AC128" s="1046"/>
      <c r="AD128" s="1046"/>
      <c r="AE128" s="1047"/>
      <c r="AF128" s="1048">
        <v>570173</v>
      </c>
      <c r="AG128" s="1046"/>
      <c r="AH128" s="1046"/>
      <c r="AI128" s="1046"/>
      <c r="AJ128" s="1047"/>
      <c r="AK128" s="1048">
        <v>607343</v>
      </c>
      <c r="AL128" s="1046"/>
      <c r="AM128" s="1046"/>
      <c r="AN128" s="1046"/>
      <c r="AO128" s="1047"/>
      <c r="AP128" s="1049"/>
      <c r="AQ128" s="1050"/>
      <c r="AR128" s="1050"/>
      <c r="AS128" s="1050"/>
      <c r="AT128" s="1051"/>
      <c r="AU128" s="220"/>
      <c r="AV128" s="220"/>
      <c r="AW128" s="220"/>
      <c r="AX128" s="896" t="s">
        <v>462</v>
      </c>
      <c r="AY128" s="897"/>
      <c r="AZ128" s="897"/>
      <c r="BA128" s="897"/>
      <c r="BB128" s="897"/>
      <c r="BC128" s="897"/>
      <c r="BD128" s="897"/>
      <c r="BE128" s="898"/>
      <c r="BF128" s="1052" t="s">
        <v>122</v>
      </c>
      <c r="BG128" s="1053"/>
      <c r="BH128" s="1053"/>
      <c r="BI128" s="1053"/>
      <c r="BJ128" s="1053"/>
      <c r="BK128" s="1053"/>
      <c r="BL128" s="1054"/>
      <c r="BM128" s="1052">
        <v>11.39</v>
      </c>
      <c r="BN128" s="1053"/>
      <c r="BO128" s="1053"/>
      <c r="BP128" s="1053"/>
      <c r="BQ128" s="1053"/>
      <c r="BR128" s="1053"/>
      <c r="BS128" s="1054"/>
      <c r="BT128" s="1052">
        <v>20</v>
      </c>
      <c r="BU128" s="1053"/>
      <c r="BV128" s="1053"/>
      <c r="BW128" s="1053"/>
      <c r="BX128" s="1053"/>
      <c r="BY128" s="1053"/>
      <c r="BZ128" s="1076"/>
      <c r="CA128" s="243"/>
      <c r="CB128" s="243"/>
      <c r="CC128" s="243"/>
      <c r="CD128" s="243"/>
      <c r="CE128" s="243"/>
      <c r="CF128" s="243"/>
      <c r="CG128" s="220"/>
      <c r="CH128" s="220"/>
      <c r="CI128" s="220"/>
      <c r="CJ128" s="242"/>
      <c r="CK128" s="1024"/>
      <c r="CL128" s="1025"/>
      <c r="CM128" s="1025"/>
      <c r="CN128" s="1025"/>
      <c r="CO128" s="1026"/>
      <c r="CP128" s="1035" t="s">
        <v>463</v>
      </c>
      <c r="CQ128" s="726"/>
      <c r="CR128" s="726"/>
      <c r="CS128" s="726"/>
      <c r="CT128" s="726"/>
      <c r="CU128" s="726"/>
      <c r="CV128" s="726"/>
      <c r="CW128" s="726"/>
      <c r="CX128" s="726"/>
      <c r="CY128" s="726"/>
      <c r="CZ128" s="726"/>
      <c r="DA128" s="726"/>
      <c r="DB128" s="726"/>
      <c r="DC128" s="726"/>
      <c r="DD128" s="726"/>
      <c r="DE128" s="726"/>
      <c r="DF128" s="1036"/>
      <c r="DG128" s="1037" t="s">
        <v>122</v>
      </c>
      <c r="DH128" s="1038"/>
      <c r="DI128" s="1038"/>
      <c r="DJ128" s="1038"/>
      <c r="DK128" s="1038"/>
      <c r="DL128" s="1038" t="s">
        <v>122</v>
      </c>
      <c r="DM128" s="1038"/>
      <c r="DN128" s="1038"/>
      <c r="DO128" s="1038"/>
      <c r="DP128" s="1038"/>
      <c r="DQ128" s="1038" t="s">
        <v>122</v>
      </c>
      <c r="DR128" s="1038"/>
      <c r="DS128" s="1038"/>
      <c r="DT128" s="1038"/>
      <c r="DU128" s="1038"/>
      <c r="DV128" s="1039" t="s">
        <v>122</v>
      </c>
      <c r="DW128" s="1039"/>
      <c r="DX128" s="1039"/>
      <c r="DY128" s="1039"/>
      <c r="DZ128" s="1040"/>
    </row>
    <row r="129" spans="1:131" s="218" customFormat="1" ht="26.25" customHeight="1" x14ac:dyDescent="0.15">
      <c r="A129" s="934" t="s">
        <v>103</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464</v>
      </c>
      <c r="X129" s="1071"/>
      <c r="Y129" s="1071"/>
      <c r="Z129" s="1072"/>
      <c r="AA129" s="958">
        <v>41022644</v>
      </c>
      <c r="AB129" s="959"/>
      <c r="AC129" s="959"/>
      <c r="AD129" s="959"/>
      <c r="AE129" s="960"/>
      <c r="AF129" s="961">
        <v>42080193</v>
      </c>
      <c r="AG129" s="959"/>
      <c r="AH129" s="959"/>
      <c r="AI129" s="959"/>
      <c r="AJ129" s="960"/>
      <c r="AK129" s="961">
        <v>42604792</v>
      </c>
      <c r="AL129" s="959"/>
      <c r="AM129" s="959"/>
      <c r="AN129" s="959"/>
      <c r="AO129" s="960"/>
      <c r="AP129" s="1073"/>
      <c r="AQ129" s="1074"/>
      <c r="AR129" s="1074"/>
      <c r="AS129" s="1074"/>
      <c r="AT129" s="1075"/>
      <c r="AU129" s="221"/>
      <c r="AV129" s="221"/>
      <c r="AW129" s="221"/>
      <c r="AX129" s="1065" t="s">
        <v>465</v>
      </c>
      <c r="AY129" s="923"/>
      <c r="AZ129" s="923"/>
      <c r="BA129" s="923"/>
      <c r="BB129" s="923"/>
      <c r="BC129" s="923"/>
      <c r="BD129" s="923"/>
      <c r="BE129" s="924"/>
      <c r="BF129" s="1066" t="s">
        <v>122</v>
      </c>
      <c r="BG129" s="1067"/>
      <c r="BH129" s="1067"/>
      <c r="BI129" s="1067"/>
      <c r="BJ129" s="1067"/>
      <c r="BK129" s="1067"/>
      <c r="BL129" s="1068"/>
      <c r="BM129" s="1066">
        <v>16.39</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934" t="s">
        <v>466</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467</v>
      </c>
      <c r="X130" s="1071"/>
      <c r="Y130" s="1071"/>
      <c r="Z130" s="1072"/>
      <c r="AA130" s="958">
        <v>3224594</v>
      </c>
      <c r="AB130" s="959"/>
      <c r="AC130" s="959"/>
      <c r="AD130" s="959"/>
      <c r="AE130" s="960"/>
      <c r="AF130" s="961">
        <v>3181146</v>
      </c>
      <c r="AG130" s="959"/>
      <c r="AH130" s="959"/>
      <c r="AI130" s="959"/>
      <c r="AJ130" s="960"/>
      <c r="AK130" s="961">
        <v>3038155</v>
      </c>
      <c r="AL130" s="959"/>
      <c r="AM130" s="959"/>
      <c r="AN130" s="959"/>
      <c r="AO130" s="960"/>
      <c r="AP130" s="1073"/>
      <c r="AQ130" s="1074"/>
      <c r="AR130" s="1074"/>
      <c r="AS130" s="1074"/>
      <c r="AT130" s="1075"/>
      <c r="AU130" s="221"/>
      <c r="AV130" s="221"/>
      <c r="AW130" s="221"/>
      <c r="AX130" s="1065" t="s">
        <v>468</v>
      </c>
      <c r="AY130" s="923"/>
      <c r="AZ130" s="923"/>
      <c r="BA130" s="923"/>
      <c r="BB130" s="923"/>
      <c r="BC130" s="923"/>
      <c r="BD130" s="923"/>
      <c r="BE130" s="924"/>
      <c r="BF130" s="1101">
        <v>2.7</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469</v>
      </c>
      <c r="X131" s="1108"/>
      <c r="Y131" s="1108"/>
      <c r="Z131" s="1109"/>
      <c r="AA131" s="1004">
        <v>37798050</v>
      </c>
      <c r="AB131" s="986"/>
      <c r="AC131" s="986"/>
      <c r="AD131" s="986"/>
      <c r="AE131" s="987"/>
      <c r="AF131" s="985">
        <v>38899047</v>
      </c>
      <c r="AG131" s="986"/>
      <c r="AH131" s="986"/>
      <c r="AI131" s="986"/>
      <c r="AJ131" s="987"/>
      <c r="AK131" s="985">
        <v>39566637</v>
      </c>
      <c r="AL131" s="986"/>
      <c r="AM131" s="986"/>
      <c r="AN131" s="986"/>
      <c r="AO131" s="987"/>
      <c r="AP131" s="1110"/>
      <c r="AQ131" s="1111"/>
      <c r="AR131" s="1111"/>
      <c r="AS131" s="1111"/>
      <c r="AT131" s="1112"/>
      <c r="AU131" s="221"/>
      <c r="AV131" s="221"/>
      <c r="AW131" s="221"/>
      <c r="AX131" s="1083" t="s">
        <v>470</v>
      </c>
      <c r="AY131" s="726"/>
      <c r="AZ131" s="726"/>
      <c r="BA131" s="726"/>
      <c r="BB131" s="726"/>
      <c r="BC131" s="726"/>
      <c r="BD131" s="726"/>
      <c r="BE131" s="1036"/>
      <c r="BF131" s="1084" t="s">
        <v>122</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1090" t="s">
        <v>471</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472</v>
      </c>
      <c r="W132" s="1094"/>
      <c r="X132" s="1094"/>
      <c r="Y132" s="1094"/>
      <c r="Z132" s="1095"/>
      <c r="AA132" s="1096">
        <v>2.786717833</v>
      </c>
      <c r="AB132" s="1097"/>
      <c r="AC132" s="1097"/>
      <c r="AD132" s="1097"/>
      <c r="AE132" s="1098"/>
      <c r="AF132" s="1099">
        <v>2.6862020549999999</v>
      </c>
      <c r="AG132" s="1097"/>
      <c r="AH132" s="1097"/>
      <c r="AI132" s="1097"/>
      <c r="AJ132" s="1098"/>
      <c r="AK132" s="1099">
        <v>2.9014217210000002</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473</v>
      </c>
      <c r="W133" s="1077"/>
      <c r="X133" s="1077"/>
      <c r="Y133" s="1077"/>
      <c r="Z133" s="1078"/>
      <c r="AA133" s="1079">
        <v>2.4</v>
      </c>
      <c r="AB133" s="1080"/>
      <c r="AC133" s="1080"/>
      <c r="AD133" s="1080"/>
      <c r="AE133" s="1081"/>
      <c r="AF133" s="1079">
        <v>2.6</v>
      </c>
      <c r="AG133" s="1080"/>
      <c r="AH133" s="1080"/>
      <c r="AI133" s="1080"/>
      <c r="AJ133" s="1081"/>
      <c r="AK133" s="1079">
        <v>2.7</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eMf2O3xNgVnHtxibRKxUkUWFybaeQ0gkerKpV2vtorg5HyYCx+MLoZH6u8OBJCZLp8a9u1TAdE2KaqI+kaVIyg==" saltValue="8EOouHNCC2gPcU3bnj0Kb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474</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bNGrjoM1QFTNmFJDB0e7KTpxRKugYaA45G0/q62sBppEj1rKHUHJQGGcNHZF74dj6bhYydER5hC8QSHngVYbkg==" saltValue="CprTgCs1LT4LpFwe2uYGUg==" spinCount="100000" sheet="1" objects="1" scenarios="1"/>
  <dataConsolidate/>
  <phoneticPr fontId="2"/>
  <printOptions horizontalCentered="1" verticalCentered="1"/>
  <pageMargins left="0" right="0" top="0" bottom="0" header="0" footer="0"/>
  <pageSetup paperSize="8" scale="6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I1fD+00hPfFAD4s32yi9kvMtxKrq/5+e37w+mJYRhVTziKrTj5yUYZOCs0P4Xjh5QJQ05pWK8dolwY5dZLzx3Q==" saltValue="TNVhrBIoJfPCbtXLwrf2Dg==" spinCount="100000" sheet="1" objects="1" scenarios="1"/>
  <dataConsolidate/>
  <phoneticPr fontId="2"/>
  <printOptions horizontalCentered="1" verticalCentered="1"/>
  <pageMargins left="0" right="0" top="0" bottom="0" header="0" footer="0"/>
  <pageSetup paperSize="8" scale="6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475</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476</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477</v>
      </c>
      <c r="AP7" s="260"/>
      <c r="AQ7" s="261" t="s">
        <v>478</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479</v>
      </c>
      <c r="AQ8" s="267" t="s">
        <v>480</v>
      </c>
      <c r="AR8" s="268" t="s">
        <v>481</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482</v>
      </c>
      <c r="AL9" s="1117"/>
      <c r="AM9" s="1117"/>
      <c r="AN9" s="1118"/>
      <c r="AO9" s="269">
        <v>12089570</v>
      </c>
      <c r="AP9" s="269">
        <v>58618</v>
      </c>
      <c r="AQ9" s="270">
        <v>66742</v>
      </c>
      <c r="AR9" s="271">
        <v>-12.2</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483</v>
      </c>
      <c r="AL10" s="1117"/>
      <c r="AM10" s="1117"/>
      <c r="AN10" s="1118"/>
      <c r="AO10" s="272">
        <v>188368</v>
      </c>
      <c r="AP10" s="272">
        <v>913</v>
      </c>
      <c r="AQ10" s="273">
        <v>1287</v>
      </c>
      <c r="AR10" s="274">
        <v>-29.1</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484</v>
      </c>
      <c r="AL11" s="1117"/>
      <c r="AM11" s="1117"/>
      <c r="AN11" s="1118"/>
      <c r="AO11" s="272">
        <v>118300</v>
      </c>
      <c r="AP11" s="272">
        <v>574</v>
      </c>
      <c r="AQ11" s="273">
        <v>1074</v>
      </c>
      <c r="AR11" s="274">
        <v>-46.6</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485</v>
      </c>
      <c r="AL12" s="1117"/>
      <c r="AM12" s="1117"/>
      <c r="AN12" s="1118"/>
      <c r="AO12" s="272" t="s">
        <v>486</v>
      </c>
      <c r="AP12" s="272" t="s">
        <v>486</v>
      </c>
      <c r="AQ12" s="273">
        <v>41</v>
      </c>
      <c r="AR12" s="274" t="s">
        <v>486</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487</v>
      </c>
      <c r="AL13" s="1117"/>
      <c r="AM13" s="1117"/>
      <c r="AN13" s="1118"/>
      <c r="AO13" s="272">
        <v>536535</v>
      </c>
      <c r="AP13" s="272">
        <v>2601</v>
      </c>
      <c r="AQ13" s="273">
        <v>2303</v>
      </c>
      <c r="AR13" s="274">
        <v>12.9</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488</v>
      </c>
      <c r="AL14" s="1117"/>
      <c r="AM14" s="1117"/>
      <c r="AN14" s="1118"/>
      <c r="AO14" s="272">
        <v>59149</v>
      </c>
      <c r="AP14" s="272">
        <v>287</v>
      </c>
      <c r="AQ14" s="273">
        <v>1496</v>
      </c>
      <c r="AR14" s="274">
        <v>-80.8</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489</v>
      </c>
      <c r="AL15" s="1120"/>
      <c r="AM15" s="1120"/>
      <c r="AN15" s="1121"/>
      <c r="AO15" s="272">
        <v>-631084</v>
      </c>
      <c r="AP15" s="272">
        <v>-3060</v>
      </c>
      <c r="AQ15" s="273">
        <v>-3858</v>
      </c>
      <c r="AR15" s="274">
        <v>-20.7</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177</v>
      </c>
      <c r="AL16" s="1120"/>
      <c r="AM16" s="1120"/>
      <c r="AN16" s="1121"/>
      <c r="AO16" s="272">
        <v>12360838</v>
      </c>
      <c r="AP16" s="272">
        <v>59933</v>
      </c>
      <c r="AQ16" s="273">
        <v>69084</v>
      </c>
      <c r="AR16" s="274">
        <v>-13.2</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490</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491</v>
      </c>
      <c r="AP20" s="281" t="s">
        <v>492</v>
      </c>
      <c r="AQ20" s="282" t="s">
        <v>493</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494</v>
      </c>
      <c r="AL21" s="1123"/>
      <c r="AM21" s="1123"/>
      <c r="AN21" s="1124"/>
      <c r="AO21" s="285">
        <v>4.8099999999999996</v>
      </c>
      <c r="AP21" s="286">
        <v>6.14</v>
      </c>
      <c r="AQ21" s="287">
        <v>-1.33</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495</v>
      </c>
      <c r="AL22" s="1123"/>
      <c r="AM22" s="1123"/>
      <c r="AN22" s="1124"/>
      <c r="AO22" s="290">
        <v>99.6</v>
      </c>
      <c r="AP22" s="291">
        <v>99.7</v>
      </c>
      <c r="AQ22" s="292">
        <v>-0.1</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13" t="s">
        <v>496</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x14ac:dyDescent="0.15">
      <c r="A27" s="297"/>
      <c r="AO27" s="250"/>
      <c r="AP27" s="250"/>
      <c r="AQ27" s="250"/>
      <c r="AR27" s="250"/>
      <c r="AS27" s="250"/>
      <c r="AT27" s="250"/>
    </row>
    <row r="28" spans="1:46" ht="17.25" x14ac:dyDescent="0.15">
      <c r="A28" s="251" t="s">
        <v>497</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498</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477</v>
      </c>
      <c r="AP30" s="260"/>
      <c r="AQ30" s="261" t="s">
        <v>478</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479</v>
      </c>
      <c r="AQ31" s="267" t="s">
        <v>480</v>
      </c>
      <c r="AR31" s="268" t="s">
        <v>481</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499</v>
      </c>
      <c r="AL32" s="1131"/>
      <c r="AM32" s="1131"/>
      <c r="AN32" s="1132"/>
      <c r="AO32" s="300">
        <v>4689994</v>
      </c>
      <c r="AP32" s="300">
        <v>22740</v>
      </c>
      <c r="AQ32" s="301">
        <v>26372</v>
      </c>
      <c r="AR32" s="302">
        <v>-13.8</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500</v>
      </c>
      <c r="AL33" s="1131"/>
      <c r="AM33" s="1131"/>
      <c r="AN33" s="1132"/>
      <c r="AO33" s="300" t="s">
        <v>486</v>
      </c>
      <c r="AP33" s="300" t="s">
        <v>486</v>
      </c>
      <c r="AQ33" s="301">
        <v>3</v>
      </c>
      <c r="AR33" s="302" t="s">
        <v>486</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501</v>
      </c>
      <c r="AL34" s="1131"/>
      <c r="AM34" s="1131"/>
      <c r="AN34" s="1132"/>
      <c r="AO34" s="300" t="s">
        <v>486</v>
      </c>
      <c r="AP34" s="300" t="s">
        <v>486</v>
      </c>
      <c r="AQ34" s="301">
        <v>27</v>
      </c>
      <c r="AR34" s="302" t="s">
        <v>486</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502</v>
      </c>
      <c r="AL35" s="1131"/>
      <c r="AM35" s="1131"/>
      <c r="AN35" s="1132"/>
      <c r="AO35" s="300">
        <v>83868</v>
      </c>
      <c r="AP35" s="300">
        <v>407</v>
      </c>
      <c r="AQ35" s="301">
        <v>5235</v>
      </c>
      <c r="AR35" s="302">
        <v>-92.2</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503</v>
      </c>
      <c r="AL36" s="1131"/>
      <c r="AM36" s="1131"/>
      <c r="AN36" s="1132"/>
      <c r="AO36" s="300">
        <v>19631</v>
      </c>
      <c r="AP36" s="300">
        <v>95</v>
      </c>
      <c r="AQ36" s="301">
        <v>476</v>
      </c>
      <c r="AR36" s="302">
        <v>-80</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504</v>
      </c>
      <c r="AL37" s="1131"/>
      <c r="AM37" s="1131"/>
      <c r="AN37" s="1132"/>
      <c r="AO37" s="300" t="s">
        <v>486</v>
      </c>
      <c r="AP37" s="300" t="s">
        <v>486</v>
      </c>
      <c r="AQ37" s="301">
        <v>969</v>
      </c>
      <c r="AR37" s="302" t="s">
        <v>486</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505</v>
      </c>
      <c r="AL38" s="1134"/>
      <c r="AM38" s="1134"/>
      <c r="AN38" s="1135"/>
      <c r="AO38" s="303" t="s">
        <v>486</v>
      </c>
      <c r="AP38" s="303" t="s">
        <v>486</v>
      </c>
      <c r="AQ38" s="304" t="s">
        <v>486</v>
      </c>
      <c r="AR38" s="292" t="s">
        <v>486</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506</v>
      </c>
      <c r="AL39" s="1134"/>
      <c r="AM39" s="1134"/>
      <c r="AN39" s="1135"/>
      <c r="AO39" s="300">
        <v>-607343</v>
      </c>
      <c r="AP39" s="300">
        <v>-2945</v>
      </c>
      <c r="AQ39" s="301">
        <v>-7307</v>
      </c>
      <c r="AR39" s="302">
        <v>-59.7</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507</v>
      </c>
      <c r="AL40" s="1131"/>
      <c r="AM40" s="1131"/>
      <c r="AN40" s="1132"/>
      <c r="AO40" s="300">
        <v>-3038155</v>
      </c>
      <c r="AP40" s="300">
        <v>-14731</v>
      </c>
      <c r="AQ40" s="301">
        <v>-17667</v>
      </c>
      <c r="AR40" s="302">
        <v>-16.600000000000001</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287</v>
      </c>
      <c r="AL41" s="1137"/>
      <c r="AM41" s="1137"/>
      <c r="AN41" s="1138"/>
      <c r="AO41" s="300">
        <v>1147995</v>
      </c>
      <c r="AP41" s="300">
        <v>5566</v>
      </c>
      <c r="AQ41" s="301">
        <v>8108</v>
      </c>
      <c r="AR41" s="302">
        <v>-31.4</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508</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509</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477</v>
      </c>
      <c r="AN49" s="1127" t="s">
        <v>510</v>
      </c>
      <c r="AO49" s="1128"/>
      <c r="AP49" s="1128"/>
      <c r="AQ49" s="1128"/>
      <c r="AR49" s="1129"/>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511</v>
      </c>
      <c r="AO50" s="317" t="s">
        <v>512</v>
      </c>
      <c r="AP50" s="318" t="s">
        <v>513</v>
      </c>
      <c r="AQ50" s="319" t="s">
        <v>514</v>
      </c>
      <c r="AR50" s="320" t="s">
        <v>515</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516</v>
      </c>
      <c r="AL51" s="313"/>
      <c r="AM51" s="321">
        <v>6672674</v>
      </c>
      <c r="AN51" s="322">
        <v>32384</v>
      </c>
      <c r="AO51" s="323">
        <v>75.7</v>
      </c>
      <c r="AP51" s="324">
        <v>39221</v>
      </c>
      <c r="AQ51" s="325">
        <v>4.2</v>
      </c>
      <c r="AR51" s="326">
        <v>71.5</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517</v>
      </c>
      <c r="AM52" s="329">
        <v>4510433</v>
      </c>
      <c r="AN52" s="330">
        <v>21890</v>
      </c>
      <c r="AO52" s="331">
        <v>129.5</v>
      </c>
      <c r="AP52" s="332">
        <v>24821</v>
      </c>
      <c r="AQ52" s="333">
        <v>-0.5</v>
      </c>
      <c r="AR52" s="334">
        <v>130</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518</v>
      </c>
      <c r="AL53" s="313"/>
      <c r="AM53" s="321">
        <v>3970983</v>
      </c>
      <c r="AN53" s="322">
        <v>19295</v>
      </c>
      <c r="AO53" s="323">
        <v>-40.4</v>
      </c>
      <c r="AP53" s="324">
        <v>38566</v>
      </c>
      <c r="AQ53" s="325">
        <v>-1.7</v>
      </c>
      <c r="AR53" s="326">
        <v>-38.700000000000003</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517</v>
      </c>
      <c r="AM54" s="329">
        <v>3023817</v>
      </c>
      <c r="AN54" s="330">
        <v>14693</v>
      </c>
      <c r="AO54" s="331">
        <v>-32.9</v>
      </c>
      <c r="AP54" s="332">
        <v>24059</v>
      </c>
      <c r="AQ54" s="333">
        <v>-3.1</v>
      </c>
      <c r="AR54" s="334">
        <v>-29.8</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519</v>
      </c>
      <c r="AL55" s="313"/>
      <c r="AM55" s="321">
        <v>5058518</v>
      </c>
      <c r="AN55" s="322">
        <v>24571</v>
      </c>
      <c r="AO55" s="323">
        <v>27.3</v>
      </c>
      <c r="AP55" s="324">
        <v>35156</v>
      </c>
      <c r="AQ55" s="325">
        <v>-8.8000000000000007</v>
      </c>
      <c r="AR55" s="326">
        <v>36.1</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517</v>
      </c>
      <c r="AM56" s="329">
        <v>3152143</v>
      </c>
      <c r="AN56" s="330">
        <v>15311</v>
      </c>
      <c r="AO56" s="331">
        <v>4.2</v>
      </c>
      <c r="AP56" s="332">
        <v>22430</v>
      </c>
      <c r="AQ56" s="333">
        <v>-6.8</v>
      </c>
      <c r="AR56" s="334">
        <v>11</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520</v>
      </c>
      <c r="AL57" s="313"/>
      <c r="AM57" s="321">
        <v>4623586</v>
      </c>
      <c r="AN57" s="322">
        <v>22456</v>
      </c>
      <c r="AO57" s="323">
        <v>-8.6</v>
      </c>
      <c r="AP57" s="324">
        <v>37029</v>
      </c>
      <c r="AQ57" s="325">
        <v>5.3</v>
      </c>
      <c r="AR57" s="326">
        <v>-13.9</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517</v>
      </c>
      <c r="AM58" s="329">
        <v>3810942</v>
      </c>
      <c r="AN58" s="330">
        <v>18509</v>
      </c>
      <c r="AO58" s="331">
        <v>20.9</v>
      </c>
      <c r="AP58" s="332">
        <v>23232</v>
      </c>
      <c r="AQ58" s="333">
        <v>3.6</v>
      </c>
      <c r="AR58" s="334">
        <v>17.3</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521</v>
      </c>
      <c r="AL59" s="313"/>
      <c r="AM59" s="321">
        <v>2767007</v>
      </c>
      <c r="AN59" s="322">
        <v>13416</v>
      </c>
      <c r="AO59" s="323">
        <v>-40.299999999999997</v>
      </c>
      <c r="AP59" s="324">
        <v>44805</v>
      </c>
      <c r="AQ59" s="325">
        <v>21</v>
      </c>
      <c r="AR59" s="326">
        <v>-61.3</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517</v>
      </c>
      <c r="AM60" s="329">
        <v>2410449</v>
      </c>
      <c r="AN60" s="330">
        <v>11687</v>
      </c>
      <c r="AO60" s="331">
        <v>-36.9</v>
      </c>
      <c r="AP60" s="332">
        <v>29857</v>
      </c>
      <c r="AQ60" s="333">
        <v>28.5</v>
      </c>
      <c r="AR60" s="334">
        <v>-65.400000000000006</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522</v>
      </c>
      <c r="AL61" s="335"/>
      <c r="AM61" s="336">
        <v>4618554</v>
      </c>
      <c r="AN61" s="337">
        <v>22424</v>
      </c>
      <c r="AO61" s="338">
        <v>2.7</v>
      </c>
      <c r="AP61" s="339">
        <v>38955</v>
      </c>
      <c r="AQ61" s="340">
        <v>4</v>
      </c>
      <c r="AR61" s="326">
        <v>-1.3</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517</v>
      </c>
      <c r="AM62" s="329">
        <v>3381557</v>
      </c>
      <c r="AN62" s="330">
        <v>16418</v>
      </c>
      <c r="AO62" s="331">
        <v>17</v>
      </c>
      <c r="AP62" s="332">
        <v>24880</v>
      </c>
      <c r="AQ62" s="333">
        <v>4.3</v>
      </c>
      <c r="AR62" s="334">
        <v>12.7</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nHqWp6c5Jvbqs60lRrSZwrF1bP+2xVCv3/ug6q2XRirPCZwk+ySEYR7egNfTBWp8H2btZSM3jNPGvFcqPpr58g==" saltValue="rDHbv4LCpkWHx2mbqv/vM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8" scale="88"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474</v>
      </c>
    </row>
    <row r="121" spans="125:125" ht="13.5" hidden="1" customHeight="1" x14ac:dyDescent="0.15">
      <c r="DU121" s="247"/>
    </row>
  </sheetData>
  <sheetProtection algorithmName="SHA-512" hashValue="haZYGuf4bBmJCXAEbKZa/PNdSic58e5vUOW4fFIZZOrkHLj9KVRZLUIASncoIiclDfwkZxkAIQkiPeej3EzXVg==" saltValue="Pct3qaLXOWeJDRhKLUwIvg=="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474</v>
      </c>
    </row>
  </sheetData>
  <sheetProtection algorithmName="SHA-512" hashValue="+1ZVcOIWd0ANj3V/rYj9yZ/RO9MWCN8AME8lP3et7AtxZfCllpsbm29/Fr0XKuOWMwVy4goEhYDV+wBm2WE7gw==" saltValue="rBexE7dyz54ElcVLiE+ntA=="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524</v>
      </c>
      <c r="G46" s="8" t="s">
        <v>525</v>
      </c>
      <c r="H46" s="8" t="s">
        <v>526</v>
      </c>
      <c r="I46" s="8" t="s">
        <v>527</v>
      </c>
      <c r="J46" s="9" t="s">
        <v>528</v>
      </c>
    </row>
    <row r="47" spans="2:10" ht="57.75" customHeight="1" x14ac:dyDescent="0.15">
      <c r="B47" s="10"/>
      <c r="C47" s="1139" t="s">
        <v>3</v>
      </c>
      <c r="D47" s="1139"/>
      <c r="E47" s="1140"/>
      <c r="F47" s="11">
        <v>8.4700000000000006</v>
      </c>
      <c r="G47" s="12">
        <v>9.31</v>
      </c>
      <c r="H47" s="12">
        <v>10.8</v>
      </c>
      <c r="I47" s="12">
        <v>10.07</v>
      </c>
      <c r="J47" s="13">
        <v>8.69</v>
      </c>
    </row>
    <row r="48" spans="2:10" ht="57.75" customHeight="1" x14ac:dyDescent="0.15">
      <c r="B48" s="14"/>
      <c r="C48" s="1141" t="s">
        <v>4</v>
      </c>
      <c r="D48" s="1141"/>
      <c r="E48" s="1142"/>
      <c r="F48" s="15">
        <v>4.68</v>
      </c>
      <c r="G48" s="16">
        <v>9.07</v>
      </c>
      <c r="H48" s="16">
        <v>7.6</v>
      </c>
      <c r="I48" s="16">
        <v>6.74</v>
      </c>
      <c r="J48" s="17">
        <v>5.92</v>
      </c>
    </row>
    <row r="49" spans="2:10" ht="57.75" customHeight="1" thickBot="1" x14ac:dyDescent="0.2">
      <c r="B49" s="18"/>
      <c r="C49" s="1143" t="s">
        <v>5</v>
      </c>
      <c r="D49" s="1143"/>
      <c r="E49" s="1144"/>
      <c r="F49" s="19">
        <v>2</v>
      </c>
      <c r="G49" s="20">
        <v>5.92</v>
      </c>
      <c r="H49" s="20" t="s">
        <v>529</v>
      </c>
      <c r="I49" s="20" t="s">
        <v>530</v>
      </c>
      <c r="J49" s="21" t="s">
        <v>531</v>
      </c>
    </row>
    <row r="50" spans="2:10" x14ac:dyDescent="0.15"/>
  </sheetData>
  <sheetProtection algorithmName="SHA-512" hashValue="IaZok/yXlVn0twERt5q9duoBFsEwGdtgZR8Yadscgw5Yj6Ie2X8AFJ9jWIG8sywsQZQ+A8C60svG7qwDRh7AAg==" saltValue="ER0eTNPVpExJW15ID12IBA==" spinCount="100000" sheet="1" objects="1" scenarios="1"/>
  <mergeCells count="3">
    <mergeCell ref="C47:E47"/>
    <mergeCell ref="C48:E48"/>
    <mergeCell ref="C49:E49"/>
  </mergeCells>
  <phoneticPr fontId="2"/>
  <printOptions horizontalCentered="1"/>
  <pageMargins left="0" right="0" top="0.19685039370078741" bottom="0" header="0" footer="0"/>
  <pageSetup paperSize="8" scale="91"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田島　充</cp:lastModifiedBy>
  <cp:lastPrinted>2026-03-23T02:57:50Z</cp:lastPrinted>
  <dcterms:created xsi:type="dcterms:W3CDTF">2026-02-23T05:57:45Z</dcterms:created>
  <dcterms:modified xsi:type="dcterms:W3CDTF">2026-03-23T05:04:48Z</dcterms:modified>
  <cp:category/>
</cp:coreProperties>
</file>